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ojas\Desktop\SANDRA M. ROJAS QUINTERO-UAECOB 2017-2018\2. PLAN DE ACCION\2019\3.EVIDENCIAS TERCER TRIMESTRE 2019\1.ESTADISTICA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8800" windowHeight="12435" tabRatio="767" activeTab="7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18" i="12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<sst xmlns="http://schemas.openxmlformats.org/spreadsheetml/2006/main" count="297" uniqueCount="117">
  <si>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</si>
  <si>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</si>
  <si>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</si>
  <si>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</si>
  <si>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</si>
  <si>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</si>
  <si>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</si>
  <si>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</si>
  <si>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</si>
  <si>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</si>
  <si>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</si>
  <si>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</si>
  <si>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</si>
  <si>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</si>
  <si>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</si>
  <si>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</si>
  <si>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</si>
  <si>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</si>
  <si>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</si>
  <si>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</si>
  <si>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</si>
  <si>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</si>
  <si>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</si>
  <si>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</si>
  <si>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</si>
  <si>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</si>
  <si>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</si>
  <si>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</si>
  <si>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</si>
  <si>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</si>
  <si>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</si>
  <si>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</si>
  <si>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</si>
  <si>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</si>
  <si>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</si>
  <si>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</si>
  <si>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</si>
  <si>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</si>
  <si>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</si>
  <si>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</si>
  <si>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</si>
  <si>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</si>
  <si>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</si>
  <si>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</si>
  <si>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</si>
  <si>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</si>
  <si>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</si>
  <si>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</si>
  <si>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</si>
  <si>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</si>
  <si>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</si>
  <si>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</si>
  <si>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</si>
  <si>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</si>
  <si>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</si>
  <si>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</si>
  <si>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</si>
  <si>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</si>
  <si>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</si>
  <si>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</si>
  <si>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</si>
  <si>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</si>
  <si>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</si>
  <si>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</si>
  <si>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</si>
  <si>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</si>
  <si>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</si>
  <si>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</si>
  <si>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</si>
  <si>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</si>
  <si>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</si>
  <si>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</si>
  <si>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</si>
  <si>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</si>
  <si>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</si>
  <si>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</si>
  <si>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</si>
  <si>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</si>
  <si>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</si>
  <si>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</si>
  <si>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</si>
  <si>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</si>
  <si>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</si>
  <si>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</si>
  <si>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</si>
  <si>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</si>
  <si>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</si>
  <si>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</si>
  <si>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</si>
  <si>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</si>
  <si>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</si>
  <si>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</si>
  <si>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</si>
  <si>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</si>
  <si>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</si>
  <si>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</si>
  <si>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</si>
  <si>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</si>
  <si>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</si>
  <si>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</si>
  <si>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</si>
  <si>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</si>
  <si>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</si>
  <si>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</si>
  <si>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</si>
  <si>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</si>
  <si>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</si>
  <si>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</si>
  <si>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</si>
  <si>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</si>
  <si>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Julio</t>
  </si>
  <si>
    <t>Consolidado de Incendios Atendidos - Julio</t>
  </si>
  <si>
    <t>Consolidado de Incidentes por Estación - Julio</t>
  </si>
  <si>
    <t>PROMEDIO TIEMPO DE RESPUESTA PARA EL MES DE JULIO (Minutos):</t>
  </si>
  <si>
    <t>CONSOLIDADO DE SERVICIOS EN EL MES DE JULIO 2019</t>
  </si>
  <si>
    <t>CONSOLIDADO DE INCENDIOS EN EL MES DE JULIO 2019</t>
  </si>
  <si>
    <t>CONSOLIDADO DE INCIDENTES POR ESTACIÓN EN EL MES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</si>
</sst>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3.0082330588980369E-2</c:v>
                </c:pt>
                <c:pt idx="1">
                  <c:v>8.7397086763774542E-2</c:v>
                </c:pt>
                <c:pt idx="2">
                  <c:v>1.5832805573147563E-3</c:v>
                </c:pt>
                <c:pt idx="3">
                  <c:v>4.623179227359088E-2</c:v>
                </c:pt>
                <c:pt idx="4">
                  <c:v>0.83470550981633951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8.3913869537682081E-2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7.0930968967701083E-2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5.7631412286257122E-2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6.5547815072830903E-2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9.689677010766308E-2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4.4965167827739072E-2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5.9214692843571878E-2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4.2431918936035463E-2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5.3514882837238757E-2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4.7181760607979732E-2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5.6048131728942366E-2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4.9081697276757444E-2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7.7580747308423056E-2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5.3831538948701713E-2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6.3014566181127302E-2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3.3882203926535785E-2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4.4331855604813175E-2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28302152"/>
        <c:axId val="428301760"/>
      </c:barChart>
      <c:valAx>
        <c:axId val="42830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302152"/>
        <c:crosses val="autoZero"/>
        <c:crossBetween val="between"/>
      </c:valAx>
      <c:catAx>
        <c:axId val="428302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301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4.9894524442813906E-2</c:v>
                </c:pt>
                <c:pt idx="1">
                  <c:v>8.5847931761900392E-2</c:v>
                </c:pt>
                <c:pt idx="2">
                  <c:v>7.7960194441896728E-4</c:v>
                </c:pt>
                <c:pt idx="3">
                  <c:v>3.7696046959552414E-2</c:v>
                </c:pt>
                <c:pt idx="4">
                  <c:v>0.82578189489131437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9.1640385758032822E-2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6.0606060606060608E-2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5.7680881210292974E-2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6.3074180721239548E-2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9.0406325700443352E-2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5.0185109008638422E-2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6.2251474016179899E-2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4.8951048951048952E-2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5.5304172951231773E-2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4.9453814159696512E-2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6.3942593354358063E-2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4.8905343022990079E-2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7.4866310160427801E-2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5.0962109785639198E-2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5.5121349238996295E-2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3.4416563828328535E-2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4.2232277526395176E-2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28303720"/>
        <c:axId val="428303328"/>
      </c:barChart>
      <c:valAx>
        <c:axId val="42830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303720"/>
        <c:crosses val="autoZero"/>
        <c:crossBetween val="between"/>
      </c:valAx>
      <c:catAx>
        <c:axId val="428303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30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0.12591983180218475</c:v>
                </c:pt>
                <c:pt idx="1">
                  <c:v>0.13241007358654416</c:v>
                </c:pt>
                <c:pt idx="2">
                  <c:v>0.15357191827780062</c:v>
                </c:pt>
                <c:pt idx="3">
                  <c:v>0.14877279583161937</c:v>
                </c:pt>
                <c:pt idx="4">
                  <c:v>0.1536176242058595</c:v>
                </c:pt>
                <c:pt idx="5">
                  <c:v>0.14136843548608255</c:v>
                </c:pt>
                <c:pt idx="6">
                  <c:v>0.14433932080990905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zoomScaleNormal="100" workbookViewId="0"/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C27" sqref="C27:G27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8" t="s">
        <v>114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16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16" ht="23.25" customHeight="1" x14ac:dyDescent="0.2">
      <c r="A3" s="49" t="s">
        <v>0</v>
      </c>
      <c r="B3" s="50"/>
      <c r="C3" s="55" t="s">
        <v>7</v>
      </c>
      <c r="D3" s="55"/>
      <c r="E3" s="55"/>
      <c r="F3" s="55"/>
      <c r="G3" s="30"/>
      <c r="H3" s="56" t="s">
        <v>8</v>
      </c>
      <c r="I3" s="55" t="s">
        <v>9</v>
      </c>
      <c r="J3" s="55" t="s">
        <v>10</v>
      </c>
      <c r="K3" s="55" t="s">
        <v>113</v>
      </c>
      <c r="L3" s="55"/>
      <c r="M3" s="55"/>
      <c r="N3" s="55"/>
      <c r="O3" s="61">
        <f>J27</f>
        <v>6.8171296296296287E-3</v>
      </c>
      <c r="P3" s="15"/>
    </row>
    <row r="4" spans="1:16" ht="23.25" customHeight="1" x14ac:dyDescent="0.2">
      <c r="A4" s="51"/>
      <c r="B4" s="52"/>
      <c r="C4" s="55" t="s">
        <v>6</v>
      </c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61"/>
      <c r="P4" s="15"/>
    </row>
    <row r="5" spans="1:16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6"/>
      <c r="I5" s="55"/>
      <c r="J5" s="55"/>
      <c r="K5" s="55"/>
      <c r="L5" s="55"/>
      <c r="M5" s="55"/>
      <c r="N5" s="55"/>
      <c r="O5" s="61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7</v>
      </c>
      <c r="D6" s="3">
        <v>28</v>
      </c>
      <c r="E6" s="3">
        <v>1</v>
      </c>
      <c r="F6" s="3">
        <v>20</v>
      </c>
      <c r="G6" s="3">
        <v>210</v>
      </c>
      <c r="H6" s="4">
        <f>SUM(C6:G6)</f>
        <v>266</v>
      </c>
      <c r="I6" s="28">
        <f>H6/$H$27</f>
        <v>8.423052564914503E-2</v>
      </c>
      <c r="J6" s="37">
        <v>7.9410774410774414E-3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3</v>
      </c>
      <c r="D7" s="3">
        <v>8</v>
      </c>
      <c r="E7" s="3">
        <v>0</v>
      </c>
      <c r="F7" s="3">
        <v>14</v>
      </c>
      <c r="G7" s="3">
        <v>145</v>
      </c>
      <c r="H7" s="4">
        <f t="shared" ref="H7:H26" si="0">SUM(C7:G7)</f>
        <v>170</v>
      </c>
      <c r="I7" s="28">
        <f t="shared" ref="I7:I26" si="1">H7/$H$27</f>
        <v>5.3831538948701713E-2</v>
      </c>
      <c r="J7" s="37">
        <v>5.4166666666666677E-3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1</v>
      </c>
      <c r="D8" s="3">
        <v>11</v>
      </c>
      <c r="E8" s="3">
        <v>0</v>
      </c>
      <c r="F8" s="3">
        <v>8</v>
      </c>
      <c r="G8" s="3">
        <v>94</v>
      </c>
      <c r="H8" s="4">
        <f t="shared" si="0"/>
        <v>114</v>
      </c>
      <c r="I8" s="28">
        <f t="shared" si="1"/>
        <v>3.6098796706776438E-2</v>
      </c>
      <c r="J8" s="37">
        <v>9.372563352826508E-3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6</v>
      </c>
      <c r="D9" s="3">
        <v>23</v>
      </c>
      <c r="E9" s="3">
        <v>0</v>
      </c>
      <c r="F9" s="3">
        <v>9</v>
      </c>
      <c r="G9" s="3">
        <v>148</v>
      </c>
      <c r="H9" s="4">
        <f t="shared" si="0"/>
        <v>186</v>
      </c>
      <c r="I9" s="28">
        <f t="shared" si="1"/>
        <v>5.889803673210893E-2</v>
      </c>
      <c r="J9" s="37">
        <v>6.0200825825825841E-3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2</v>
      </c>
      <c r="D10" s="3">
        <v>8</v>
      </c>
      <c r="E10" s="3">
        <v>0</v>
      </c>
      <c r="F10" s="3">
        <v>1</v>
      </c>
      <c r="G10" s="3">
        <v>132</v>
      </c>
      <c r="H10" s="4">
        <f t="shared" si="0"/>
        <v>143</v>
      </c>
      <c r="I10" s="28">
        <f t="shared" si="1"/>
        <v>4.5281823939202027E-2</v>
      </c>
      <c r="J10" s="37">
        <v>7.0011574074074091E-3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0</v>
      </c>
      <c r="D11" s="3">
        <v>8</v>
      </c>
      <c r="E11" s="3">
        <v>0</v>
      </c>
      <c r="F11" s="3">
        <v>2</v>
      </c>
      <c r="G11" s="3">
        <v>57</v>
      </c>
      <c r="H11" s="4">
        <f t="shared" si="0"/>
        <v>67</v>
      </c>
      <c r="I11" s="28">
        <f t="shared" si="1"/>
        <v>2.1215959468017732E-2</v>
      </c>
      <c r="J11" s="37">
        <v>6.3900462962962964E-3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18</v>
      </c>
      <c r="D12" s="3">
        <v>10</v>
      </c>
      <c r="E12" s="3">
        <v>1</v>
      </c>
      <c r="F12" s="3">
        <v>6</v>
      </c>
      <c r="G12" s="3">
        <v>121</v>
      </c>
      <c r="H12" s="4">
        <f t="shared" si="0"/>
        <v>156</v>
      </c>
      <c r="I12" s="28">
        <f t="shared" si="1"/>
        <v>4.9398353388220392E-2</v>
      </c>
      <c r="J12" s="37">
        <v>7.0158179012345693E-3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13</v>
      </c>
      <c r="D13" s="3">
        <v>21</v>
      </c>
      <c r="E13" s="3">
        <v>0</v>
      </c>
      <c r="F13" s="3">
        <v>18</v>
      </c>
      <c r="G13" s="3">
        <v>241</v>
      </c>
      <c r="H13" s="4">
        <f t="shared" si="0"/>
        <v>293</v>
      </c>
      <c r="I13" s="28">
        <f t="shared" si="1"/>
        <v>9.2780240658644708E-2</v>
      </c>
      <c r="J13" s="37">
        <v>6.9385393046107295E-3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5</v>
      </c>
      <c r="D14" s="3">
        <v>16</v>
      </c>
      <c r="E14" s="3">
        <v>1</v>
      </c>
      <c r="F14" s="3">
        <v>3</v>
      </c>
      <c r="G14" s="3">
        <v>163</v>
      </c>
      <c r="H14" s="4">
        <f t="shared" si="0"/>
        <v>188</v>
      </c>
      <c r="I14" s="28">
        <f t="shared" si="1"/>
        <v>5.9531348955034834E-2</v>
      </c>
      <c r="J14" s="37">
        <v>6.8888888888888897E-3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10</v>
      </c>
      <c r="D15" s="3">
        <v>13</v>
      </c>
      <c r="E15" s="3">
        <v>1</v>
      </c>
      <c r="F15" s="3">
        <v>8</v>
      </c>
      <c r="G15" s="3">
        <v>266</v>
      </c>
      <c r="H15" s="4">
        <f t="shared" si="0"/>
        <v>298</v>
      </c>
      <c r="I15" s="28">
        <f t="shared" si="1"/>
        <v>9.4363521215959464E-2</v>
      </c>
      <c r="J15" s="37">
        <v>6.7875957854406123E-3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8</v>
      </c>
      <c r="D16" s="3">
        <v>36</v>
      </c>
      <c r="E16" s="3">
        <v>1</v>
      </c>
      <c r="F16" s="3">
        <v>17</v>
      </c>
      <c r="G16" s="3">
        <v>311</v>
      </c>
      <c r="H16" s="4">
        <f t="shared" si="0"/>
        <v>373</v>
      </c>
      <c r="I16" s="28">
        <f t="shared" si="1"/>
        <v>0.11811272957568081</v>
      </c>
      <c r="J16" s="37">
        <v>6.6499921531701168E-3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1</v>
      </c>
      <c r="D17" s="3">
        <v>8</v>
      </c>
      <c r="E17" s="3">
        <v>0</v>
      </c>
      <c r="F17" s="3">
        <v>4</v>
      </c>
      <c r="G17" s="3">
        <v>77</v>
      </c>
      <c r="H17" s="4">
        <f t="shared" si="0"/>
        <v>90</v>
      </c>
      <c r="I17" s="28">
        <f t="shared" si="1"/>
        <v>2.8499050031665613E-2</v>
      </c>
      <c r="J17" s="37">
        <v>6.7307692307692303E-3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1</v>
      </c>
      <c r="D18" s="3">
        <v>10</v>
      </c>
      <c r="E18" s="3">
        <v>0</v>
      </c>
      <c r="F18" s="3">
        <v>5</v>
      </c>
      <c r="G18" s="3">
        <v>108</v>
      </c>
      <c r="H18" s="4">
        <f t="shared" si="0"/>
        <v>124</v>
      </c>
      <c r="I18" s="28">
        <f t="shared" si="1"/>
        <v>3.9265357821405951E-2</v>
      </c>
      <c r="J18" s="37">
        <v>6.5624999999999998E-3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3</v>
      </c>
      <c r="D19" s="3">
        <v>19</v>
      </c>
      <c r="E19" s="3">
        <v>0</v>
      </c>
      <c r="F19" s="3">
        <v>6</v>
      </c>
      <c r="G19" s="3">
        <v>88</v>
      </c>
      <c r="H19" s="4">
        <f t="shared" si="0"/>
        <v>116</v>
      </c>
      <c r="I19" s="28">
        <f t="shared" si="1"/>
        <v>3.6732108929702342E-2</v>
      </c>
      <c r="J19" s="37">
        <v>4.2840608465608467E-3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2</v>
      </c>
      <c r="D20" s="3">
        <v>4</v>
      </c>
      <c r="E20" s="3">
        <v>0</v>
      </c>
      <c r="F20" s="3">
        <v>5</v>
      </c>
      <c r="G20" s="3">
        <v>90</v>
      </c>
      <c r="H20" s="4">
        <f t="shared" si="0"/>
        <v>101</v>
      </c>
      <c r="I20" s="28">
        <f t="shared" si="1"/>
        <v>3.1982267257758074E-2</v>
      </c>
      <c r="J20" s="37">
        <v>4.117213804713804E-3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2</v>
      </c>
      <c r="D21" s="3">
        <v>17</v>
      </c>
      <c r="E21" s="3">
        <v>0</v>
      </c>
      <c r="F21" s="3">
        <v>7</v>
      </c>
      <c r="G21" s="3">
        <v>132</v>
      </c>
      <c r="H21" s="4">
        <f t="shared" si="0"/>
        <v>158</v>
      </c>
      <c r="I21" s="28">
        <f t="shared" si="1"/>
        <v>5.0031665611146296E-2</v>
      </c>
      <c r="J21" s="37">
        <v>6.4921652421652412E-3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2</v>
      </c>
      <c r="D22" s="3">
        <v>6</v>
      </c>
      <c r="E22" s="3">
        <v>0</v>
      </c>
      <c r="F22" s="3">
        <v>2</v>
      </c>
      <c r="G22" s="3">
        <v>48</v>
      </c>
      <c r="H22" s="4">
        <f t="shared" si="0"/>
        <v>58</v>
      </c>
      <c r="I22" s="28">
        <f t="shared" si="1"/>
        <v>1.8366054464851171E-2</v>
      </c>
      <c r="J22" s="37">
        <v>5.0694444444444441E-3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7</v>
      </c>
      <c r="D23" s="3">
        <v>8</v>
      </c>
      <c r="E23" s="3">
        <v>0</v>
      </c>
      <c r="F23" s="3">
        <v>5</v>
      </c>
      <c r="G23" s="3">
        <v>64</v>
      </c>
      <c r="H23" s="4">
        <f t="shared" si="0"/>
        <v>84</v>
      </c>
      <c r="I23" s="28">
        <f t="shared" si="1"/>
        <v>2.6599113362887904E-2</v>
      </c>
      <c r="J23" s="37">
        <v>7.9828960905349786E-3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4</v>
      </c>
      <c r="D24" s="3">
        <v>22</v>
      </c>
      <c r="E24" s="3">
        <v>0</v>
      </c>
      <c r="F24" s="3">
        <v>5</v>
      </c>
      <c r="G24" s="3">
        <v>139</v>
      </c>
      <c r="H24" s="4">
        <f t="shared" si="0"/>
        <v>170</v>
      </c>
      <c r="I24" s="28">
        <f t="shared" si="1"/>
        <v>5.3831538948701713E-2</v>
      </c>
      <c r="J24" s="37">
        <v>8.7235449735449753E-3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1</v>
      </c>
      <c r="G25" s="3">
        <v>2</v>
      </c>
      <c r="H25" s="4">
        <f t="shared" si="0"/>
        <v>3</v>
      </c>
      <c r="I25" s="28">
        <f t="shared" si="1"/>
        <v>9.4996833438885367E-4</v>
      </c>
      <c r="J25" s="37">
        <v>2.1527777777777781E-2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f t="shared" si="0"/>
        <v>0</v>
      </c>
      <c r="I26" s="28">
        <f t="shared" si="1"/>
        <v>0</v>
      </c>
      <c r="J26" s="37">
        <v>0</v>
      </c>
      <c r="O26" s="8"/>
      <c r="P26" s="15"/>
    </row>
    <row r="27" spans="1:16" s="5" customFormat="1" ht="20.25" customHeight="1" x14ac:dyDescent="0.2">
      <c r="A27" s="57" t="s">
        <v>8</v>
      </c>
      <c r="B27" s="58"/>
      <c r="C27" s="6">
        <f t="shared" ref="C27:H27" si="2">SUM(C6:C26)</f>
        <v>95</v>
      </c>
      <c r="D27" s="6">
        <f t="shared" si="2"/>
        <v>276</v>
      </c>
      <c r="E27" s="6">
        <f t="shared" si="2"/>
        <v>5</v>
      </c>
      <c r="F27" s="6">
        <f>SUM(F6:F26)</f>
        <v>146</v>
      </c>
      <c r="G27" s="42">
        <f t="shared" si="2"/>
        <v>2636</v>
      </c>
      <c r="H27" s="63">
        <f t="shared" si="2"/>
        <v>3158</v>
      </c>
      <c r="I27" s="64">
        <v>1</v>
      </c>
      <c r="J27" s="61">
        <v>6.8171296296296287E-3</v>
      </c>
      <c r="O27" s="8"/>
      <c r="P27" s="15"/>
    </row>
    <row r="28" spans="1:16" ht="30.75" customHeight="1" x14ac:dyDescent="0.2">
      <c r="A28" s="59" t="s">
        <v>31</v>
      </c>
      <c r="B28" s="60"/>
      <c r="C28" s="29">
        <f>+C27/$H$27</f>
        <v>3.0082330588980369E-2</v>
      </c>
      <c r="D28" s="29">
        <f t="shared" ref="D28:G28" si="3">+D27/$H$27</f>
        <v>8.7397086763774542E-2</v>
      </c>
      <c r="E28" s="29">
        <f t="shared" si="3"/>
        <v>1.5832805573147563E-3</v>
      </c>
      <c r="F28" s="29">
        <f t="shared" si="3"/>
        <v>4.623179227359088E-2</v>
      </c>
      <c r="G28" s="29">
        <f t="shared" si="3"/>
        <v>0.83470550981633951</v>
      </c>
      <c r="H28" s="63"/>
      <c r="I28" s="64"/>
      <c r="J28" s="61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34</v>
      </c>
      <c r="E3" s="55"/>
      <c r="F3" s="55"/>
      <c r="G3" s="55"/>
      <c r="H3" s="55"/>
      <c r="I3" s="55" t="s">
        <v>35</v>
      </c>
      <c r="J3" s="56" t="s">
        <v>42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5</v>
      </c>
      <c r="E6" s="3">
        <v>0</v>
      </c>
      <c r="F6" s="3">
        <v>0</v>
      </c>
      <c r="G6" s="3">
        <v>0</v>
      </c>
      <c r="H6" s="3">
        <f>SUM(D6:G6)</f>
        <v>5</v>
      </c>
      <c r="I6" s="3">
        <v>1</v>
      </c>
      <c r="J6" s="4">
        <v>1</v>
      </c>
      <c r="K6" s="4">
        <v>0</v>
      </c>
      <c r="L6" s="4">
        <v>0</v>
      </c>
      <c r="M6" s="4">
        <f t="shared" ref="M6:M26" si="0">SUM(J6:L6)</f>
        <v>1</v>
      </c>
      <c r="N6" s="4">
        <f>SUM(H6,I6,M6)</f>
        <v>7</v>
      </c>
      <c r="O6" s="29">
        <f>+N6/$N$27</f>
        <v>7.3684210526315783E-2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3</v>
      </c>
      <c r="E7" s="3">
        <v>0</v>
      </c>
      <c r="F7" s="3">
        <v>0</v>
      </c>
      <c r="G7" s="3">
        <v>0</v>
      </c>
      <c r="H7" s="3">
        <f t="shared" ref="H7:H26" si="1">SUM(D7:G7)</f>
        <v>3</v>
      </c>
      <c r="I7" s="3">
        <v>0</v>
      </c>
      <c r="J7" s="4">
        <v>0</v>
      </c>
      <c r="K7" s="4">
        <v>0</v>
      </c>
      <c r="L7" s="4">
        <v>0</v>
      </c>
      <c r="M7" s="4">
        <f t="shared" si="0"/>
        <v>0</v>
      </c>
      <c r="N7" s="4">
        <f t="shared" ref="N7:N24" si="2">SUM(H7,I7,M7)</f>
        <v>3</v>
      </c>
      <c r="O7" s="29">
        <f t="shared" ref="O7:O26" si="3">+N7/$N$27</f>
        <v>3.1578947368421054E-2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0</v>
      </c>
      <c r="E8" s="3">
        <v>0</v>
      </c>
      <c r="F8" s="3">
        <v>0</v>
      </c>
      <c r="G8" s="3">
        <v>0</v>
      </c>
      <c r="H8" s="3">
        <f>SUM(D8:G8)</f>
        <v>0</v>
      </c>
      <c r="I8" s="3">
        <v>0</v>
      </c>
      <c r="J8" s="4">
        <v>1</v>
      </c>
      <c r="K8" s="4">
        <v>0</v>
      </c>
      <c r="L8" s="4">
        <v>0</v>
      </c>
      <c r="M8" s="4">
        <f t="shared" si="0"/>
        <v>1</v>
      </c>
      <c r="N8" s="4">
        <f t="shared" si="2"/>
        <v>1</v>
      </c>
      <c r="O8" s="29">
        <f t="shared" si="3"/>
        <v>1.0526315789473684E-2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4</v>
      </c>
      <c r="E9" s="3">
        <v>0</v>
      </c>
      <c r="F9" s="3">
        <v>0</v>
      </c>
      <c r="G9" s="3">
        <v>0</v>
      </c>
      <c r="H9" s="3">
        <f t="shared" si="1"/>
        <v>4</v>
      </c>
      <c r="I9" s="3">
        <v>1</v>
      </c>
      <c r="J9" s="4">
        <v>1</v>
      </c>
      <c r="K9" s="4">
        <v>0</v>
      </c>
      <c r="L9" s="4">
        <v>0</v>
      </c>
      <c r="M9" s="4">
        <f t="shared" si="0"/>
        <v>1</v>
      </c>
      <c r="N9" s="4">
        <f t="shared" si="2"/>
        <v>6</v>
      </c>
      <c r="O9" s="29">
        <f t="shared" si="3"/>
        <v>6.3157894736842107E-2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</v>
      </c>
      <c r="E10" s="3">
        <v>0</v>
      </c>
      <c r="F10" s="3">
        <v>0</v>
      </c>
      <c r="G10" s="3">
        <v>0</v>
      </c>
      <c r="H10" s="3">
        <f t="shared" si="1"/>
        <v>1</v>
      </c>
      <c r="I10" s="3">
        <v>0</v>
      </c>
      <c r="J10" s="4">
        <v>1</v>
      </c>
      <c r="K10" s="4">
        <v>0</v>
      </c>
      <c r="L10" s="4">
        <v>0</v>
      </c>
      <c r="M10" s="4">
        <f t="shared" si="0"/>
        <v>1</v>
      </c>
      <c r="N10" s="4">
        <f t="shared" si="2"/>
        <v>2</v>
      </c>
      <c r="O10" s="29">
        <f t="shared" si="3"/>
        <v>2.1052631578947368E-2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0</v>
      </c>
      <c r="E11" s="3">
        <v>0</v>
      </c>
      <c r="F11" s="3">
        <v>0</v>
      </c>
      <c r="G11" s="3">
        <v>0</v>
      </c>
      <c r="H11" s="3">
        <f t="shared" si="1"/>
        <v>0</v>
      </c>
      <c r="I11" s="3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0</v>
      </c>
      <c r="O11" s="29">
        <f t="shared" si="3"/>
        <v>0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5</v>
      </c>
      <c r="E12" s="3">
        <v>0</v>
      </c>
      <c r="F12" s="3">
        <v>0</v>
      </c>
      <c r="G12" s="3">
        <v>0</v>
      </c>
      <c r="H12" s="3">
        <f t="shared" si="1"/>
        <v>5</v>
      </c>
      <c r="I12" s="3">
        <v>2</v>
      </c>
      <c r="J12" s="4">
        <v>11</v>
      </c>
      <c r="K12" s="4">
        <v>0</v>
      </c>
      <c r="L12" s="4">
        <v>0</v>
      </c>
      <c r="M12" s="4">
        <f t="shared" si="0"/>
        <v>11</v>
      </c>
      <c r="N12" s="4">
        <f t="shared" si="2"/>
        <v>18</v>
      </c>
      <c r="O12" s="29">
        <f t="shared" si="3"/>
        <v>0.18947368421052632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7</v>
      </c>
      <c r="E13" s="3">
        <v>0</v>
      </c>
      <c r="F13" s="3">
        <v>0</v>
      </c>
      <c r="G13" s="3">
        <v>0</v>
      </c>
      <c r="H13" s="3">
        <f t="shared" si="1"/>
        <v>7</v>
      </c>
      <c r="I13" s="3">
        <v>3</v>
      </c>
      <c r="J13" s="4">
        <v>3</v>
      </c>
      <c r="K13" s="4">
        <v>0</v>
      </c>
      <c r="L13" s="4">
        <v>0</v>
      </c>
      <c r="M13" s="4">
        <f t="shared" si="0"/>
        <v>3</v>
      </c>
      <c r="N13" s="4">
        <f t="shared" si="2"/>
        <v>13</v>
      </c>
      <c r="O13" s="29">
        <f t="shared" si="3"/>
        <v>0.1368421052631579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3</v>
      </c>
      <c r="E14" s="3">
        <v>0</v>
      </c>
      <c r="F14" s="3">
        <v>0</v>
      </c>
      <c r="G14" s="3">
        <v>0</v>
      </c>
      <c r="H14" s="3">
        <f t="shared" si="1"/>
        <v>3</v>
      </c>
      <c r="I14" s="3">
        <v>2</v>
      </c>
      <c r="J14" s="4">
        <v>0</v>
      </c>
      <c r="K14" s="4">
        <v>0</v>
      </c>
      <c r="L14" s="4">
        <v>0</v>
      </c>
      <c r="M14" s="4">
        <f t="shared" si="0"/>
        <v>0</v>
      </c>
      <c r="N14" s="4">
        <f t="shared" si="2"/>
        <v>5</v>
      </c>
      <c r="O14" s="29">
        <f t="shared" si="3"/>
        <v>5.2631578947368418E-2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5</v>
      </c>
      <c r="E15" s="3">
        <v>0</v>
      </c>
      <c r="F15" s="3">
        <v>0</v>
      </c>
      <c r="G15" s="3">
        <v>0</v>
      </c>
      <c r="H15" s="3">
        <f t="shared" si="1"/>
        <v>5</v>
      </c>
      <c r="I15" s="3">
        <v>2</v>
      </c>
      <c r="J15" s="4">
        <v>3</v>
      </c>
      <c r="K15" s="4">
        <v>0</v>
      </c>
      <c r="L15" s="4">
        <v>0</v>
      </c>
      <c r="M15" s="4">
        <f t="shared" si="0"/>
        <v>3</v>
      </c>
      <c r="N15" s="4">
        <f t="shared" si="2"/>
        <v>10</v>
      </c>
      <c r="O15" s="29">
        <f t="shared" si="3"/>
        <v>0.10526315789473684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4</v>
      </c>
      <c r="E16" s="3">
        <v>0</v>
      </c>
      <c r="F16" s="3">
        <v>0</v>
      </c>
      <c r="G16" s="3">
        <v>0</v>
      </c>
      <c r="H16" s="3">
        <f t="shared" si="1"/>
        <v>4</v>
      </c>
      <c r="I16" s="3">
        <v>1</v>
      </c>
      <c r="J16" s="4">
        <v>3</v>
      </c>
      <c r="K16" s="4">
        <v>0</v>
      </c>
      <c r="L16" s="4">
        <v>0</v>
      </c>
      <c r="M16" s="4">
        <f t="shared" si="0"/>
        <v>3</v>
      </c>
      <c r="N16" s="4">
        <f t="shared" si="2"/>
        <v>8</v>
      </c>
      <c r="O16" s="29">
        <f t="shared" si="3"/>
        <v>8.4210526315789472E-2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</v>
      </c>
      <c r="E17" s="3">
        <v>0</v>
      </c>
      <c r="F17" s="3">
        <v>0</v>
      </c>
      <c r="G17" s="3">
        <v>0</v>
      </c>
      <c r="H17" s="3">
        <f t="shared" si="1"/>
        <v>1</v>
      </c>
      <c r="I17" s="3">
        <v>0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1</v>
      </c>
      <c r="O17" s="29">
        <f t="shared" si="3"/>
        <v>1.0526315789473684E-2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0</v>
      </c>
      <c r="E18" s="3">
        <v>0</v>
      </c>
      <c r="F18" s="3">
        <v>0</v>
      </c>
      <c r="G18" s="3">
        <v>0</v>
      </c>
      <c r="H18" s="3">
        <f t="shared" si="1"/>
        <v>0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1</v>
      </c>
      <c r="O18" s="29">
        <f t="shared" si="3"/>
        <v>1.0526315789473684E-2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3">
        <v>3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3</v>
      </c>
      <c r="O19" s="29">
        <f t="shared" si="3"/>
        <v>3.1578947368421054E-2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0</v>
      </c>
      <c r="E20" s="3">
        <v>0</v>
      </c>
      <c r="F20" s="3">
        <v>0</v>
      </c>
      <c r="G20" s="3">
        <v>0</v>
      </c>
      <c r="H20" s="3">
        <f t="shared" si="1"/>
        <v>0</v>
      </c>
      <c r="I20" s="3">
        <v>2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2</v>
      </c>
      <c r="O20" s="29">
        <f t="shared" si="3"/>
        <v>2.1052631578947368E-2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1"/>
        <v>1</v>
      </c>
      <c r="I21" s="3">
        <v>1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2"/>
        <v>2</v>
      </c>
      <c r="O21" s="29">
        <f t="shared" si="3"/>
        <v>2.1052631578947368E-2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1</v>
      </c>
      <c r="E22" s="3">
        <v>0</v>
      </c>
      <c r="F22" s="3">
        <v>0</v>
      </c>
      <c r="G22" s="3">
        <v>0</v>
      </c>
      <c r="H22" s="3">
        <f t="shared" si="1"/>
        <v>1</v>
      </c>
      <c r="I22" s="3">
        <v>1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2</v>
      </c>
      <c r="O22" s="29">
        <f t="shared" si="3"/>
        <v>2.1052631578947368E-2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4</v>
      </c>
      <c r="E23" s="3">
        <v>0</v>
      </c>
      <c r="F23" s="3">
        <v>0</v>
      </c>
      <c r="G23" s="3">
        <v>0</v>
      </c>
      <c r="H23" s="3">
        <f t="shared" si="1"/>
        <v>4</v>
      </c>
      <c r="I23" s="3">
        <v>1</v>
      </c>
      <c r="J23" s="4">
        <v>2</v>
      </c>
      <c r="K23" s="4">
        <v>0</v>
      </c>
      <c r="L23" s="4">
        <v>0</v>
      </c>
      <c r="M23" s="4">
        <f t="shared" si="0"/>
        <v>2</v>
      </c>
      <c r="N23" s="4">
        <f t="shared" si="2"/>
        <v>7</v>
      </c>
      <c r="O23" s="29">
        <f t="shared" si="3"/>
        <v>7.3684210526315783E-2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1</v>
      </c>
      <c r="E24" s="3">
        <v>0</v>
      </c>
      <c r="F24" s="3">
        <v>0</v>
      </c>
      <c r="G24" s="3">
        <v>0</v>
      </c>
      <c r="H24" s="3">
        <f t="shared" si="1"/>
        <v>1</v>
      </c>
      <c r="I24" s="3">
        <v>0</v>
      </c>
      <c r="J24" s="4">
        <v>3</v>
      </c>
      <c r="K24" s="4">
        <v>0</v>
      </c>
      <c r="L24" s="4">
        <v>0</v>
      </c>
      <c r="M24" s="4">
        <f t="shared" si="0"/>
        <v>3</v>
      </c>
      <c r="N24" s="4">
        <f t="shared" si="2"/>
        <v>4</v>
      </c>
      <c r="O24" s="29">
        <f t="shared" si="3"/>
        <v>4.2105263157894736E-2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7" t="s">
        <v>8</v>
      </c>
      <c r="C27" s="58"/>
      <c r="D27" s="6">
        <f>SUM(D6:D26)</f>
        <v>45</v>
      </c>
      <c r="E27" s="45">
        <f>SUM(E6:E26)</f>
        <v>0</v>
      </c>
      <c r="F27" s="45">
        <f>SUM(F6:F26)</f>
        <v>0</v>
      </c>
      <c r="G27" s="45">
        <f>SUM(G6:G26)</f>
        <v>0</v>
      </c>
      <c r="H27" s="55">
        <f t="shared" ref="H27:O27" si="5">SUM(H6:H26)</f>
        <v>45</v>
      </c>
      <c r="I27" s="55">
        <f t="shared" si="5"/>
        <v>21</v>
      </c>
      <c r="J27" s="13">
        <f t="shared" si="5"/>
        <v>29</v>
      </c>
      <c r="K27" s="13">
        <f>SUM(K6:K26)</f>
        <v>0</v>
      </c>
      <c r="L27" s="13">
        <f>SUM(L6:L26)</f>
        <v>0</v>
      </c>
      <c r="M27" s="56">
        <f t="shared" si="5"/>
        <v>29</v>
      </c>
      <c r="N27" s="56">
        <f t="shared" si="5"/>
        <v>95</v>
      </c>
      <c r="O27" s="65">
        <f t="shared" si="5"/>
        <v>1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5"/>
      <c r="I28" s="55"/>
      <c r="J28" s="29">
        <f>+J27/$M$27</f>
        <v>1</v>
      </c>
      <c r="K28" s="29">
        <f t="shared" ref="K28:L28" si="7">+K27/$M$27</f>
        <v>0</v>
      </c>
      <c r="L28" s="29">
        <f t="shared" si="7"/>
        <v>0</v>
      </c>
      <c r="M28" s="56"/>
      <c r="N28" s="56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H4:H5"/>
    <mergeCell ref="J3:M3"/>
    <mergeCell ref="J4:L4"/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10</v>
      </c>
      <c r="K3" s="55" t="s">
        <v>113</v>
      </c>
      <c r="L3" s="55"/>
      <c r="M3" s="55"/>
      <c r="N3" s="55"/>
      <c r="O3" s="61">
        <f>J23</f>
        <v>6.8171296296296287E-3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8" t="s">
        <v>50</v>
      </c>
      <c r="B6" s="19" t="s">
        <v>67</v>
      </c>
      <c r="C6" s="3">
        <v>3</v>
      </c>
      <c r="D6" s="3">
        <v>16</v>
      </c>
      <c r="E6" s="3">
        <v>0</v>
      </c>
      <c r="F6" s="3">
        <v>18</v>
      </c>
      <c r="G6" s="3">
        <v>228</v>
      </c>
      <c r="H6" s="4">
        <f>SUM(C6:G6)</f>
        <v>265</v>
      </c>
      <c r="I6" s="29">
        <f>+H6/$H$23</f>
        <v>8.3913869537682081E-2</v>
      </c>
      <c r="J6" s="37">
        <v>5.6343843843843847E-3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6</v>
      </c>
      <c r="D7" s="3">
        <v>31</v>
      </c>
      <c r="E7" s="3">
        <v>0</v>
      </c>
      <c r="F7" s="3">
        <v>13</v>
      </c>
      <c r="G7" s="3">
        <v>174</v>
      </c>
      <c r="H7" s="4">
        <f t="shared" ref="H7:H21" si="0">SUM(C7:G7)</f>
        <v>224</v>
      </c>
      <c r="I7" s="29">
        <f t="shared" ref="I7:I23" si="1">+H7/$H$23</f>
        <v>7.0930968967701083E-2</v>
      </c>
      <c r="J7" s="37">
        <v>5.918287037037037E-3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7</v>
      </c>
      <c r="D8" s="3">
        <v>13</v>
      </c>
      <c r="E8" s="3">
        <v>0</v>
      </c>
      <c r="F8" s="3">
        <v>9</v>
      </c>
      <c r="G8" s="3">
        <v>153</v>
      </c>
      <c r="H8" s="4">
        <f t="shared" si="0"/>
        <v>182</v>
      </c>
      <c r="I8" s="29">
        <f t="shared" si="1"/>
        <v>5.7631412286257122E-2</v>
      </c>
      <c r="J8" s="37">
        <v>5.5882109788359807E-3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0</v>
      </c>
      <c r="D9" s="3">
        <v>13</v>
      </c>
      <c r="E9" s="3">
        <v>0</v>
      </c>
      <c r="F9" s="3">
        <v>6</v>
      </c>
      <c r="G9" s="3">
        <v>188</v>
      </c>
      <c r="H9" s="4">
        <f t="shared" si="0"/>
        <v>207</v>
      </c>
      <c r="I9" s="29">
        <f t="shared" si="1"/>
        <v>6.5547815072830903E-2</v>
      </c>
      <c r="J9" s="37">
        <v>6.1403508771929833E-3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14</v>
      </c>
      <c r="D10" s="3">
        <v>20</v>
      </c>
      <c r="E10" s="3">
        <v>0</v>
      </c>
      <c r="F10" s="3">
        <v>17</v>
      </c>
      <c r="G10" s="3">
        <v>255</v>
      </c>
      <c r="H10" s="4">
        <f t="shared" si="0"/>
        <v>306</v>
      </c>
      <c r="I10" s="29">
        <f t="shared" si="1"/>
        <v>9.689677010766308E-2</v>
      </c>
      <c r="J10" s="37">
        <v>7.1794690098261485E-3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6</v>
      </c>
      <c r="D11" s="3">
        <v>13</v>
      </c>
      <c r="E11" s="3">
        <v>1</v>
      </c>
      <c r="F11" s="3">
        <v>3</v>
      </c>
      <c r="G11" s="3">
        <v>119</v>
      </c>
      <c r="H11" s="4">
        <f t="shared" si="0"/>
        <v>142</v>
      </c>
      <c r="I11" s="29">
        <f t="shared" si="1"/>
        <v>4.4965167827739072E-2</v>
      </c>
      <c r="J11" s="37">
        <v>7.7596618357487933E-3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2</v>
      </c>
      <c r="D12" s="3">
        <v>13</v>
      </c>
      <c r="E12" s="3">
        <v>0</v>
      </c>
      <c r="F12" s="3">
        <v>9</v>
      </c>
      <c r="G12" s="3">
        <v>163</v>
      </c>
      <c r="H12" s="4">
        <f t="shared" si="0"/>
        <v>187</v>
      </c>
      <c r="I12" s="29">
        <f t="shared" si="1"/>
        <v>5.9214692843571878E-2</v>
      </c>
      <c r="J12" s="37">
        <v>7.7203896604938274E-3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15</v>
      </c>
      <c r="D13" s="3">
        <v>11</v>
      </c>
      <c r="E13" s="3">
        <v>0</v>
      </c>
      <c r="F13" s="3">
        <v>7</v>
      </c>
      <c r="G13" s="3">
        <v>101</v>
      </c>
      <c r="H13" s="4">
        <f t="shared" si="0"/>
        <v>134</v>
      </c>
      <c r="I13" s="29">
        <f t="shared" si="1"/>
        <v>4.2431918936035463E-2</v>
      </c>
      <c r="J13" s="37">
        <v>6.8679549114331728E-3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6</v>
      </c>
      <c r="D14" s="3">
        <v>21</v>
      </c>
      <c r="E14" s="3">
        <v>0</v>
      </c>
      <c r="F14" s="3">
        <v>9</v>
      </c>
      <c r="G14" s="3">
        <v>133</v>
      </c>
      <c r="H14" s="4">
        <f t="shared" si="0"/>
        <v>169</v>
      </c>
      <c r="I14" s="29">
        <f t="shared" si="1"/>
        <v>5.3514882837238757E-2</v>
      </c>
      <c r="J14" s="37">
        <v>5.7751225490196099E-3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2</v>
      </c>
      <c r="D15" s="3">
        <v>10</v>
      </c>
      <c r="E15" s="3">
        <v>0</v>
      </c>
      <c r="F15" s="3">
        <v>2</v>
      </c>
      <c r="G15" s="3">
        <v>135</v>
      </c>
      <c r="H15" s="4">
        <f t="shared" si="0"/>
        <v>149</v>
      </c>
      <c r="I15" s="29">
        <f t="shared" si="1"/>
        <v>4.7181760607979732E-2</v>
      </c>
      <c r="J15" s="37">
        <v>8.7508903133903145E-3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4</v>
      </c>
      <c r="D16" s="3">
        <v>25</v>
      </c>
      <c r="E16" s="3">
        <v>1</v>
      </c>
      <c r="F16" s="3">
        <v>4</v>
      </c>
      <c r="G16" s="3">
        <v>143</v>
      </c>
      <c r="H16" s="4">
        <f t="shared" si="0"/>
        <v>177</v>
      </c>
      <c r="I16" s="29">
        <f t="shared" si="1"/>
        <v>5.6048131728942366E-2</v>
      </c>
      <c r="J16" s="37">
        <v>8.4563078703703692E-3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3</v>
      </c>
      <c r="D17" s="3">
        <v>24</v>
      </c>
      <c r="E17" s="3">
        <v>0</v>
      </c>
      <c r="F17" s="3">
        <v>8</v>
      </c>
      <c r="G17" s="3">
        <v>120</v>
      </c>
      <c r="H17" s="4">
        <f t="shared" si="0"/>
        <v>155</v>
      </c>
      <c r="I17" s="29">
        <f t="shared" si="1"/>
        <v>4.9081697276757444E-2</v>
      </c>
      <c r="J17" s="37">
        <v>6.7886904761904759E-3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8</v>
      </c>
      <c r="D18" s="3">
        <v>28</v>
      </c>
      <c r="E18" s="3">
        <v>1</v>
      </c>
      <c r="F18" s="3">
        <v>19</v>
      </c>
      <c r="G18" s="3">
        <v>189</v>
      </c>
      <c r="H18" s="4">
        <f t="shared" si="0"/>
        <v>245</v>
      </c>
      <c r="I18" s="29">
        <f t="shared" si="1"/>
        <v>7.7580747308423056E-2</v>
      </c>
      <c r="J18" s="37">
        <v>7.709619341563786E-3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4</v>
      </c>
      <c r="D19" s="3">
        <v>8</v>
      </c>
      <c r="E19" s="3">
        <v>1</v>
      </c>
      <c r="F19" s="3">
        <v>7</v>
      </c>
      <c r="G19" s="3">
        <v>150</v>
      </c>
      <c r="H19" s="4">
        <f t="shared" si="0"/>
        <v>170</v>
      </c>
      <c r="I19" s="29">
        <f t="shared" si="1"/>
        <v>5.3831538948701713E-2</v>
      </c>
      <c r="J19" s="37">
        <v>5.3343621399176951E-3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8</v>
      </c>
      <c r="D20" s="3">
        <v>8</v>
      </c>
      <c r="E20" s="3">
        <v>1</v>
      </c>
      <c r="F20" s="3">
        <v>4</v>
      </c>
      <c r="G20" s="3">
        <v>178</v>
      </c>
      <c r="H20" s="4">
        <f t="shared" si="0"/>
        <v>199</v>
      </c>
      <c r="I20" s="29">
        <f t="shared" si="1"/>
        <v>6.3014566181127302E-2</v>
      </c>
      <c r="J20" s="37">
        <v>7.238940329218106E-3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5</v>
      </c>
      <c r="D21" s="3">
        <v>6</v>
      </c>
      <c r="E21" s="3">
        <v>0</v>
      </c>
      <c r="F21" s="3">
        <v>4</v>
      </c>
      <c r="G21" s="3">
        <v>92</v>
      </c>
      <c r="H21" s="4">
        <f t="shared" si="0"/>
        <v>107</v>
      </c>
      <c r="I21" s="29">
        <f t="shared" si="1"/>
        <v>3.3882203926535785E-2</v>
      </c>
      <c r="J21" s="37">
        <v>6.1352237654320992E-3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2</v>
      </c>
      <c r="D22" s="3">
        <v>16</v>
      </c>
      <c r="E22" s="3">
        <v>0</v>
      </c>
      <c r="F22" s="3">
        <v>7</v>
      </c>
      <c r="G22" s="3">
        <v>115</v>
      </c>
      <c r="H22" s="4">
        <f>SUM(C22:G22)</f>
        <v>140</v>
      </c>
      <c r="I22" s="29">
        <f t="shared" si="1"/>
        <v>4.4331855604813175E-2</v>
      </c>
      <c r="J22" s="37">
        <v>7.4074074074074068E-3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9" t="s">
        <v>8</v>
      </c>
      <c r="B23" s="60"/>
      <c r="C23" s="6">
        <f>SUM(C6:C22)</f>
        <v>95</v>
      </c>
      <c r="D23" s="6">
        <f t="shared" ref="D23:G23" si="2">SUM(D6:D22)</f>
        <v>276</v>
      </c>
      <c r="E23" s="6">
        <f t="shared" si="2"/>
        <v>5</v>
      </c>
      <c r="F23" s="6">
        <f t="shared" si="2"/>
        <v>146</v>
      </c>
      <c r="G23" s="42">
        <f t="shared" si="2"/>
        <v>2636</v>
      </c>
      <c r="H23" s="41">
        <f t="shared" ref="H23" si="3">SUM(C23:G23)</f>
        <v>3158</v>
      </c>
      <c r="I23" s="65">
        <f t="shared" si="1"/>
        <v>1</v>
      </c>
      <c r="J23" s="61">
        <v>6.8171296296296287E-3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9" t="s">
        <v>31</v>
      </c>
      <c r="B24" s="60"/>
      <c r="C24" s="29">
        <f>+C23/$H$23</f>
        <v>3.0082330588980369E-2</v>
      </c>
      <c r="D24" s="29">
        <f t="shared" ref="D24:H24" si="4">+D23/$H$23</f>
        <v>8.7397086763774542E-2</v>
      </c>
      <c r="E24" s="29">
        <f t="shared" si="4"/>
        <v>1.5832805573147563E-3</v>
      </c>
      <c r="F24" s="29">
        <f t="shared" si="4"/>
        <v>4.623179227359088E-2</v>
      </c>
      <c r="G24" s="29">
        <f t="shared" si="4"/>
        <v>0.83470550981633951</v>
      </c>
      <c r="H24" s="31">
        <f t="shared" si="4"/>
        <v>1</v>
      </c>
      <c r="I24" s="66"/>
      <c r="J24" s="61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21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21" ht="23.25" customHeight="1" x14ac:dyDescent="0.2">
      <c r="A3" s="49" t="s">
        <v>0</v>
      </c>
      <c r="B3" s="50"/>
      <c r="C3" s="55" t="s">
        <v>103</v>
      </c>
      <c r="D3" s="55"/>
      <c r="E3" s="55"/>
      <c r="F3" s="55"/>
      <c r="G3" s="3"/>
      <c r="H3" s="56" t="s">
        <v>8</v>
      </c>
      <c r="I3" s="55" t="s">
        <v>9</v>
      </c>
      <c r="J3" s="55" t="s">
        <v>92</v>
      </c>
      <c r="K3" s="55" t="s">
        <v>104</v>
      </c>
      <c r="L3" s="55"/>
      <c r="M3" s="55"/>
      <c r="N3" s="55"/>
      <c r="O3" s="61">
        <f>J27</f>
        <v>6.6782407407407415E-3</v>
      </c>
      <c r="P3" s="15"/>
    </row>
    <row r="4" spans="1:21" ht="23.25" customHeight="1" x14ac:dyDescent="0.2">
      <c r="A4" s="51"/>
      <c r="B4" s="52"/>
      <c r="C4" s="77" t="s">
        <v>6</v>
      </c>
      <c r="D4" s="78"/>
      <c r="E4" s="78"/>
      <c r="F4" s="78"/>
      <c r="G4" s="79"/>
      <c r="H4" s="56"/>
      <c r="I4" s="55"/>
      <c r="J4" s="55"/>
      <c r="K4" s="55"/>
      <c r="L4" s="55"/>
      <c r="M4" s="55"/>
      <c r="N4" s="55"/>
      <c r="O4" s="61"/>
      <c r="P4" s="15"/>
      <c r="T4" s="40"/>
    </row>
    <row r="5" spans="1:21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6"/>
      <c r="I5" s="55"/>
      <c r="J5" s="55"/>
      <c r="K5" s="55"/>
      <c r="L5" s="55"/>
      <c r="M5" s="55"/>
      <c r="N5" s="55"/>
      <c r="O5" s="61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65</v>
      </c>
      <c r="D6" s="3">
        <v>154</v>
      </c>
      <c r="E6" s="3">
        <v>1</v>
      </c>
      <c r="F6" s="3">
        <v>96</v>
      </c>
      <c r="G6" s="3">
        <v>1378</v>
      </c>
      <c r="H6" s="32">
        <f t="shared" ref="H6:H26" si="0">SUM(C6:G6)</f>
        <v>1694</v>
      </c>
      <c r="I6" s="29">
        <f>+H6/$H$27</f>
        <v>7.7685040814454737E-2</v>
      </c>
      <c r="J6" s="37">
        <v>7.0070943919628061E-3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31</v>
      </c>
      <c r="D7" s="3">
        <v>91</v>
      </c>
      <c r="E7" s="3">
        <v>1</v>
      </c>
      <c r="F7" s="3">
        <v>68</v>
      </c>
      <c r="G7" s="3">
        <v>1171</v>
      </c>
      <c r="H7" s="32">
        <f t="shared" si="0"/>
        <v>1362</v>
      </c>
      <c r="I7" s="29">
        <f t="shared" ref="I7:I26" si="1">+H7/$H$27</f>
        <v>6.2459873429331375E-2</v>
      </c>
      <c r="J7" s="37">
        <v>5.7947530864197478E-3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18</v>
      </c>
      <c r="D8" s="3">
        <v>68</v>
      </c>
      <c r="E8" s="3">
        <v>0</v>
      </c>
      <c r="F8" s="3">
        <v>26</v>
      </c>
      <c r="G8" s="3">
        <v>698</v>
      </c>
      <c r="H8" s="32">
        <f t="shared" si="0"/>
        <v>810</v>
      </c>
      <c r="I8" s="29">
        <f t="shared" si="1"/>
        <v>3.7145739704668439E-2</v>
      </c>
      <c r="J8" s="37">
        <v>6.6311077643908924E-3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78</v>
      </c>
      <c r="D9" s="3">
        <v>138</v>
      </c>
      <c r="E9" s="3">
        <v>0</v>
      </c>
      <c r="F9" s="3">
        <v>47</v>
      </c>
      <c r="G9" s="3">
        <v>999</v>
      </c>
      <c r="H9" s="32">
        <f t="shared" si="0"/>
        <v>1262</v>
      </c>
      <c r="I9" s="29">
        <f t="shared" si="1"/>
        <v>5.787397963863157E-2</v>
      </c>
      <c r="J9" s="37">
        <v>7.3118540051679542E-3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124</v>
      </c>
      <c r="D10" s="3">
        <v>92</v>
      </c>
      <c r="E10" s="3">
        <v>0</v>
      </c>
      <c r="F10" s="3">
        <v>27</v>
      </c>
      <c r="G10" s="3">
        <v>801</v>
      </c>
      <c r="H10" s="32">
        <f t="shared" si="0"/>
        <v>1044</v>
      </c>
      <c r="I10" s="29">
        <f t="shared" si="1"/>
        <v>4.7876731174905991E-2</v>
      </c>
      <c r="J10" s="37">
        <v>6.3388560804899336E-3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35</v>
      </c>
      <c r="D11" s="3">
        <v>46</v>
      </c>
      <c r="E11" s="3">
        <v>3</v>
      </c>
      <c r="F11" s="3">
        <v>13</v>
      </c>
      <c r="G11" s="3">
        <v>475</v>
      </c>
      <c r="H11" s="32">
        <f t="shared" si="0"/>
        <v>572</v>
      </c>
      <c r="I11" s="29">
        <f t="shared" si="1"/>
        <v>2.6231312482802898E-2</v>
      </c>
      <c r="J11" s="37">
        <v>6.0886437908496717E-3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90</v>
      </c>
      <c r="D12" s="3">
        <v>154</v>
      </c>
      <c r="E12" s="3">
        <v>2</v>
      </c>
      <c r="F12" s="3">
        <v>36</v>
      </c>
      <c r="G12" s="3">
        <v>899</v>
      </c>
      <c r="H12" s="32">
        <f t="shared" si="0"/>
        <v>1181</v>
      </c>
      <c r="I12" s="29">
        <f t="shared" si="1"/>
        <v>5.4159405668164726E-2</v>
      </c>
      <c r="J12" s="37">
        <v>7.2437090200248066E-3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132</v>
      </c>
      <c r="D13" s="3">
        <v>182</v>
      </c>
      <c r="E13" s="3">
        <v>2</v>
      </c>
      <c r="F13" s="3">
        <v>82</v>
      </c>
      <c r="G13" s="3">
        <v>1605</v>
      </c>
      <c r="H13" s="32">
        <f t="shared" si="0"/>
        <v>2003</v>
      </c>
      <c r="I13" s="29">
        <f t="shared" si="1"/>
        <v>9.1855452627717146E-2</v>
      </c>
      <c r="J13" s="37">
        <v>7.0678006997225368E-3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43</v>
      </c>
      <c r="D14" s="3">
        <v>105</v>
      </c>
      <c r="E14" s="3">
        <v>1</v>
      </c>
      <c r="F14" s="3">
        <v>48</v>
      </c>
      <c r="G14" s="3">
        <v>1098</v>
      </c>
      <c r="H14" s="32">
        <f t="shared" si="0"/>
        <v>1295</v>
      </c>
      <c r="I14" s="29">
        <f t="shared" si="1"/>
        <v>5.9387324589562508E-2</v>
      </c>
      <c r="J14" s="37">
        <v>5.8524130190796813E-3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82</v>
      </c>
      <c r="D15" s="3">
        <v>168</v>
      </c>
      <c r="E15" s="3">
        <v>4</v>
      </c>
      <c r="F15" s="3">
        <v>67</v>
      </c>
      <c r="G15" s="3">
        <v>1704</v>
      </c>
      <c r="H15" s="32">
        <f t="shared" si="0"/>
        <v>2025</v>
      </c>
      <c r="I15" s="29">
        <f t="shared" si="1"/>
        <v>9.28643492616711E-2</v>
      </c>
      <c r="J15" s="37">
        <v>6.19587663202771E-3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75</v>
      </c>
      <c r="D16" s="3">
        <v>154</v>
      </c>
      <c r="E16" s="3">
        <v>1</v>
      </c>
      <c r="F16" s="3">
        <v>109</v>
      </c>
      <c r="G16" s="3">
        <v>2148</v>
      </c>
      <c r="H16" s="32">
        <f t="shared" si="0"/>
        <v>2487</v>
      </c>
      <c r="I16" s="29">
        <f t="shared" si="1"/>
        <v>0.1140511785747042</v>
      </c>
      <c r="J16" s="37">
        <v>7.0219254863171775E-3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25</v>
      </c>
      <c r="D17" s="3">
        <v>56</v>
      </c>
      <c r="E17" s="3">
        <v>0</v>
      </c>
      <c r="F17" s="3">
        <v>28</v>
      </c>
      <c r="G17" s="3">
        <v>465</v>
      </c>
      <c r="H17" s="32">
        <f t="shared" si="0"/>
        <v>574</v>
      </c>
      <c r="I17" s="29">
        <f t="shared" si="1"/>
        <v>2.6323030358616894E-2</v>
      </c>
      <c r="J17" s="37">
        <v>5.7712432484567852E-3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23</v>
      </c>
      <c r="D18" s="3">
        <v>66</v>
      </c>
      <c r="E18" s="3">
        <v>0</v>
      </c>
      <c r="F18" s="3">
        <v>40</v>
      </c>
      <c r="G18" s="3">
        <v>745</v>
      </c>
      <c r="H18" s="32">
        <f t="shared" si="0"/>
        <v>874</v>
      </c>
      <c r="I18" s="29">
        <f t="shared" si="1"/>
        <v>4.0080711730716319E-2</v>
      </c>
      <c r="J18" s="37">
        <v>5.8619100294985214E-3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25</v>
      </c>
      <c r="D19" s="3">
        <v>63</v>
      </c>
      <c r="E19" s="3">
        <v>0</v>
      </c>
      <c r="F19" s="3">
        <v>28</v>
      </c>
      <c r="G19" s="3">
        <v>592</v>
      </c>
      <c r="H19" s="32">
        <f t="shared" si="0"/>
        <v>708</v>
      </c>
      <c r="I19" s="29">
        <f t="shared" si="1"/>
        <v>3.2468128038154638E-2</v>
      </c>
      <c r="J19" s="37">
        <v>3.9938446969696971E-3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15</v>
      </c>
      <c r="D20" s="3">
        <v>25</v>
      </c>
      <c r="E20" s="3">
        <v>0</v>
      </c>
      <c r="F20" s="3">
        <v>9</v>
      </c>
      <c r="G20" s="3">
        <v>435</v>
      </c>
      <c r="H20" s="32">
        <f t="shared" si="0"/>
        <v>484</v>
      </c>
      <c r="I20" s="29">
        <f t="shared" si="1"/>
        <v>2.2195725946987068E-2</v>
      </c>
      <c r="J20" s="37">
        <v>3.751827485380116E-3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14</v>
      </c>
      <c r="D21" s="3">
        <v>84</v>
      </c>
      <c r="E21" s="3">
        <v>1</v>
      </c>
      <c r="F21" s="3">
        <v>26</v>
      </c>
      <c r="G21" s="3">
        <v>701</v>
      </c>
      <c r="H21" s="32">
        <f t="shared" si="0"/>
        <v>826</v>
      </c>
      <c r="I21" s="29">
        <f t="shared" si="1"/>
        <v>3.7879482711180412E-2</v>
      </c>
      <c r="J21" s="37">
        <v>5.665627362055929E-3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6</v>
      </c>
      <c r="D22" s="3">
        <v>27</v>
      </c>
      <c r="E22" s="3">
        <v>0</v>
      </c>
      <c r="F22" s="3">
        <v>7</v>
      </c>
      <c r="G22" s="3">
        <v>322</v>
      </c>
      <c r="H22" s="32">
        <f t="shared" si="0"/>
        <v>362</v>
      </c>
      <c r="I22" s="29">
        <f t="shared" si="1"/>
        <v>1.6600935522333302E-2</v>
      </c>
      <c r="J22" s="37">
        <v>5.8653549382716033E-3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55</v>
      </c>
      <c r="D23" s="3">
        <v>71</v>
      </c>
      <c r="E23" s="3">
        <v>1</v>
      </c>
      <c r="F23" s="3">
        <v>24</v>
      </c>
      <c r="G23" s="3">
        <v>614</v>
      </c>
      <c r="H23" s="32">
        <f t="shared" si="0"/>
        <v>765</v>
      </c>
      <c r="I23" s="29">
        <f t="shared" si="1"/>
        <v>3.5082087498853526E-2</v>
      </c>
      <c r="J23" s="37">
        <v>7.1466121495327075E-3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151</v>
      </c>
      <c r="D24" s="3">
        <v>128</v>
      </c>
      <c r="E24" s="3">
        <v>0</v>
      </c>
      <c r="F24" s="3">
        <v>39</v>
      </c>
      <c r="G24" s="3">
        <v>1133</v>
      </c>
      <c r="H24" s="32">
        <f t="shared" si="0"/>
        <v>1451</v>
      </c>
      <c r="I24" s="29">
        <f t="shared" si="1"/>
        <v>6.6541318903054203E-2</v>
      </c>
      <c r="J24" s="37">
        <v>9.4373421717171748E-3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2</v>
      </c>
      <c r="G25" s="3">
        <v>8</v>
      </c>
      <c r="H25" s="32">
        <f t="shared" si="0"/>
        <v>11</v>
      </c>
      <c r="I25" s="29">
        <f t="shared" si="1"/>
        <v>5.0444831697697885E-4</v>
      </c>
      <c r="J25" s="37">
        <v>6.9444444444444434E-2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16</v>
      </c>
      <c r="H26" s="32">
        <f t="shared" si="0"/>
        <v>16</v>
      </c>
      <c r="I26" s="29">
        <f t="shared" si="1"/>
        <v>7.3374300651196916E-4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57" t="s">
        <v>8</v>
      </c>
      <c r="B27" s="58"/>
      <c r="C27" s="42">
        <f>SUM(C6:C26)</f>
        <v>1088</v>
      </c>
      <c r="D27" s="42">
        <f t="shared" ref="D27:G27" si="2">SUM(D6:D26)</f>
        <v>1872</v>
      </c>
      <c r="E27" s="42">
        <f t="shared" si="2"/>
        <v>17</v>
      </c>
      <c r="F27" s="42">
        <f t="shared" si="2"/>
        <v>822</v>
      </c>
      <c r="G27" s="42">
        <f t="shared" si="2"/>
        <v>18007</v>
      </c>
      <c r="H27" s="63">
        <f>SUM(H6:H26)</f>
        <v>21806</v>
      </c>
      <c r="I27" s="64">
        <f>SUM(I6:I26)</f>
        <v>1.0000000000000002</v>
      </c>
      <c r="J27" s="61">
        <v>6.6782407407407415E-3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9" t="s">
        <v>31</v>
      </c>
      <c r="B28" s="60"/>
      <c r="C28" s="29">
        <f>+C27/$H$27</f>
        <v>4.9894524442813906E-2</v>
      </c>
      <c r="D28" s="29">
        <f t="shared" ref="D28:G28" si="3">+D27/$H$27</f>
        <v>8.5847931761900392E-2</v>
      </c>
      <c r="E28" s="29">
        <f t="shared" si="3"/>
        <v>7.7960194441896728E-4</v>
      </c>
      <c r="F28" s="29">
        <f t="shared" si="3"/>
        <v>3.7696046959552414E-2</v>
      </c>
      <c r="G28" s="29">
        <f t="shared" si="3"/>
        <v>0.82578189489131437</v>
      </c>
      <c r="H28" s="56"/>
      <c r="I28" s="64"/>
      <c r="J28" s="61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101</v>
      </c>
      <c r="E3" s="55"/>
      <c r="F3" s="55"/>
      <c r="G3" s="55"/>
      <c r="H3" s="55"/>
      <c r="I3" s="55" t="s">
        <v>35</v>
      </c>
      <c r="J3" s="56" t="s">
        <v>102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39</v>
      </c>
      <c r="E6" s="3">
        <v>0</v>
      </c>
      <c r="F6" s="3">
        <v>0</v>
      </c>
      <c r="G6" s="3">
        <v>0</v>
      </c>
      <c r="H6" s="3">
        <f t="shared" ref="H6:H26" si="0">SUM(D6:G6)</f>
        <v>39</v>
      </c>
      <c r="I6" s="3">
        <v>12</v>
      </c>
      <c r="J6" s="4">
        <v>8</v>
      </c>
      <c r="K6" s="4">
        <v>6</v>
      </c>
      <c r="L6" s="4">
        <v>0</v>
      </c>
      <c r="M6" s="4">
        <f>SUM(J6:L6)</f>
        <v>14</v>
      </c>
      <c r="N6" s="4">
        <f>SUM(H6,I6,M6)</f>
        <v>65</v>
      </c>
      <c r="O6" s="29">
        <f>N6/$N$27</f>
        <v>5.979760809567617E-2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13</v>
      </c>
      <c r="E7" s="3">
        <v>0</v>
      </c>
      <c r="F7" s="3">
        <v>0</v>
      </c>
      <c r="G7" s="3">
        <v>0</v>
      </c>
      <c r="H7" s="3">
        <f t="shared" si="0"/>
        <v>13</v>
      </c>
      <c r="I7" s="3">
        <v>6</v>
      </c>
      <c r="J7" s="4">
        <v>3</v>
      </c>
      <c r="K7" s="4">
        <v>5</v>
      </c>
      <c r="L7" s="4">
        <v>3</v>
      </c>
      <c r="M7" s="4">
        <f t="shared" ref="M7:M26" si="1">SUM(J7:L7)</f>
        <v>11</v>
      </c>
      <c r="N7" s="4">
        <f>SUM(H7,I7,M7)</f>
        <v>30</v>
      </c>
      <c r="O7" s="29">
        <f t="shared" ref="O7:O26" si="2">N7/$N$27</f>
        <v>2.7598896044158234E-2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7</v>
      </c>
      <c r="E8" s="3">
        <v>0</v>
      </c>
      <c r="F8" s="3">
        <v>0</v>
      </c>
      <c r="G8" s="3">
        <v>0</v>
      </c>
      <c r="H8" s="3">
        <f t="shared" si="0"/>
        <v>7</v>
      </c>
      <c r="I8" s="3">
        <v>1</v>
      </c>
      <c r="J8" s="4">
        <v>5</v>
      </c>
      <c r="K8" s="4">
        <v>5</v>
      </c>
      <c r="L8" s="4">
        <v>0</v>
      </c>
      <c r="M8" s="4">
        <f t="shared" si="1"/>
        <v>10</v>
      </c>
      <c r="N8" s="4">
        <f t="shared" ref="N8:N26" si="3">SUM(H8,I8,M8)</f>
        <v>18</v>
      </c>
      <c r="O8" s="29">
        <f t="shared" si="2"/>
        <v>1.655933762649494E-2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19</v>
      </c>
      <c r="E9" s="3">
        <v>0</v>
      </c>
      <c r="F9" s="3">
        <v>0</v>
      </c>
      <c r="G9" s="3">
        <v>0</v>
      </c>
      <c r="H9" s="3">
        <f t="shared" si="0"/>
        <v>19</v>
      </c>
      <c r="I9" s="3">
        <v>5</v>
      </c>
      <c r="J9" s="4">
        <v>19</v>
      </c>
      <c r="K9" s="4">
        <v>31</v>
      </c>
      <c r="L9" s="4">
        <v>4</v>
      </c>
      <c r="M9" s="4">
        <f>SUM(J9:L9)</f>
        <v>54</v>
      </c>
      <c r="N9" s="4">
        <f t="shared" si="3"/>
        <v>78</v>
      </c>
      <c r="O9" s="29">
        <f t="shared" si="2"/>
        <v>7.1757129714811407E-2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15</v>
      </c>
      <c r="E10" s="3">
        <v>0</v>
      </c>
      <c r="F10" s="3">
        <v>0</v>
      </c>
      <c r="G10" s="3">
        <v>0</v>
      </c>
      <c r="H10" s="3">
        <f t="shared" si="0"/>
        <v>15</v>
      </c>
      <c r="I10" s="3">
        <v>3</v>
      </c>
      <c r="J10" s="4">
        <v>70</v>
      </c>
      <c r="K10" s="4">
        <v>23</v>
      </c>
      <c r="L10" s="4">
        <v>13</v>
      </c>
      <c r="M10" s="4">
        <f t="shared" si="1"/>
        <v>106</v>
      </c>
      <c r="N10" s="4">
        <f t="shared" si="3"/>
        <v>124</v>
      </c>
      <c r="O10" s="29">
        <f t="shared" si="2"/>
        <v>0.11407543698252071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12</v>
      </c>
      <c r="E11" s="3">
        <v>0</v>
      </c>
      <c r="F11" s="3">
        <v>0</v>
      </c>
      <c r="G11" s="3">
        <v>0</v>
      </c>
      <c r="H11" s="3">
        <f t="shared" si="0"/>
        <v>12</v>
      </c>
      <c r="I11" s="3">
        <v>4</v>
      </c>
      <c r="J11" s="4">
        <v>18</v>
      </c>
      <c r="K11" s="4">
        <v>0</v>
      </c>
      <c r="L11" s="4">
        <v>1</v>
      </c>
      <c r="M11" s="4">
        <f t="shared" si="1"/>
        <v>19</v>
      </c>
      <c r="N11" s="4">
        <f t="shared" si="3"/>
        <v>35</v>
      </c>
      <c r="O11" s="29">
        <f t="shared" si="2"/>
        <v>3.219871205151794E-2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33</v>
      </c>
      <c r="E12" s="3">
        <v>0</v>
      </c>
      <c r="F12" s="3">
        <v>0</v>
      </c>
      <c r="G12" s="3">
        <v>0</v>
      </c>
      <c r="H12" s="3">
        <f t="shared" si="0"/>
        <v>33</v>
      </c>
      <c r="I12" s="3">
        <v>8</v>
      </c>
      <c r="J12" s="4">
        <v>49</v>
      </c>
      <c r="K12" s="4">
        <v>0</v>
      </c>
      <c r="L12" s="4">
        <v>0</v>
      </c>
      <c r="M12" s="4">
        <f t="shared" si="1"/>
        <v>49</v>
      </c>
      <c r="N12" s="4">
        <f t="shared" si="3"/>
        <v>90</v>
      </c>
      <c r="O12" s="29">
        <f t="shared" si="2"/>
        <v>8.2796688132474705E-2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69</v>
      </c>
      <c r="E13" s="3">
        <v>0</v>
      </c>
      <c r="F13" s="3">
        <v>0</v>
      </c>
      <c r="G13" s="3">
        <v>0</v>
      </c>
      <c r="H13" s="3">
        <f t="shared" si="0"/>
        <v>69</v>
      </c>
      <c r="I13" s="3">
        <v>21</v>
      </c>
      <c r="J13" s="4">
        <v>40</v>
      </c>
      <c r="K13" s="4">
        <v>0</v>
      </c>
      <c r="L13" s="4">
        <v>2</v>
      </c>
      <c r="M13" s="4">
        <f t="shared" si="1"/>
        <v>42</v>
      </c>
      <c r="N13" s="4">
        <f t="shared" si="3"/>
        <v>132</v>
      </c>
      <c r="O13" s="29">
        <f t="shared" si="2"/>
        <v>0.12143514259429623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24</v>
      </c>
      <c r="E14" s="3">
        <v>0</v>
      </c>
      <c r="F14" s="3">
        <v>0</v>
      </c>
      <c r="G14" s="3">
        <v>0</v>
      </c>
      <c r="H14" s="3">
        <f t="shared" si="0"/>
        <v>24</v>
      </c>
      <c r="I14" s="3">
        <v>12</v>
      </c>
      <c r="J14" s="4">
        <v>7</v>
      </c>
      <c r="K14" s="4">
        <v>0</v>
      </c>
      <c r="L14" s="4">
        <v>0</v>
      </c>
      <c r="M14" s="4">
        <f t="shared" si="1"/>
        <v>7</v>
      </c>
      <c r="N14" s="4">
        <f t="shared" si="3"/>
        <v>43</v>
      </c>
      <c r="O14" s="29">
        <f t="shared" si="2"/>
        <v>3.9558417663293467E-2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50</v>
      </c>
      <c r="E15" s="3">
        <v>0</v>
      </c>
      <c r="F15" s="3">
        <v>0</v>
      </c>
      <c r="G15" s="3">
        <v>0</v>
      </c>
      <c r="H15" s="3">
        <f t="shared" si="0"/>
        <v>50</v>
      </c>
      <c r="I15" s="3">
        <v>18</v>
      </c>
      <c r="J15" s="4">
        <v>13</v>
      </c>
      <c r="K15" s="4">
        <v>1</v>
      </c>
      <c r="L15" s="4">
        <v>0</v>
      </c>
      <c r="M15" s="4">
        <f t="shared" si="1"/>
        <v>14</v>
      </c>
      <c r="N15" s="4">
        <f t="shared" si="3"/>
        <v>82</v>
      </c>
      <c r="O15" s="29">
        <f t="shared" si="2"/>
        <v>7.5436982520699178E-2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44</v>
      </c>
      <c r="E16" s="3">
        <v>0</v>
      </c>
      <c r="F16" s="3">
        <v>0</v>
      </c>
      <c r="G16" s="3">
        <v>0</v>
      </c>
      <c r="H16" s="3">
        <f t="shared" si="0"/>
        <v>44</v>
      </c>
      <c r="I16" s="3">
        <v>16</v>
      </c>
      <c r="J16" s="4">
        <v>13</v>
      </c>
      <c r="K16" s="4">
        <v>2</v>
      </c>
      <c r="L16" s="4">
        <v>0</v>
      </c>
      <c r="M16" s="4">
        <f t="shared" si="1"/>
        <v>15</v>
      </c>
      <c r="N16" s="4">
        <f t="shared" si="3"/>
        <v>75</v>
      </c>
      <c r="O16" s="29">
        <f t="shared" si="2"/>
        <v>6.8997240110395583E-2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17</v>
      </c>
      <c r="E17" s="3">
        <v>0</v>
      </c>
      <c r="F17" s="3">
        <v>0</v>
      </c>
      <c r="G17" s="3">
        <v>0</v>
      </c>
      <c r="H17" s="3">
        <f t="shared" si="0"/>
        <v>17</v>
      </c>
      <c r="I17" s="3">
        <v>8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25</v>
      </c>
      <c r="O17" s="29">
        <f t="shared" si="2"/>
        <v>2.2999080036798528E-2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15</v>
      </c>
      <c r="E18" s="3">
        <v>0</v>
      </c>
      <c r="F18" s="3">
        <v>0</v>
      </c>
      <c r="G18" s="3">
        <v>0</v>
      </c>
      <c r="H18" s="3">
        <f t="shared" si="0"/>
        <v>15</v>
      </c>
      <c r="I18" s="3">
        <v>8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23</v>
      </c>
      <c r="O18" s="29">
        <f t="shared" si="2"/>
        <v>2.1159153633854646E-2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15</v>
      </c>
      <c r="E19" s="3">
        <v>0</v>
      </c>
      <c r="F19" s="3">
        <v>0</v>
      </c>
      <c r="G19" s="3">
        <v>0</v>
      </c>
      <c r="H19" s="3">
        <f t="shared" si="0"/>
        <v>15</v>
      </c>
      <c r="I19" s="3">
        <v>10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3"/>
        <v>25</v>
      </c>
      <c r="O19" s="29">
        <f t="shared" si="2"/>
        <v>2.2999080036798528E-2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10</v>
      </c>
      <c r="E20" s="3">
        <v>0</v>
      </c>
      <c r="F20" s="3">
        <v>0</v>
      </c>
      <c r="G20" s="3">
        <v>0</v>
      </c>
      <c r="H20" s="3">
        <f t="shared" si="0"/>
        <v>10</v>
      </c>
      <c r="I20" s="3">
        <v>5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15</v>
      </c>
      <c r="O20" s="29">
        <f t="shared" si="2"/>
        <v>1.3799448022079117E-2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9</v>
      </c>
      <c r="E21" s="3">
        <v>0</v>
      </c>
      <c r="F21" s="3">
        <v>0</v>
      </c>
      <c r="G21" s="3">
        <v>0</v>
      </c>
      <c r="H21" s="3">
        <f t="shared" si="0"/>
        <v>9</v>
      </c>
      <c r="I21" s="3">
        <v>4</v>
      </c>
      <c r="J21" s="4">
        <v>1</v>
      </c>
      <c r="K21" s="4">
        <v>0</v>
      </c>
      <c r="L21" s="4">
        <v>0</v>
      </c>
      <c r="M21" s="4">
        <f t="shared" si="1"/>
        <v>1</v>
      </c>
      <c r="N21" s="4">
        <f t="shared" si="3"/>
        <v>14</v>
      </c>
      <c r="O21" s="29">
        <f t="shared" si="2"/>
        <v>1.2879484820607176E-2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5</v>
      </c>
      <c r="E22" s="3">
        <v>0</v>
      </c>
      <c r="F22" s="3">
        <v>0</v>
      </c>
      <c r="G22" s="3">
        <v>0</v>
      </c>
      <c r="H22" s="3">
        <f t="shared" si="0"/>
        <v>5</v>
      </c>
      <c r="I22" s="3">
        <v>1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6</v>
      </c>
      <c r="O22" s="29">
        <f t="shared" si="2"/>
        <v>5.5197792088316471E-3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21</v>
      </c>
      <c r="E23" s="3">
        <v>0</v>
      </c>
      <c r="F23" s="3">
        <v>0</v>
      </c>
      <c r="G23" s="3">
        <v>0</v>
      </c>
      <c r="H23" s="3">
        <f t="shared" si="0"/>
        <v>21</v>
      </c>
      <c r="I23" s="3">
        <v>8</v>
      </c>
      <c r="J23" s="4">
        <v>21</v>
      </c>
      <c r="K23" s="4">
        <v>5</v>
      </c>
      <c r="L23" s="4">
        <v>0</v>
      </c>
      <c r="M23" s="4">
        <f t="shared" si="1"/>
        <v>26</v>
      </c>
      <c r="N23" s="4">
        <f t="shared" si="3"/>
        <v>55</v>
      </c>
      <c r="O23" s="29">
        <f t="shared" si="2"/>
        <v>5.0597976080956765E-2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27</v>
      </c>
      <c r="E24" s="3">
        <v>0</v>
      </c>
      <c r="F24" s="3">
        <v>0</v>
      </c>
      <c r="G24" s="3">
        <v>0</v>
      </c>
      <c r="H24" s="3">
        <f t="shared" si="0"/>
        <v>27</v>
      </c>
      <c r="I24" s="3">
        <v>10</v>
      </c>
      <c r="J24" s="4">
        <v>100</v>
      </c>
      <c r="K24" s="4">
        <v>6</v>
      </c>
      <c r="L24" s="4">
        <v>8</v>
      </c>
      <c r="M24" s="4">
        <f t="shared" si="1"/>
        <v>114</v>
      </c>
      <c r="N24" s="4">
        <f t="shared" si="3"/>
        <v>151</v>
      </c>
      <c r="O24" s="29">
        <f t="shared" si="2"/>
        <v>0.13891444342226311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9.1996320147194111E-4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57" t="s">
        <v>8</v>
      </c>
      <c r="C27" s="58"/>
      <c r="D27" s="46">
        <f>SUM(D6:D26)</f>
        <v>444</v>
      </c>
      <c r="E27" s="46">
        <f>SUM(E6:E26)</f>
        <v>0</v>
      </c>
      <c r="F27" s="46">
        <f t="shared" ref="F27:G27" si="4">SUM(F6:F26)</f>
        <v>0</v>
      </c>
      <c r="G27" s="46">
        <f t="shared" si="4"/>
        <v>0</v>
      </c>
      <c r="H27" s="80">
        <f>SUM(H6:H26)</f>
        <v>444</v>
      </c>
      <c r="I27" s="80">
        <f>SUM(I6:I26)</f>
        <v>160</v>
      </c>
      <c r="J27" s="41">
        <f>SUM(J6:J26)</f>
        <v>367</v>
      </c>
      <c r="K27" s="41">
        <f t="shared" ref="K27:L27" si="5">SUM(K6:K26)</f>
        <v>84</v>
      </c>
      <c r="L27" s="41">
        <f t="shared" si="5"/>
        <v>32</v>
      </c>
      <c r="M27" s="63">
        <f>SUM(M6:M26)</f>
        <v>483</v>
      </c>
      <c r="N27" s="63">
        <f>SUM(N6:N26)</f>
        <v>1087</v>
      </c>
      <c r="O27" s="65">
        <f>SUM(O6:O26)</f>
        <v>1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0.75983436853002073</v>
      </c>
      <c r="K28" s="29">
        <f t="shared" ref="K28:L28" si="7">+K27/$M$27</f>
        <v>0.17391304347826086</v>
      </c>
      <c r="L28" s="29">
        <f t="shared" si="7"/>
        <v>6.6252587991718431E-2</v>
      </c>
      <c r="M28" s="63"/>
      <c r="N28" s="63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J23</f>
        <v>6.7013888888888887E-3</v>
      </c>
    </row>
    <row r="4" spans="1:22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22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22" s="5" customFormat="1" ht="20.25" customHeight="1" x14ac:dyDescent="0.2">
      <c r="A6" s="18" t="s">
        <v>50</v>
      </c>
      <c r="B6" s="19" t="s">
        <v>67</v>
      </c>
      <c r="C6" s="3">
        <v>62</v>
      </c>
      <c r="D6" s="3">
        <v>155</v>
      </c>
      <c r="E6" s="3">
        <v>2</v>
      </c>
      <c r="F6" s="3">
        <v>110</v>
      </c>
      <c r="G6" s="3">
        <v>1676</v>
      </c>
      <c r="H6" s="4">
        <f>SUM(C6:G6)</f>
        <v>2005</v>
      </c>
      <c r="I6" s="29">
        <f>H6/$H$23</f>
        <v>9.1640385758032822E-2</v>
      </c>
      <c r="J6" s="37">
        <v>5.6532392756680726E-3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43</v>
      </c>
      <c r="D7" s="3">
        <v>126</v>
      </c>
      <c r="E7" s="3">
        <v>0</v>
      </c>
      <c r="F7" s="3">
        <v>57</v>
      </c>
      <c r="G7" s="3">
        <v>1100</v>
      </c>
      <c r="H7" s="4">
        <f t="shared" ref="H7:H22" si="0">SUM(C7:G7)</f>
        <v>1326</v>
      </c>
      <c r="I7" s="29">
        <f t="shared" ref="I7:I22" si="1">H7/$H$23</f>
        <v>6.0606060606060608E-2</v>
      </c>
      <c r="J7" s="37">
        <v>5.1130296963630252E-3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56</v>
      </c>
      <c r="D8" s="3">
        <v>94</v>
      </c>
      <c r="E8" s="3">
        <v>1</v>
      </c>
      <c r="F8" s="3">
        <v>36</v>
      </c>
      <c r="G8" s="3">
        <v>1075</v>
      </c>
      <c r="H8" s="4">
        <f t="shared" si="0"/>
        <v>1262</v>
      </c>
      <c r="I8" s="29">
        <f t="shared" si="1"/>
        <v>5.7680881210292974E-2</v>
      </c>
      <c r="J8" s="37">
        <v>5.644514427217911E-3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26</v>
      </c>
      <c r="D9" s="3">
        <v>90</v>
      </c>
      <c r="E9" s="3">
        <v>1</v>
      </c>
      <c r="F9" s="3">
        <v>49</v>
      </c>
      <c r="G9" s="3">
        <v>1214</v>
      </c>
      <c r="H9" s="4">
        <f t="shared" si="0"/>
        <v>1380</v>
      </c>
      <c r="I9" s="29">
        <f t="shared" si="1"/>
        <v>6.3074180721239548E-2</v>
      </c>
      <c r="J9" s="37">
        <v>6.0709547199638602E-3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133</v>
      </c>
      <c r="D10" s="3">
        <v>172</v>
      </c>
      <c r="E10" s="3">
        <v>5</v>
      </c>
      <c r="F10" s="3">
        <v>69</v>
      </c>
      <c r="G10" s="3">
        <v>1599</v>
      </c>
      <c r="H10" s="4">
        <f t="shared" si="0"/>
        <v>1978</v>
      </c>
      <c r="I10" s="29">
        <f t="shared" si="1"/>
        <v>9.0406325700443352E-2</v>
      </c>
      <c r="J10" s="37">
        <v>7.2172970843183736E-3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42</v>
      </c>
      <c r="D11" s="3">
        <v>87</v>
      </c>
      <c r="E11" s="3">
        <v>1</v>
      </c>
      <c r="F11" s="3">
        <v>37</v>
      </c>
      <c r="G11" s="3">
        <v>931</v>
      </c>
      <c r="H11" s="4">
        <f t="shared" si="0"/>
        <v>1098</v>
      </c>
      <c r="I11" s="29">
        <f t="shared" si="1"/>
        <v>5.0185109008638422E-2</v>
      </c>
      <c r="J11" s="37">
        <v>6.2769582470669398E-3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36</v>
      </c>
      <c r="D12" s="3">
        <v>102</v>
      </c>
      <c r="E12" s="3">
        <v>2</v>
      </c>
      <c r="F12" s="3">
        <v>56</v>
      </c>
      <c r="G12" s="3">
        <v>1166</v>
      </c>
      <c r="H12" s="4">
        <f t="shared" si="0"/>
        <v>1362</v>
      </c>
      <c r="I12" s="29">
        <f t="shared" si="1"/>
        <v>6.2251474016179899E-2</v>
      </c>
      <c r="J12" s="37">
        <v>7.093194916855625E-3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79</v>
      </c>
      <c r="D13" s="3">
        <v>146</v>
      </c>
      <c r="E13" s="3">
        <v>0</v>
      </c>
      <c r="F13" s="3">
        <v>35</v>
      </c>
      <c r="G13" s="3">
        <v>811</v>
      </c>
      <c r="H13" s="4">
        <f t="shared" si="0"/>
        <v>1071</v>
      </c>
      <c r="I13" s="29">
        <f t="shared" si="1"/>
        <v>4.8951048951048952E-2</v>
      </c>
      <c r="J13" s="37">
        <v>7.1659977064220124E-3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88</v>
      </c>
      <c r="D14" s="3">
        <v>133</v>
      </c>
      <c r="E14" s="3">
        <v>0</v>
      </c>
      <c r="F14" s="3">
        <v>38</v>
      </c>
      <c r="G14" s="3">
        <v>951</v>
      </c>
      <c r="H14" s="4">
        <f t="shared" si="0"/>
        <v>1210</v>
      </c>
      <c r="I14" s="29">
        <f t="shared" si="1"/>
        <v>5.5304172951231773E-2</v>
      </c>
      <c r="J14" s="37">
        <v>7.0266685956790094E-3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120</v>
      </c>
      <c r="D15" s="3">
        <v>96</v>
      </c>
      <c r="E15" s="3">
        <v>0</v>
      </c>
      <c r="F15" s="3">
        <v>29</v>
      </c>
      <c r="G15" s="3">
        <v>837</v>
      </c>
      <c r="H15" s="4">
        <f t="shared" si="0"/>
        <v>1082</v>
      </c>
      <c r="I15" s="29">
        <f t="shared" si="1"/>
        <v>4.9453814159696512E-2</v>
      </c>
      <c r="J15" s="37">
        <v>7.1381704980842857E-3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132</v>
      </c>
      <c r="D16" s="3">
        <v>142</v>
      </c>
      <c r="E16" s="3">
        <v>1</v>
      </c>
      <c r="F16" s="3">
        <v>42</v>
      </c>
      <c r="G16" s="3">
        <v>1082</v>
      </c>
      <c r="H16" s="4">
        <f t="shared" si="0"/>
        <v>1399</v>
      </c>
      <c r="I16" s="29">
        <f t="shared" si="1"/>
        <v>6.3942593354358063E-2</v>
      </c>
      <c r="J16" s="37">
        <v>9.0289351851851832E-3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33</v>
      </c>
      <c r="D17" s="3">
        <v>115</v>
      </c>
      <c r="E17" s="3">
        <v>0</v>
      </c>
      <c r="F17" s="3">
        <v>47</v>
      </c>
      <c r="G17" s="3">
        <v>875</v>
      </c>
      <c r="H17" s="4">
        <f t="shared" si="0"/>
        <v>1070</v>
      </c>
      <c r="I17" s="29">
        <f t="shared" si="1"/>
        <v>4.8905343022990079E-2</v>
      </c>
      <c r="J17" s="37">
        <v>7.0350373279038161E-3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70</v>
      </c>
      <c r="D18" s="3">
        <v>154</v>
      </c>
      <c r="E18" s="3">
        <v>1</v>
      </c>
      <c r="F18" s="3">
        <v>94</v>
      </c>
      <c r="G18" s="3">
        <v>1319</v>
      </c>
      <c r="H18" s="4">
        <f t="shared" si="0"/>
        <v>1638</v>
      </c>
      <c r="I18" s="29">
        <f t="shared" si="1"/>
        <v>7.4866310160427801E-2</v>
      </c>
      <c r="J18" s="37">
        <v>6.9499089253187672E-3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26</v>
      </c>
      <c r="D19" s="3">
        <v>76</v>
      </c>
      <c r="E19" s="3">
        <v>1</v>
      </c>
      <c r="F19" s="3">
        <v>47</v>
      </c>
      <c r="G19" s="3">
        <v>965</v>
      </c>
      <c r="H19" s="4">
        <f t="shared" si="0"/>
        <v>1115</v>
      </c>
      <c r="I19" s="29">
        <f t="shared" si="1"/>
        <v>5.0962109785639198E-2</v>
      </c>
      <c r="J19" s="37">
        <v>6.2871847911741508E-3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60</v>
      </c>
      <c r="D20" s="3">
        <v>117</v>
      </c>
      <c r="E20" s="3">
        <v>2</v>
      </c>
      <c r="F20" s="3">
        <v>31</v>
      </c>
      <c r="G20" s="3">
        <v>996</v>
      </c>
      <c r="H20" s="4">
        <f t="shared" si="0"/>
        <v>1206</v>
      </c>
      <c r="I20" s="29">
        <f t="shared" si="1"/>
        <v>5.5121349238996295E-2</v>
      </c>
      <c r="J20" s="37">
        <v>6.4869420702753991E-3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59</v>
      </c>
      <c r="D21" s="3">
        <v>55</v>
      </c>
      <c r="E21" s="3">
        <v>1</v>
      </c>
      <c r="F21" s="3">
        <v>22</v>
      </c>
      <c r="G21" s="3">
        <v>616</v>
      </c>
      <c r="H21" s="4">
        <f t="shared" si="0"/>
        <v>753</v>
      </c>
      <c r="I21" s="29">
        <f t="shared" si="1"/>
        <v>3.4416563828328535E-2</v>
      </c>
      <c r="J21" s="37">
        <v>6.6293087642097489E-3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23</v>
      </c>
      <c r="D22" s="3">
        <v>84</v>
      </c>
      <c r="E22" s="3">
        <v>0</v>
      </c>
      <c r="F22" s="3">
        <v>23</v>
      </c>
      <c r="G22" s="3">
        <v>794</v>
      </c>
      <c r="H22" s="4">
        <f t="shared" si="0"/>
        <v>924</v>
      </c>
      <c r="I22" s="29">
        <f t="shared" si="1"/>
        <v>4.2232277526395176E-2</v>
      </c>
      <c r="J22" s="37">
        <v>6.7746594735231059E-3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9" t="s">
        <v>8</v>
      </c>
      <c r="B23" s="60"/>
      <c r="C23" s="42">
        <f t="shared" ref="C23:I23" si="2">SUM(C6:C22)</f>
        <v>1088</v>
      </c>
      <c r="D23" s="42">
        <f t="shared" si="2"/>
        <v>1944</v>
      </c>
      <c r="E23" s="42">
        <f t="shared" si="2"/>
        <v>18</v>
      </c>
      <c r="F23" s="42">
        <f t="shared" si="2"/>
        <v>822</v>
      </c>
      <c r="G23" s="42">
        <f t="shared" si="2"/>
        <v>18007</v>
      </c>
      <c r="H23" s="42">
        <f>SUM(H6:H22)</f>
        <v>21879</v>
      </c>
      <c r="I23" s="31">
        <f t="shared" si="2"/>
        <v>1</v>
      </c>
      <c r="J23" s="81">
        <v>6.7013888888888887E-3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9" t="s">
        <v>31</v>
      </c>
      <c r="B24" s="60"/>
      <c r="C24" s="29">
        <f>+C23/$H$23</f>
        <v>4.9728049728049728E-2</v>
      </c>
      <c r="D24" s="29">
        <f t="shared" ref="D24:G24" si="3">+D23/$H$23</f>
        <v>8.88523241464418E-2</v>
      </c>
      <c r="E24" s="29">
        <f t="shared" si="3"/>
        <v>8.2270670505964628E-4</v>
      </c>
      <c r="F24" s="29">
        <f t="shared" si="3"/>
        <v>3.7570272864390512E-2</v>
      </c>
      <c r="G24" s="29">
        <f t="shared" si="3"/>
        <v>0.82302664655605828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94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J18</f>
        <v>6.6782407407407415E-3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0.12591983180218475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0.13241007358654416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0.15357191827780062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0.14877279583161937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0.1536176242058595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>
        <v>95</v>
      </c>
      <c r="D11" s="3">
        <v>266</v>
      </c>
      <c r="E11" s="3">
        <v>4</v>
      </c>
      <c r="F11" s="3">
        <v>126</v>
      </c>
      <c r="G11" s="43">
        <v>2602</v>
      </c>
      <c r="H11" s="41">
        <f t="shared" si="1"/>
        <v>3093</v>
      </c>
      <c r="I11" s="29">
        <f t="shared" si="0"/>
        <v>0.14136843548608255</v>
      </c>
      <c r="J11" s="37">
        <v>6.3425925925925915E-3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>
        <v>95</v>
      </c>
      <c r="D12" s="3">
        <v>276</v>
      </c>
      <c r="E12" s="3">
        <v>5</v>
      </c>
      <c r="F12" s="3">
        <v>146</v>
      </c>
      <c r="G12" s="43">
        <v>2636</v>
      </c>
      <c r="H12" s="41">
        <f t="shared" si="1"/>
        <v>3158</v>
      </c>
      <c r="I12" s="29">
        <f t="shared" si="0"/>
        <v>0.14433932080990905</v>
      </c>
      <c r="J12" s="37">
        <v>6.8171296296296287E-3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/>
      <c r="D13" s="3"/>
      <c r="E13" s="3"/>
      <c r="F13" s="3"/>
      <c r="G13" s="43"/>
      <c r="H13" s="41">
        <f t="shared" si="1"/>
        <v>0</v>
      </c>
      <c r="I13" s="29">
        <f t="shared" si="0"/>
        <v>0</v>
      </c>
      <c r="J13" s="37"/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9" t="s">
        <v>8</v>
      </c>
      <c r="B18" s="60"/>
      <c r="C18" s="43">
        <f>SUM(C6:C17)</f>
        <v>1088</v>
      </c>
      <c r="D18" s="43">
        <f t="shared" ref="D18:G18" si="2">SUM(D6:D17)</f>
        <v>1944</v>
      </c>
      <c r="E18" s="43">
        <f t="shared" si="2"/>
        <v>18</v>
      </c>
      <c r="F18" s="43">
        <f t="shared" si="2"/>
        <v>822</v>
      </c>
      <c r="G18" s="43">
        <f t="shared" si="2"/>
        <v>18007</v>
      </c>
      <c r="H18" s="82">
        <f>SUM(H6:H17)</f>
        <v>21879</v>
      </c>
      <c r="I18" s="65">
        <f>SUM(I6:I17)</f>
        <v>1</v>
      </c>
      <c r="J18" s="81">
        <v>6.6782407407407415E-3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9" t="s">
        <v>31</v>
      </c>
      <c r="B19" s="60"/>
      <c r="C19" s="29">
        <f>+C18/$H$18</f>
        <v>4.9728049728049728E-2</v>
      </c>
      <c r="D19" s="29">
        <f>+D18/$H$18</f>
        <v>8.88523241464418E-2</v>
      </c>
      <c r="E19" s="29">
        <f>+E18/$H$18</f>
        <v>8.2270670505964628E-4</v>
      </c>
      <c r="F19" s="29">
        <f>+F18/$H$18</f>
        <v>3.7570272864390512E-2</v>
      </c>
      <c r="G19" s="29">
        <f>+G18/$H$18</f>
        <v>0.82302664655605828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Sandra Milena Rojas Quintero</cp:lastModifiedBy>
  <cp:lastPrinted>2017-08-16T15:33:18Z</cp:lastPrinted>
  <dcterms:created xsi:type="dcterms:W3CDTF">2017-08-16T15:31:03Z</dcterms:created>
  <dcterms:modified xsi:type="dcterms:W3CDTF">2019-10-09T19:55:18Z</dcterms:modified>
</cp:coreProperties>
</file>