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ortiz\Documents\Andrés Ortiz\INDICADORES\Revisión Indicadores\Matriz final\Seguimiento\Reporte 3er trimes 2018\"/>
    </mc:Choice>
  </mc:AlternateContent>
  <bookViews>
    <workbookView xWindow="120" yWindow="60" windowWidth="15240" windowHeight="9390" activeTab="1"/>
  </bookViews>
  <sheets>
    <sheet name="Resultados" sheetId="4" r:id="rId1"/>
    <sheet name="Indicadores 3er TRI-2018 UAECOB" sheetId="1" r:id="rId2"/>
    <sheet name="Tablas 3er tri" sheetId="6" r:id="rId3"/>
    <sheet name="tablas" sheetId="3" state="hidden" r:id="rId4"/>
    <sheet name="Indicadores eliminados" sheetId="5" state="hidden" r:id="rId5"/>
    <sheet name="Indi. eliminados" sheetId="2" state="hidden" r:id="rId6"/>
  </sheets>
  <definedNames>
    <definedName name="_xlnm._FilterDatabase" localSheetId="1" hidden="1">'Indicadores 3er TRI-2018 UAECOB'!$A$7:$DB$69</definedName>
    <definedName name="_xlchart.0" hidden="1">'Tablas 3er tri'!$A$44:$A$48</definedName>
    <definedName name="_xlchart.1" hidden="1">'Tablas 3er tri'!$B$43</definedName>
    <definedName name="_xlchart.2" hidden="1">'Tablas 3er tri'!$B$44:$B$48</definedName>
    <definedName name="_xlchart.3" hidden="1">'Tablas 3er tri'!$A$35:$A$39</definedName>
    <definedName name="_xlchart.4" hidden="1">'Tablas 3er tri'!$B$35:$B$39</definedName>
    <definedName name="_xlchart.5" hidden="1">'Tablas 3er tri'!$C$35:$C$39</definedName>
    <definedName name="SegmentaciónDeDatos_Clasificación__Estratégico___De_Gestión">#N/A</definedName>
    <definedName name="SegmentaciónDeDatos_Dependencia1">#N/A</definedName>
    <definedName name="SegmentaciónDeDatos_Periodicidad">#N/A</definedName>
  </definedNames>
  <calcPr calcId="162913"/>
  <pivotCaches>
    <pivotCache cacheId="0" r:id="rId7"/>
    <pivotCache cacheId="1" r:id="rId8"/>
    <pivotCache cacheId="4" r:id="rId9"/>
  </pivotCaches>
  <extLst>
    <ext xmlns:x14="http://schemas.microsoft.com/office/spreadsheetml/2009/9/main" uri="{BBE1A952-AA13-448e-AADC-164F8A28A991}">
      <x14:slicerCaches>
        <x14:slicerCache r:id="rId10"/>
        <x14:slicerCache r:id="rId11"/>
        <x14:slicerCache r:id="rId12"/>
      </x14:slicerCaches>
    </ext>
    <ext xmlns:x14="http://schemas.microsoft.com/office/spreadsheetml/2009/9/main" uri="{79F54976-1DA5-4618-B147-4CDE4B953A38}">
      <x14:workbookPr/>
    </ext>
  </extLst>
</workbook>
</file>

<file path=xl/calcChain.xml><?xml version="1.0" encoding="utf-8"?>
<calcChain xmlns="http://schemas.openxmlformats.org/spreadsheetml/2006/main">
  <c r="AZ68" i="1" l="1"/>
  <c r="AZ67" i="1"/>
  <c r="AZ66" i="1"/>
  <c r="AZ65" i="1"/>
  <c r="AZ64" i="1"/>
  <c r="AZ63" i="1"/>
  <c r="AZ61" i="1"/>
  <c r="AZ56" i="1"/>
  <c r="AZ50" i="1"/>
  <c r="AZ49" i="1"/>
  <c r="AZ43" i="1"/>
  <c r="AZ42" i="1"/>
  <c r="AZ41" i="1"/>
  <c r="AZ40" i="1"/>
  <c r="AZ39" i="1"/>
  <c r="AZ34" i="1"/>
  <c r="AZ24" i="1"/>
  <c r="AZ22" i="1"/>
  <c r="AZ21" i="1"/>
  <c r="AZ20" i="1"/>
  <c r="AZ19" i="1"/>
  <c r="AZ18" i="1"/>
  <c r="AZ17" i="1"/>
  <c r="AZ16" i="1"/>
  <c r="AZ8" i="1"/>
  <c r="AY67" i="1"/>
  <c r="AY64" i="1"/>
  <c r="AY63" i="1"/>
  <c r="AY43" i="1"/>
  <c r="AY41" i="1"/>
  <c r="AY24" i="1"/>
  <c r="AY22" i="1"/>
  <c r="AY21" i="1"/>
  <c r="AY20" i="1"/>
  <c r="AY18" i="1"/>
  <c r="AY17" i="1"/>
  <c r="AY16" i="1"/>
  <c r="DC2" i="5"/>
  <c r="CT2" i="5"/>
  <c r="CV2" i="5" s="1"/>
  <c r="DB2" i="5" s="1"/>
  <c r="CB2" i="5"/>
  <c r="CA2" i="5"/>
  <c r="BU2" i="5"/>
  <c r="AP2" i="5"/>
  <c r="AH2" i="5"/>
  <c r="Z2" i="5"/>
  <c r="AX23" i="1"/>
  <c r="AY23" i="1" s="1"/>
  <c r="AC46" i="1"/>
  <c r="AK46" i="1"/>
  <c r="BZ23" i="1"/>
  <c r="AS47" i="1"/>
  <c r="AK47" i="1"/>
  <c r="AC47" i="1"/>
  <c r="AX36" i="1"/>
  <c r="AY36" i="1" s="1"/>
  <c r="AX46" i="1" l="1"/>
  <c r="AY46" i="1" s="1"/>
  <c r="AS68" i="1"/>
  <c r="AY68" i="1" s="1"/>
  <c r="AS66" i="1"/>
  <c r="AY66" i="1" s="1"/>
  <c r="AS65" i="1"/>
  <c r="AY65" i="1" s="1"/>
  <c r="AS19" i="1" l="1"/>
  <c r="AY19" i="1" s="1"/>
  <c r="AH15" i="1" l="1"/>
  <c r="AS14" i="1"/>
  <c r="AS13" i="1"/>
  <c r="AK14" i="1"/>
  <c r="AK13" i="1"/>
  <c r="AC14" i="1"/>
  <c r="AC13" i="1"/>
  <c r="AX13" i="1" l="1"/>
  <c r="AY13" i="1" s="1"/>
  <c r="AX14" i="1"/>
  <c r="AY14" i="1" s="1"/>
  <c r="AS62" i="1"/>
  <c r="AS60" i="1"/>
  <c r="AS59" i="1"/>
  <c r="AS58" i="1"/>
  <c r="AS57" i="1"/>
  <c r="AK62" i="1"/>
  <c r="AK60" i="1"/>
  <c r="AK59" i="1"/>
  <c r="AK58" i="1"/>
  <c r="AK57" i="1"/>
  <c r="AC62" i="1"/>
  <c r="AC60" i="1"/>
  <c r="AC59" i="1"/>
  <c r="AC58" i="1"/>
  <c r="AC57" i="1"/>
  <c r="AS61" i="1"/>
  <c r="AY61" i="1" s="1"/>
  <c r="AX57" i="1" l="1"/>
  <c r="AY57" i="1" s="1"/>
  <c r="AX62" i="1"/>
  <c r="AY62" i="1" s="1"/>
  <c r="AX58" i="1"/>
  <c r="AY58" i="1" s="1"/>
  <c r="AX59" i="1"/>
  <c r="AY59" i="1" s="1"/>
  <c r="AX60" i="1"/>
  <c r="AY60" i="1" s="1"/>
  <c r="AS34" i="1"/>
  <c r="AY34" i="1" s="1"/>
  <c r="AS37" i="1"/>
  <c r="AP37" i="1"/>
  <c r="AK37" i="1"/>
  <c r="AH37" i="1"/>
  <c r="AC37" i="1"/>
  <c r="AP36" i="1"/>
  <c r="AH36" i="1"/>
  <c r="AS35" i="1"/>
  <c r="AP35" i="1"/>
  <c r="AK35" i="1"/>
  <c r="AH35" i="1"/>
  <c r="AC35" i="1"/>
  <c r="AX35" i="1" l="1"/>
  <c r="AY35" i="1" s="1"/>
  <c r="AX37" i="1"/>
  <c r="AY37" i="1" s="1"/>
  <c r="AS33" i="1"/>
  <c r="AP33" i="1"/>
  <c r="AK33" i="1"/>
  <c r="AH33" i="1"/>
  <c r="AC33" i="1"/>
  <c r="AS30" i="1"/>
  <c r="AP30" i="1"/>
  <c r="AK30" i="1"/>
  <c r="AH30" i="1"/>
  <c r="AC30" i="1"/>
  <c r="AS29" i="1"/>
  <c r="AP29" i="1"/>
  <c r="AK29" i="1"/>
  <c r="AH29" i="1"/>
  <c r="AC29" i="1"/>
  <c r="AS28" i="1"/>
  <c r="AP28" i="1"/>
  <c r="AK28" i="1"/>
  <c r="AH28" i="1"/>
  <c r="AC28" i="1"/>
  <c r="AS27" i="1"/>
  <c r="AP27" i="1"/>
  <c r="AK27" i="1"/>
  <c r="AH27" i="1"/>
  <c r="AC27" i="1"/>
  <c r="AS26" i="1"/>
  <c r="AP26" i="1"/>
  <c r="AK26" i="1"/>
  <c r="AH26" i="1"/>
  <c r="AC26" i="1"/>
  <c r="AS25" i="1"/>
  <c r="AP25" i="1"/>
  <c r="AK25" i="1"/>
  <c r="AH25" i="1"/>
  <c r="AC25" i="1"/>
  <c r="AX28" i="1" l="1"/>
  <c r="AY28" i="1" s="1"/>
  <c r="AX25" i="1"/>
  <c r="AY25" i="1" s="1"/>
  <c r="AX29" i="1"/>
  <c r="AY29" i="1" s="1"/>
  <c r="AX26" i="1"/>
  <c r="AY26" i="1" s="1"/>
  <c r="AX30" i="1"/>
  <c r="AY30" i="1" s="1"/>
  <c r="AX27" i="1"/>
  <c r="AY27" i="1" s="1"/>
  <c r="AX33" i="1"/>
  <c r="AY33" i="1" s="1"/>
  <c r="AQ8" i="1"/>
  <c r="AS8" i="1" s="1"/>
  <c r="AY8" i="1" s="1"/>
  <c r="AK45" i="1" l="1"/>
  <c r="AC45" i="1"/>
  <c r="AS44" i="1"/>
  <c r="AC44" i="1"/>
  <c r="AS55" i="1"/>
  <c r="AS54" i="1"/>
  <c r="AK55" i="1"/>
  <c r="AK54" i="1"/>
  <c r="AC55" i="1"/>
  <c r="AC54" i="1"/>
  <c r="AS52" i="1"/>
  <c r="AK52" i="1"/>
  <c r="AC52" i="1"/>
  <c r="AS51" i="1"/>
  <c r="AK51" i="1"/>
  <c r="AC51" i="1"/>
  <c r="AS48" i="1"/>
  <c r="AK48" i="1"/>
  <c r="AC48" i="1"/>
  <c r="AS56" i="1"/>
  <c r="AY56" i="1" s="1"/>
  <c r="AS50" i="1"/>
  <c r="AY50" i="1" s="1"/>
  <c r="AS49" i="1"/>
  <c r="AY49" i="1" s="1"/>
  <c r="AS42" i="1"/>
  <c r="AY42" i="1" s="1"/>
  <c r="AS40" i="1"/>
  <c r="AY40" i="1" s="1"/>
  <c r="AS39" i="1"/>
  <c r="AY39" i="1" s="1"/>
  <c r="AX44" i="1" l="1"/>
  <c r="AY44" i="1" s="1"/>
  <c r="AX45" i="1"/>
  <c r="AY45" i="1" s="1"/>
  <c r="AX47" i="1"/>
  <c r="AY47" i="1" s="1"/>
  <c r="AX54" i="1"/>
  <c r="AY54" i="1" s="1"/>
  <c r="AX48" i="1"/>
  <c r="AY48" i="1" s="1"/>
  <c r="AX52" i="1"/>
  <c r="AY52" i="1" s="1"/>
  <c r="AX55" i="1"/>
  <c r="AY55" i="1" s="1"/>
  <c r="AX51" i="1"/>
  <c r="AY51" i="1" s="1"/>
  <c r="AP9" i="1"/>
  <c r="AP10" i="1"/>
  <c r="AP11" i="1"/>
  <c r="AP12" i="1"/>
  <c r="AP13" i="1"/>
  <c r="AP14" i="1"/>
  <c r="AP15" i="1"/>
  <c r="AP16" i="1"/>
  <c r="AP17" i="1"/>
  <c r="AP18" i="1"/>
  <c r="AP19" i="1"/>
  <c r="AP20" i="1"/>
  <c r="AP21" i="1"/>
  <c r="AP22" i="1"/>
  <c r="AP23" i="1"/>
  <c r="AP24" i="1"/>
  <c r="AP31" i="1"/>
  <c r="AP32" i="1"/>
  <c r="AP34"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8" i="1"/>
  <c r="AH9" i="1"/>
  <c r="AH10" i="1"/>
  <c r="AH11" i="1"/>
  <c r="AH12" i="1"/>
  <c r="AH13" i="1"/>
  <c r="AH14" i="1"/>
  <c r="AH16" i="1"/>
  <c r="AH17" i="1"/>
  <c r="AH18" i="1"/>
  <c r="AH19" i="1"/>
  <c r="AH20" i="1"/>
  <c r="AH21" i="1"/>
  <c r="AH22" i="1"/>
  <c r="AH23" i="1"/>
  <c r="AH24" i="1"/>
  <c r="AH31" i="1"/>
  <c r="AH32" i="1"/>
  <c r="AH34"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8" i="1"/>
  <c r="BZ8" i="1" l="1"/>
  <c r="BT19" i="1"/>
  <c r="BZ19" i="1" s="1"/>
  <c r="BT48" i="1"/>
  <c r="BT47" i="1"/>
  <c r="BS64" i="1"/>
  <c r="BR64" i="1"/>
  <c r="BT64" i="1" s="1"/>
  <c r="BT24" i="1"/>
  <c r="BT21" i="1"/>
  <c r="BZ21" i="1" s="1"/>
  <c r="BT20" i="1"/>
  <c r="CA39" i="1"/>
  <c r="CA21" i="1"/>
  <c r="CA20" i="1"/>
  <c r="BZ20" i="1"/>
  <c r="BZ67" i="1"/>
  <c r="CA66" i="1"/>
  <c r="BZ66" i="1"/>
  <c r="CA65" i="1"/>
  <c r="BZ65" i="1"/>
  <c r="CA64" i="1"/>
  <c r="BZ63" i="1"/>
  <c r="CA61" i="1"/>
  <c r="CA56" i="1"/>
  <c r="CA53" i="1"/>
  <c r="BZ53" i="1"/>
  <c r="CA50" i="1"/>
  <c r="CA49" i="1"/>
  <c r="CA43" i="1"/>
  <c r="BZ43" i="1"/>
  <c r="CA42" i="1"/>
  <c r="BZ42" i="1"/>
  <c r="CA41" i="1"/>
  <c r="BZ41" i="1"/>
  <c r="CA40" i="1"/>
  <c r="BY37" i="1"/>
  <c r="BZ37" i="1" s="1"/>
  <c r="BY36" i="1"/>
  <c r="BZ36" i="1" s="1"/>
  <c r="BY35" i="1"/>
  <c r="BZ35" i="1" s="1"/>
  <c r="CA34" i="1"/>
  <c r="CA24" i="1"/>
  <c r="BZ24" i="1"/>
  <c r="CA23" i="1"/>
  <c r="BZ22" i="1"/>
  <c r="CA19" i="1"/>
  <c r="CA18" i="1"/>
  <c r="BZ18" i="1"/>
  <c r="CA17" i="1"/>
  <c r="BZ17" i="1"/>
  <c r="CA16" i="1"/>
  <c r="BZ16" i="1"/>
  <c r="BZ15" i="1"/>
  <c r="BZ11" i="1"/>
  <c r="BT56" i="1"/>
  <c r="BZ56" i="1" s="1"/>
  <c r="BT50" i="1"/>
  <c r="BZ50" i="1" s="1"/>
  <c r="BT49" i="1"/>
  <c r="BZ49" i="1" s="1"/>
  <c r="BR43" i="1"/>
  <c r="BT40" i="1"/>
  <c r="BZ40" i="1" s="1"/>
  <c r="BT39" i="1"/>
  <c r="BZ39" i="1" s="1"/>
  <c r="BT38" i="1"/>
  <c r="BZ38" i="1" s="1"/>
  <c r="BL55" i="1"/>
  <c r="BD55" i="1"/>
  <c r="BT54" i="1"/>
  <c r="BL54" i="1"/>
  <c r="BD54" i="1"/>
  <c r="BT52" i="1"/>
  <c r="BL52" i="1"/>
  <c r="BD52" i="1"/>
  <c r="BT51" i="1"/>
  <c r="BL51" i="1"/>
  <c r="BD51" i="1"/>
  <c r="BL48" i="1"/>
  <c r="BD48" i="1"/>
  <c r="BL47" i="1"/>
  <c r="BD47" i="1"/>
  <c r="BL46" i="1"/>
  <c r="BZ46" i="1" s="1"/>
  <c r="BL45" i="1"/>
  <c r="BZ45" i="1" s="1"/>
  <c r="BL44" i="1"/>
  <c r="BZ44" i="1" s="1"/>
  <c r="BY55" i="1" l="1"/>
  <c r="BZ55" i="1" s="1"/>
  <c r="BZ64" i="1"/>
  <c r="BY52" i="1"/>
  <c r="BZ52" i="1" s="1"/>
  <c r="BY51" i="1"/>
  <c r="BZ51" i="1" s="1"/>
  <c r="BY48" i="1"/>
  <c r="BZ48" i="1" s="1"/>
  <c r="BY47" i="1"/>
  <c r="BZ47" i="1" s="1"/>
  <c r="BY54" i="1"/>
  <c r="BZ54" i="1" s="1"/>
  <c r="BT34" i="1" l="1"/>
  <c r="BZ34" i="1" s="1"/>
  <c r="BT10" i="1" l="1"/>
  <c r="BZ10" i="1" s="1"/>
  <c r="BT9" i="1"/>
  <c r="BZ9" i="1" s="1"/>
  <c r="BT68" i="1" l="1"/>
  <c r="BZ68" i="1" s="1"/>
  <c r="BQ33" i="1" l="1"/>
  <c r="BQ32" i="1"/>
  <c r="BQ31" i="1"/>
  <c r="BQ29" i="1"/>
  <c r="BQ26" i="1"/>
  <c r="BQ25" i="1"/>
  <c r="BI33" i="1"/>
  <c r="BI32" i="1"/>
  <c r="BI31" i="1"/>
  <c r="BI29" i="1"/>
  <c r="BI26" i="1"/>
  <c r="BI25" i="1"/>
  <c r="BA33" i="1"/>
  <c r="BA32" i="1"/>
  <c r="BA31" i="1"/>
  <c r="BA29" i="1"/>
  <c r="BA26" i="1"/>
  <c r="BA25" i="1"/>
  <c r="BT33" i="1"/>
  <c r="BL33" i="1"/>
  <c r="BD33" i="1"/>
  <c r="BT32" i="1"/>
  <c r="BZ32" i="1" s="1"/>
  <c r="BT31" i="1"/>
  <c r="BZ31" i="1" s="1"/>
  <c r="BT30" i="1"/>
  <c r="BL30" i="1"/>
  <c r="BD30" i="1"/>
  <c r="BT29" i="1"/>
  <c r="BL29" i="1"/>
  <c r="BD29" i="1"/>
  <c r="BT28" i="1"/>
  <c r="BL28" i="1"/>
  <c r="BD28" i="1"/>
  <c r="BT27" i="1"/>
  <c r="BL27" i="1"/>
  <c r="BD27" i="1"/>
  <c r="BT26" i="1"/>
  <c r="BL26" i="1"/>
  <c r="BD26" i="1"/>
  <c r="BT25" i="1"/>
  <c r="BL25" i="1"/>
  <c r="BD25" i="1"/>
  <c r="BY28" i="1" l="1"/>
  <c r="BZ28" i="1" s="1"/>
  <c r="BY27" i="1"/>
  <c r="BZ27" i="1" s="1"/>
  <c r="BY26" i="1"/>
  <c r="BZ26" i="1" s="1"/>
  <c r="BY30" i="1"/>
  <c r="BZ30" i="1" s="1"/>
  <c r="BY25" i="1"/>
  <c r="BZ25" i="1" s="1"/>
  <c r="BY29" i="1"/>
  <c r="BZ29" i="1" s="1"/>
  <c r="BY33" i="1"/>
  <c r="BZ33" i="1" s="1"/>
  <c r="BL14" i="1"/>
  <c r="BT13" i="1"/>
  <c r="BL13" i="1"/>
  <c r="BT12" i="1"/>
  <c r="BL12" i="1"/>
  <c r="BD14" i="1"/>
  <c r="BD13" i="1"/>
  <c r="BD12" i="1"/>
  <c r="CE12" i="1"/>
  <c r="CE13" i="1"/>
  <c r="CE14" i="1"/>
  <c r="BY13" i="1" l="1"/>
  <c r="BZ13" i="1" s="1"/>
  <c r="BY14" i="1"/>
  <c r="BZ14" i="1" s="1"/>
  <c r="BY12" i="1"/>
  <c r="BZ12" i="1" s="1"/>
  <c r="BT62" i="1"/>
  <c r="BL62" i="1"/>
  <c r="BD62" i="1"/>
  <c r="BT61" i="1"/>
  <c r="BZ61" i="1" s="1"/>
  <c r="BT60" i="1"/>
  <c r="BL60" i="1"/>
  <c r="BD60" i="1"/>
  <c r="BT59" i="1"/>
  <c r="BL59" i="1"/>
  <c r="BD59" i="1"/>
  <c r="BT58" i="1"/>
  <c r="BL58" i="1"/>
  <c r="BD58" i="1"/>
  <c r="BT57" i="1"/>
  <c r="BL57" i="1"/>
  <c r="BD57" i="1"/>
  <c r="BY57" i="1" l="1"/>
  <c r="BZ57" i="1" s="1"/>
  <c r="BY60" i="1"/>
  <c r="BZ60" i="1" s="1"/>
  <c r="BY62" i="1"/>
  <c r="BZ62" i="1" s="1"/>
  <c r="BY59" i="1"/>
  <c r="BZ59" i="1" s="1"/>
  <c r="BY58" i="1"/>
  <c r="BZ58" i="1" s="1"/>
  <c r="DB68" i="1"/>
  <c r="DB67" i="1"/>
  <c r="DB66" i="1"/>
  <c r="DB64" i="1"/>
  <c r="DB63" i="1"/>
  <c r="DB61" i="1"/>
  <c r="DB56" i="1"/>
  <c r="DB41" i="1"/>
  <c r="DB40" i="1"/>
  <c r="DB39" i="1"/>
  <c r="DB23" i="1"/>
  <c r="J56" i="3" l="1"/>
  <c r="CU68" i="1" l="1"/>
  <c r="DA68" i="1" s="1"/>
  <c r="CU67" i="1"/>
  <c r="DA67" i="1" s="1"/>
  <c r="DA66" i="1"/>
  <c r="DB65" i="1"/>
  <c r="CU65" i="1"/>
  <c r="DA65" i="1" s="1"/>
  <c r="DA64" i="1"/>
  <c r="DA63" i="1"/>
  <c r="CU62" i="1"/>
  <c r="CM62" i="1"/>
  <c r="CE62" i="1"/>
  <c r="CU61" i="1"/>
  <c r="DA61" i="1" s="1"/>
  <c r="CU60" i="1"/>
  <c r="CM60" i="1"/>
  <c r="CE60" i="1"/>
  <c r="CU59" i="1"/>
  <c r="CM59" i="1"/>
  <c r="CE59" i="1"/>
  <c r="CU58" i="1"/>
  <c r="CM58" i="1"/>
  <c r="CE58" i="1"/>
  <c r="CU57" i="1"/>
  <c r="CM57" i="1"/>
  <c r="CE57" i="1"/>
  <c r="CU56" i="1"/>
  <c r="DA56" i="1" s="1"/>
  <c r="CM55" i="1"/>
  <c r="CE55" i="1"/>
  <c r="CU54" i="1"/>
  <c r="CM54" i="1"/>
  <c r="CE54" i="1"/>
  <c r="DB53" i="1"/>
  <c r="DA53" i="1"/>
  <c r="CU52" i="1"/>
  <c r="CM52" i="1"/>
  <c r="CE52" i="1"/>
  <c r="CU51" i="1"/>
  <c r="CM51" i="1"/>
  <c r="CE51" i="1"/>
  <c r="DB50" i="1"/>
  <c r="CU50" i="1"/>
  <c r="DA50" i="1" s="1"/>
  <c r="DB49" i="1"/>
  <c r="CU49" i="1"/>
  <c r="DA49" i="1" s="1"/>
  <c r="CU48" i="1"/>
  <c r="CM48" i="1"/>
  <c r="CE48" i="1"/>
  <c r="CU47" i="1"/>
  <c r="CM47" i="1"/>
  <c r="CE47" i="1"/>
  <c r="CM46" i="1"/>
  <c r="DA46" i="1" s="1"/>
  <c r="T46" i="1"/>
  <c r="CM45" i="1"/>
  <c r="DA45" i="1" s="1"/>
  <c r="T45" i="1"/>
  <c r="CM44" i="1"/>
  <c r="DA44" i="1" s="1"/>
  <c r="T44" i="1"/>
  <c r="DB43" i="1"/>
  <c r="DA43" i="1"/>
  <c r="DB42" i="1"/>
  <c r="CU42" i="1"/>
  <c r="DA42" i="1" s="1"/>
  <c r="DA41" i="1"/>
  <c r="CU40" i="1"/>
  <c r="DA40" i="1" s="1"/>
  <c r="CU39" i="1"/>
  <c r="DA39" i="1" s="1"/>
  <c r="DB38" i="1"/>
  <c r="DA38" i="1"/>
  <c r="CU37" i="1"/>
  <c r="CM37" i="1"/>
  <c r="CE37" i="1"/>
  <c r="CZ36" i="1"/>
  <c r="DA36" i="1" s="1"/>
  <c r="CU35" i="1"/>
  <c r="CM35" i="1"/>
  <c r="CE35" i="1"/>
  <c r="DB34" i="1"/>
  <c r="CU34" i="1"/>
  <c r="DA34" i="1" s="1"/>
  <c r="CU33" i="1"/>
  <c r="CM33" i="1"/>
  <c r="CE33" i="1"/>
  <c r="DB32" i="1"/>
  <c r="DA32" i="1"/>
  <c r="DB31" i="1"/>
  <c r="DA31" i="1"/>
  <c r="CU30" i="1"/>
  <c r="CM30" i="1"/>
  <c r="CE30" i="1"/>
  <c r="CU29" i="1"/>
  <c r="CM29" i="1"/>
  <c r="CE29" i="1"/>
  <c r="CU28" i="1"/>
  <c r="CM28" i="1"/>
  <c r="CE28" i="1"/>
  <c r="CU27" i="1"/>
  <c r="CM27" i="1"/>
  <c r="CE27" i="1"/>
  <c r="CU26" i="1"/>
  <c r="CM26" i="1"/>
  <c r="CE26" i="1"/>
  <c r="CU25" i="1"/>
  <c r="CM25" i="1"/>
  <c r="CE25" i="1"/>
  <c r="DB24" i="1"/>
  <c r="CU24" i="1"/>
  <c r="DA24" i="1" s="1"/>
  <c r="DA23" i="1"/>
  <c r="DB22" i="1"/>
  <c r="DA22" i="1"/>
  <c r="DB21" i="1"/>
  <c r="CU21" i="1"/>
  <c r="DA21" i="1" s="1"/>
  <c r="DB20" i="1"/>
  <c r="CU20" i="1"/>
  <c r="DA20" i="1" s="1"/>
  <c r="DB19" i="1"/>
  <c r="CS19" i="1"/>
  <c r="CU19" i="1" s="1"/>
  <c r="DA19" i="1" s="1"/>
  <c r="DB18" i="1"/>
  <c r="DA18" i="1"/>
  <c r="CR18" i="1"/>
  <c r="DB17" i="1"/>
  <c r="DA17" i="1"/>
  <c r="CR17" i="1"/>
  <c r="DB16" i="1"/>
  <c r="DA16" i="1"/>
  <c r="CR16" i="1"/>
  <c r="DA15" i="1"/>
  <c r="CM14" i="1"/>
  <c r="CU13" i="1"/>
  <c r="CM13" i="1"/>
  <c r="CU12" i="1"/>
  <c r="CM12" i="1"/>
  <c r="DB11" i="1"/>
  <c r="DA11" i="1"/>
  <c r="DB10" i="1"/>
  <c r="DA10" i="1"/>
  <c r="DB9" i="1"/>
  <c r="DA9" i="1"/>
  <c r="DB8" i="1"/>
  <c r="DA8" i="1"/>
  <c r="CZ12" i="1" l="1"/>
  <c r="DA12" i="1" s="1"/>
  <c r="CZ30" i="1"/>
  <c r="DA30" i="1" s="1"/>
  <c r="CZ14" i="1"/>
  <c r="DA14" i="1" s="1"/>
  <c r="CZ62" i="1"/>
  <c r="DA62" i="1" s="1"/>
  <c r="CZ27" i="1"/>
  <c r="DA27" i="1" s="1"/>
  <c r="CZ60" i="1"/>
  <c r="DA60" i="1" s="1"/>
  <c r="CZ25" i="1"/>
  <c r="DA25" i="1" s="1"/>
  <c r="CZ37" i="1"/>
  <c r="DA37" i="1" s="1"/>
  <c r="CZ47" i="1"/>
  <c r="DA47" i="1" s="1"/>
  <c r="CZ13" i="1"/>
  <c r="DA13" i="1" s="1"/>
  <c r="CZ55" i="1"/>
  <c r="DA55" i="1" s="1"/>
  <c r="CZ26" i="1"/>
  <c r="DA26" i="1" s="1"/>
  <c r="CZ33" i="1"/>
  <c r="DA33" i="1" s="1"/>
  <c r="CZ59" i="1"/>
  <c r="DA59" i="1" s="1"/>
  <c r="CZ29" i="1"/>
  <c r="DA29" i="1" s="1"/>
  <c r="CZ52" i="1"/>
  <c r="DA52" i="1" s="1"/>
  <c r="CZ58" i="1"/>
  <c r="DA58" i="1" s="1"/>
  <c r="CZ28" i="1"/>
  <c r="DA28" i="1" s="1"/>
  <c r="CZ35" i="1"/>
  <c r="DA35" i="1" s="1"/>
  <c r="CZ48" i="1"/>
  <c r="DA48" i="1" s="1"/>
  <c r="CZ51" i="1"/>
  <c r="DA51" i="1" s="1"/>
  <c r="CZ54" i="1"/>
  <c r="DA54" i="1" s="1"/>
  <c r="CZ57" i="1"/>
  <c r="DA57" i="1" s="1"/>
</calcChain>
</file>

<file path=xl/comments1.xml><?xml version="1.0" encoding="utf-8"?>
<comments xmlns="http://schemas.openxmlformats.org/spreadsheetml/2006/main">
  <authors>
    <author>Soporte</author>
    <author>Edgar Andrés Ortiz Vivas</author>
  </authors>
  <commentList>
    <comment ref="AZ7" authorId="0" shapeId="0">
      <text>
        <r>
          <rPr>
            <sz val="9"/>
            <color indexed="81"/>
            <rFont val="Tahoma"/>
            <family val="2"/>
          </rPr>
          <t xml:space="preserve">Incluye la evaluación del desempeño mensual y bimetsral
</t>
        </r>
      </text>
    </comment>
    <comment ref="CA7" authorId="0" shapeId="0">
      <text>
        <r>
          <rPr>
            <sz val="9"/>
            <color indexed="81"/>
            <rFont val="Tahoma"/>
            <family val="2"/>
          </rPr>
          <t xml:space="preserve">Incluye la evaluación del desempeño mensual y bimetsral
</t>
        </r>
      </text>
    </comment>
    <comment ref="DB7" authorId="0" shapeId="0">
      <text>
        <r>
          <rPr>
            <sz val="9"/>
            <color indexed="81"/>
            <rFont val="Tahoma"/>
            <family val="2"/>
          </rPr>
          <t xml:space="preserve">Incluye la evaluación del desempeño mensual y bimetsral
</t>
        </r>
      </text>
    </comment>
    <comment ref="J23" authorId="1" shapeId="0">
      <text>
        <r>
          <rPr>
            <b/>
            <sz val="9"/>
            <color indexed="81"/>
            <rFont val="Tahoma"/>
            <family val="2"/>
          </rPr>
          <t>Dias calendario</t>
        </r>
        <r>
          <rPr>
            <sz val="9"/>
            <color indexed="81"/>
            <rFont val="Tahoma"/>
            <family val="2"/>
          </rPr>
          <t xml:space="preserve">
</t>
        </r>
      </text>
    </comment>
    <comment ref="J36" authorId="1" shapeId="0">
      <text>
        <r>
          <rPr>
            <b/>
            <sz val="9"/>
            <color indexed="81"/>
            <rFont val="Tahoma"/>
            <family val="2"/>
          </rPr>
          <t>&lt;=8:30 minutos</t>
        </r>
      </text>
    </comment>
    <comment ref="F39" authorId="1" shapeId="0">
      <text>
        <r>
          <rPr>
            <b/>
            <sz val="9"/>
            <color indexed="81"/>
            <rFont val="Tahoma"/>
            <family val="2"/>
          </rPr>
          <t>Modificado, solicitud 2018IE5706 11/04/2018</t>
        </r>
        <r>
          <rPr>
            <sz val="9"/>
            <color indexed="81"/>
            <rFont val="Tahoma"/>
            <family val="2"/>
          </rPr>
          <t xml:space="preserve">
</t>
        </r>
      </text>
    </comment>
    <comment ref="F40" authorId="1" shapeId="0">
      <text>
        <r>
          <rPr>
            <b/>
            <sz val="9"/>
            <color indexed="81"/>
            <rFont val="Tahoma"/>
            <family val="2"/>
          </rPr>
          <t>Modificado, solicitud 2018IE5706 11/04/2018</t>
        </r>
        <r>
          <rPr>
            <sz val="9"/>
            <color indexed="81"/>
            <rFont val="Tahoma"/>
            <family val="2"/>
          </rPr>
          <t xml:space="preserve">
</t>
        </r>
      </text>
    </comment>
    <comment ref="J58" authorId="1" shapeId="0">
      <text>
        <r>
          <rPr>
            <b/>
            <sz val="9"/>
            <color indexed="81"/>
            <rFont val="Tahoma"/>
            <family val="2"/>
          </rPr>
          <t>dias</t>
        </r>
        <r>
          <rPr>
            <sz val="9"/>
            <color indexed="81"/>
            <rFont val="Tahoma"/>
            <family val="2"/>
          </rPr>
          <t xml:space="preserve">
</t>
        </r>
      </text>
    </comment>
    <comment ref="J60" authorId="1" shapeId="0">
      <text>
        <r>
          <rPr>
            <sz val="9"/>
            <color indexed="81"/>
            <rFont val="Tahoma"/>
            <family val="2"/>
          </rPr>
          <t xml:space="preserve">5 dias habiles
</t>
        </r>
      </text>
    </comment>
  </commentList>
</comments>
</file>

<file path=xl/comments2.xml><?xml version="1.0" encoding="utf-8"?>
<comments xmlns="http://schemas.openxmlformats.org/spreadsheetml/2006/main">
  <authors>
    <author>Soporte</author>
  </authors>
  <commentList>
    <comment ref="F3" authorId="0" shapeId="0">
      <text>
        <r>
          <rPr>
            <sz val="9"/>
            <color indexed="81"/>
            <rFont val="Tahoma"/>
            <family val="2"/>
          </rPr>
          <t xml:space="preserve">Se elimina de acuerdo a solicitud 2018IE5706 del 11/04/2018
</t>
        </r>
      </text>
    </comment>
  </commentList>
</comments>
</file>

<file path=xl/sharedStrings.xml><?xml version="1.0" encoding="utf-8"?>
<sst xmlns="http://schemas.openxmlformats.org/spreadsheetml/2006/main" count="3356" uniqueCount="1078">
  <si>
    <t>INFORMACIÓN BASICA DEL INDICADOR</t>
  </si>
  <si>
    <t>DESEMPEÑO</t>
  </si>
  <si>
    <t>No.</t>
  </si>
  <si>
    <t>Objetivo Estratégico</t>
  </si>
  <si>
    <t>Proceso</t>
  </si>
  <si>
    <t>Dependencia</t>
  </si>
  <si>
    <t>Clasificación (Estratégico / De Gestión)</t>
  </si>
  <si>
    <t>Nombre del indicador</t>
  </si>
  <si>
    <t>Objetivo del indicador</t>
  </si>
  <si>
    <t>Periodicidad</t>
  </si>
  <si>
    <t>Recursos</t>
  </si>
  <si>
    <t>Puntos de lectura</t>
  </si>
  <si>
    <t>Tipo de indicador</t>
  </si>
  <si>
    <t>Formula</t>
  </si>
  <si>
    <t>Escala de medición</t>
  </si>
  <si>
    <t>Fuente de datos</t>
  </si>
  <si>
    <t>Frecuencia de recolección datos</t>
  </si>
  <si>
    <t>Frecuencia de análisis de los datos</t>
  </si>
  <si>
    <t>MALO</t>
  </si>
  <si>
    <t>REGULAR</t>
  </si>
  <si>
    <t>BUENO</t>
  </si>
  <si>
    <t>EXCELENTE</t>
  </si>
  <si>
    <t>Proceso que suministran información y datos al indicador</t>
  </si>
  <si>
    <t>Responsable Calcular indicador</t>
  </si>
  <si>
    <t>Responsable de Analizar indicador</t>
  </si>
  <si>
    <t>Usuarios que utilizan la información (indicador)</t>
  </si>
  <si>
    <t>4. Fortalecer la capacidad de gestión y desarrollo institucional e interinstitucional, para consolidar la modernización de la UAECOB y llevarla a la excelencia</t>
  </si>
  <si>
    <t>Gestión de las Comunicaciones Internas y Externas</t>
  </si>
  <si>
    <t>1. Dirección</t>
  </si>
  <si>
    <t>De gestión</t>
  </si>
  <si>
    <t>Gestión Piezas de comunicaciones interna y Externa realizadas</t>
  </si>
  <si>
    <t>Evaluar la capacidad operativa del área de comunicaciones y prensa, frente al diseño y divulgación de piezas comunicativas</t>
  </si>
  <si>
    <t>Trimestral</t>
  </si>
  <si>
    <t>Personal y Tecnológico (Computador)</t>
  </si>
  <si>
    <t>Final de cada proceso</t>
  </si>
  <si>
    <t>Eficacia</t>
  </si>
  <si>
    <t>(Piezas de comunicación internas y externas realizadas / Piezas de comunicación programadas)*100</t>
  </si>
  <si>
    <t>Porcentaje</t>
  </si>
  <si>
    <t>Consolidado de piezas de comunicación realizadas</t>
  </si>
  <si>
    <t>Mensual</t>
  </si>
  <si>
    <t>&lt;70%</t>
  </si>
  <si>
    <t>≥70% y ≤90%</t>
  </si>
  <si>
    <t>&gt;90%</t>
  </si>
  <si>
    <t>(=100%)</t>
  </si>
  <si>
    <t>Oficina de Comunicaciones y Prensa</t>
  </si>
  <si>
    <t>Encargado de gestionar las piezas de comunicación</t>
  </si>
  <si>
    <t>Líder Oficina de Comunicaciones y Prensa</t>
  </si>
  <si>
    <t>Todas las Dependencias
Ciudadano</t>
  </si>
  <si>
    <t>Evaluación Independiente</t>
  </si>
  <si>
    <t>2. Oficina de Control Interno</t>
  </si>
  <si>
    <t>Fortalecimiento de la Cultura del Autocontrol, autorregulación y autogestión</t>
  </si>
  <si>
    <t>Generar en los servidores una actitud de hacer bien las cosas en condiciones de justicia, calidad, oportunidad, participación y transparencia</t>
  </si>
  <si>
    <t>semestral</t>
  </si>
  <si>
    <t xml:space="preserve">Humanos, físicos y Tecnológicos </t>
  </si>
  <si>
    <t>Final de cada actividad, el indicador se calcula sobre las actividades finalizadas</t>
  </si>
  <si>
    <t>Número de Actividades de fomento de control Realizadas/Número de Actividades de fomento de control Programadas)*100</t>
  </si>
  <si>
    <t>Actas de capacitación 
plegables, correos electrónicos tip´s o actividades realizadas.</t>
  </si>
  <si>
    <t>&lt;=50%</t>
  </si>
  <si>
    <t>&gt;50%</t>
  </si>
  <si>
    <t>&gt;=90%</t>
  </si>
  <si>
    <t>Evaluación y mejora continua</t>
  </si>
  <si>
    <t>Profesional 219 grado 20</t>
  </si>
  <si>
    <t>Jefe de la Oficina de Control Interno</t>
  </si>
  <si>
    <t>Alta Dirección
Oficina Asesora de Planeación
Jefe de la Oficina de Control Interno
Profesionales de la Oficina de Control Interno</t>
  </si>
  <si>
    <t>Eficiencia en la ejecución del Plan Anual de auditorias</t>
  </si>
  <si>
    <t>Controlar el cumplimiento del cronograma de las actividades a desarrollar en la vigencia</t>
  </si>
  <si>
    <t>Eficiencia</t>
  </si>
  <si>
    <t>(Número de actividades terminadas en los tiempos programados en el período/Número de actividades a terminar programadas en el período) *100</t>
  </si>
  <si>
    <t>Actas, reportes electrónicos e informes que reposan el archivo de la Oficina,  producto de las diferentes tareas realizadas</t>
  </si>
  <si>
    <t>Secretaría General de la Alcaldía Mayor
Alta Dirección
Oficina Asesora de Planeación
Jefe de la Oficina de Control Interno
Profesionales de la Oficina de Control Interno</t>
  </si>
  <si>
    <t>3. Oficina Asesora de Planeación</t>
  </si>
  <si>
    <t>Estratégico</t>
  </si>
  <si>
    <t>Riesgos Materializados</t>
  </si>
  <si>
    <t xml:space="preserve">Identificar los riesgos que se materializan, debido al incumplimiento de los controles por parte de las responsables </t>
  </si>
  <si>
    <t>Semestral</t>
  </si>
  <si>
    <t>Seguimiento durante el proceso a los controles para mitigar la materialización de los riesgos</t>
  </si>
  <si>
    <t xml:space="preserve">(Número de riesgos materializados / Número total de riesgos del periodo anterior)*100 </t>
  </si>
  <si>
    <t>Matriz de seguimiento a los Riesgos la UAECOB</t>
  </si>
  <si>
    <t>&gt;20%</t>
  </si>
  <si>
    <t>&gt;15% y  &lt;=20%</t>
  </si>
  <si>
    <t>&lt;=15%</t>
  </si>
  <si>
    <t>&lt;=10%</t>
  </si>
  <si>
    <t>Área de Mejora Continua de la OAP</t>
  </si>
  <si>
    <t>Responsables Dependencias de la UAECOB</t>
  </si>
  <si>
    <t>Cumplimiento en la atención de incidentes reportados a la mesa de ayuda.</t>
  </si>
  <si>
    <t>Medir el cumplimiento en la atención de incidentes reportados a la mesa de ayuda mediante el aplicativo ARANDA</t>
  </si>
  <si>
    <t>*Reportes Aplicativo Aranda.
*Personal Mesa de Ayuda</t>
  </si>
  <si>
    <t>Final del proceso de atención a incidentes</t>
  </si>
  <si>
    <t>(Casos atendidos a satisfacción/ No. de casos reportados)*100</t>
  </si>
  <si>
    <t>Aplicativo ARANDA</t>
  </si>
  <si>
    <t>Diaria</t>
  </si>
  <si>
    <t>&lt; 75%</t>
  </si>
  <si>
    <t>(&gt;= 75% y &lt; 85%)</t>
  </si>
  <si>
    <t>(&gt;= 85% y &lt; 100%)</t>
  </si>
  <si>
    <t>(= 100%)</t>
  </si>
  <si>
    <t>Mesa de ayuda, Área de tecnología OAP</t>
  </si>
  <si>
    <t>Andrés Veloza Garibello</t>
  </si>
  <si>
    <t>Mariano Garrido</t>
  </si>
  <si>
    <t>Oficina Asesora de Planeación</t>
  </si>
  <si>
    <t>Disponibilidad de servidores -Infraestructura-</t>
  </si>
  <si>
    <t>Medir la disponibilidad de las herramientas de alojamiento e infraestructura relacionada con los servidores de la Entidad</t>
  </si>
  <si>
    <t>*Reportes de los propios servidores (logs, etc.)
*Informes mensuales de incidentes</t>
  </si>
  <si>
    <t xml:space="preserve">Final del proceso </t>
  </si>
  <si>
    <t>(Tiempo total de disponibilidad de servidores / Tiempo total de operación) *100</t>
  </si>
  <si>
    <t>Herramientas servidores e informes mensuales de incidentes</t>
  </si>
  <si>
    <t>Semanal</t>
  </si>
  <si>
    <t>Oficina de infraestructura</t>
  </si>
  <si>
    <t>Disponibilidad de canales de acceso a internet</t>
  </si>
  <si>
    <t>Medir la disponibilidad de los canales de acceso a internet</t>
  </si>
  <si>
    <t>*Informes mensuales de desempeño del servicio
*Informe de desempeño del ISP</t>
  </si>
  <si>
    <t>(Tiempo total de disponibilidad de servicio / Tiempo total de operación) *100</t>
  </si>
  <si>
    <t>Cumplimiento en la atención a requerimientos de software de la Entidad</t>
  </si>
  <si>
    <t>Medir el cumplimiento en la atención a requerimientos sobre los aplicativos existentes o a desarrollar</t>
  </si>
  <si>
    <t>*Informe mensual de requerimientos solicitados</t>
  </si>
  <si>
    <t>Final del proceso</t>
  </si>
  <si>
    <t>Informe mensual + Aplicación Aranda</t>
  </si>
  <si>
    <t>(&gt; 75% y &lt; 85%)</t>
  </si>
  <si>
    <t>(&gt; 85% y &lt; 100%)</t>
  </si>
  <si>
    <t>GRT</t>
  </si>
  <si>
    <t>Gestión Estratégica</t>
  </si>
  <si>
    <t>Cumplimiento de los productos del Plan de acción Institucional</t>
  </si>
  <si>
    <t>Verificar el cumplimiento ponderado de las metas de los productos programados en el plan de acción Institucional</t>
  </si>
  <si>
    <t xml:space="preserve">*Personal
*Físicos
*Tecnológicos </t>
  </si>
  <si>
    <t>Al finalizar del cierre trimestral con el reporte por parte de las Dependencias.</t>
  </si>
  <si>
    <r>
      <rPr>
        <b/>
        <sz val="11"/>
        <color indexed="8"/>
        <rFont val="Calibri"/>
        <family val="2"/>
        <scheme val="minor"/>
      </rPr>
      <t>PROMEDIO</t>
    </r>
    <r>
      <rPr>
        <sz val="11"/>
        <color theme="1"/>
        <rFont val="Calibri"/>
        <family val="2"/>
        <scheme val="minor"/>
      </rPr>
      <t xml:space="preserve"> (Avance ponderado de los productos de los planes de acción por Dependencia que hacen parte del Plan de Acción Institucional.</t>
    </r>
  </si>
  <si>
    <t>Formato de Reporte y seguimiento trimestral al Plan de acción Institucional.</t>
  </si>
  <si>
    <t xml:space="preserve">Monitoreo mensual </t>
  </si>
  <si>
    <t>(&gt; 50% y &lt;90%)</t>
  </si>
  <si>
    <t>(&gt;= 90% y &lt;100%)</t>
  </si>
  <si>
    <t>Grupo de Gestión Estratégica</t>
  </si>
  <si>
    <t>Responsable Seguimiento al Plan de Acción Institucional</t>
  </si>
  <si>
    <t>Todas las Dependencias de la Entidad.</t>
  </si>
  <si>
    <t>Avance acumulado en la gestión de las actividades del Plan de Acción Institucional.</t>
  </si>
  <si>
    <t>Verificar el cumplimiento ponderado de todas las actividades que hacen parte del plan de acción Institucional.</t>
  </si>
  <si>
    <r>
      <rPr>
        <b/>
        <sz val="11"/>
        <color indexed="8"/>
        <rFont val="Calibri"/>
        <family val="2"/>
        <scheme val="minor"/>
      </rPr>
      <t>PROMEDIO</t>
    </r>
    <r>
      <rPr>
        <sz val="11"/>
        <color theme="1"/>
        <rFont val="Calibri"/>
        <family val="2"/>
        <scheme val="minor"/>
      </rPr>
      <t xml:space="preserve"> (Avance ponderado de las actividades de los planes de acción por Dependencia que hacen parte del Plan de Acción Institucional.</t>
    </r>
  </si>
  <si>
    <t>Avance en la gestión de las actividades del Plan de Acción Institucional en el periodo evaluado.</t>
  </si>
  <si>
    <t>verificar que actividades debieron cumplirse en el periodo evaluado</t>
  </si>
  <si>
    <r>
      <rPr>
        <b/>
        <sz val="11"/>
        <color indexed="8"/>
        <rFont val="Calibri"/>
        <family val="2"/>
        <scheme val="minor"/>
      </rPr>
      <t>PROMEDIO</t>
    </r>
    <r>
      <rPr>
        <sz val="11"/>
        <color theme="1"/>
        <rFont val="Calibri"/>
        <family val="2"/>
        <scheme val="minor"/>
      </rPr>
      <t xml:space="preserve"> (Avance ponderado de las actividades del periodo evaluado de los planes de acción por Dependencia que hacen parte del Plan de Acción Institucional.</t>
    </r>
  </si>
  <si>
    <t>Seguimiento a la ejecución presupuestal de los Proyectos de Inversión vigencia actual de la UAECOB.</t>
  </si>
  <si>
    <t>Realizar el seguimiento a los compromisos de las Dependencias responsables de la ejecución presupuestal de los proyectos de inversión.</t>
  </si>
  <si>
    <t>Durante el proceso en el marco de los comités de contratación y /o Directivos se le realiza seguimiento y control a la ejecución de los Proyectos de inversión</t>
  </si>
  <si>
    <t>(Porcentaje comprometido del presupuesto de inversión asignado/ Porcentaje programado del presupuesto de inversión en el periodo)*100</t>
  </si>
  <si>
    <t>*Predis (Presupuesto Distrital SDH)
*Matriz base Plan de Contratación</t>
  </si>
  <si>
    <t>(&gt;= 70% y &lt;85%)</t>
  </si>
  <si>
    <t>(&gt;= 85% y &lt;=95%)</t>
  </si>
  <si>
    <t>Responsables seguimiento Predis y Presupuesto de Inversión.</t>
  </si>
  <si>
    <t>Todas las Dependencias de la Entidad. (En el marco del comité Directivo)</t>
  </si>
  <si>
    <t>De Gestión</t>
  </si>
  <si>
    <t>Oportunidad en la expedición de viabilidades</t>
  </si>
  <si>
    <t>Controlar el tiempo de expedición de las viabilidades solicitadas</t>
  </si>
  <si>
    <t>Al finalizar</t>
  </si>
  <si>
    <t>(Número de viabilidades expedidas en un término no mayor  a 2 días hábiles  / Número de viabilidades solicitadas en el periodo)*100</t>
  </si>
  <si>
    <t>matriz de control de viabilidades</t>
  </si>
  <si>
    <t>Responsables seguimiento Predis y Presupuesto.</t>
  </si>
  <si>
    <t>Responsables seguimiento Presupuesto</t>
  </si>
  <si>
    <t>Oficina de Planeación</t>
  </si>
  <si>
    <t>Gestión de Asuntos Jurídicos</t>
  </si>
  <si>
    <t>4. Oficina Asesora Jurídica</t>
  </si>
  <si>
    <t>Asistencia Conciliaciones Prejudiciales y Judiciales</t>
  </si>
  <si>
    <t>Cuantificar la gestión de la Oficina Asesora Jurídica en el cumplimiento de la asistencia a las audiencias de conciliación prejudicial y Judicial, conforme a las citaciones que se entreguen en la UAECOBB</t>
  </si>
  <si>
    <t>*Personal y tecnológicos</t>
  </si>
  <si>
    <t>(Asistencia a audiencias conciliación Prejudicial + Asistencia a audiencias conciliación Judicial) / (Citaciones para audiencia de conciliación Prejudicial radicadas en la UAECOB + Notificaciones para audiencia de conciliación judicial)*100</t>
  </si>
  <si>
    <t>Telegramas de citación y Autos recibidos en la UAECOBB</t>
  </si>
  <si>
    <t>≥71% y ≤80%</t>
  </si>
  <si>
    <t>&gt;81%</t>
  </si>
  <si>
    <t>Oficina Asesora Jurídica</t>
  </si>
  <si>
    <t xml:space="preserve">Responsable del seguimiento de las asistencia a las audiencias de conciliación prejudicial y Judicial, </t>
  </si>
  <si>
    <t>Todas las Dependencias de la Entidad</t>
  </si>
  <si>
    <t>Estudio de solicitudes de conciliación</t>
  </si>
  <si>
    <t>Cuantificar la gestión de la Oficina Asesora Jurídica en el cumplimiento del análisis  de las solicitudes de  conciliación que se radiquen en la UAECOB, mediante las fichas técnicas respectivas.</t>
  </si>
  <si>
    <t>(Número de fichas técnicas de conciliación analizadas en comité) / (Número de solicitudes de conciliación)*100</t>
  </si>
  <si>
    <t>Solicitudes de conciliación radicadas en la entidad</t>
  </si>
  <si>
    <t>&lt;90%</t>
  </si>
  <si>
    <t>≥90% y &lt;99%</t>
  </si>
  <si>
    <t>(=99%)</t>
  </si>
  <si>
    <t>Responsable de Conciliaciones</t>
  </si>
  <si>
    <t>Aprobación de Estudios Previos</t>
  </si>
  <si>
    <t xml:space="preserve">Evaluar el Porcentaje de estudios previos asesorados jurídicamente por los abogados del área de contratación </t>
  </si>
  <si>
    <t>EFICIENCIA</t>
  </si>
  <si>
    <t>(Número de Estudios Previos asesorados / Número de estudios previos radicados en la OAJ) * 100</t>
  </si>
  <si>
    <t>Libro de Radicación OAJ
Documento Estudios Previos</t>
  </si>
  <si>
    <t>&gt;90 y ≤95%</t>
  </si>
  <si>
    <t>&gt;95%</t>
  </si>
  <si>
    <t>Abogados Área de Contratación</t>
  </si>
  <si>
    <t>Promedio expedición minutas Prestación de servicios</t>
  </si>
  <si>
    <t>Determinar la oportunidad en la elaboración de la minutas de prestación de servicios luego del cumplimiento de los requisitos exigidos</t>
  </si>
  <si>
    <t>Bimestral</t>
  </si>
  <si>
    <t>(Promedio (Fecha de entrega de la minuta para firma de Dirección - Fecha de radicación para elaboración de Minuta))</t>
  </si>
  <si>
    <t>Libro de Radicación OAJ
Libro de Radicación en Dirección</t>
  </si>
  <si>
    <t>&gt;6</t>
  </si>
  <si>
    <t>&gt;4 y ≤6 días</t>
  </si>
  <si>
    <t>≤4</t>
  </si>
  <si>
    <t>≤3</t>
  </si>
  <si>
    <t>Oportunidad de respuesta a  Derechos de Petición</t>
  </si>
  <si>
    <t>Evaluar la oportunidad de respuesta a Derechos de Petición de competencia de la OAJ</t>
  </si>
  <si>
    <t>(Número de Derechos de petición respondidos oportunamente por la OAJ / Total de derechos de petición con vencimiento en el periodo de competencia de la OAJ)*100</t>
  </si>
  <si>
    <t xml:space="preserve">Radicado Cordis de Derechos de Petición
</t>
  </si>
  <si>
    <t>&lt;100%</t>
  </si>
  <si>
    <t>No Aplica</t>
  </si>
  <si>
    <t>3. Consolidar la Gestión del Conocimiento a través del modelo de Gestión del Riesgo y sus líneas de acción</t>
  </si>
  <si>
    <t>Conocimiento del Riesgo</t>
  </si>
  <si>
    <t>5. Subdirección de Gestión del Riesgo</t>
  </si>
  <si>
    <t>Oportunidad en emisión de constancias de la investigaciones de incendios</t>
  </si>
  <si>
    <t>Hacer seguimiento al tiempo promedio de respuesta de constancias desde su solicitud</t>
  </si>
  <si>
    <t>mensual</t>
  </si>
  <si>
    <t>humanos, físicos y tecnológicos.</t>
  </si>
  <si>
    <t>Final de cada periodo, después de hacer cierre de semestre</t>
  </si>
  <si>
    <t>(Constancias respondidas oportunamente / Total de constancias respondidas en el periodo)*100</t>
  </si>
  <si>
    <t xml:space="preserve">Base de datos e informe s de Gestión Mensual </t>
  </si>
  <si>
    <t>&lt;= 90%</t>
  </si>
  <si>
    <t>(&gt; 91% y &lt; 98%)</t>
  </si>
  <si>
    <t>&gt;=100%</t>
  </si>
  <si>
    <t>Equipo de Investigación de Incendios</t>
  </si>
  <si>
    <t>Determinación de causas de investigación de incendios</t>
  </si>
  <si>
    <t>Determinar la efectividad en la determinación de las causas de  los incendios</t>
  </si>
  <si>
    <t>(Número de investigaciones donde se determinaron causas / Investigaciones atendidas en el periodo)*100</t>
  </si>
  <si>
    <t>Personas que aprueban el curso de brigadas contra incendio clase I</t>
  </si>
  <si>
    <t>Medir la cantidad de personas que aprueban el curso de brigadas contra incendio clase I</t>
  </si>
  <si>
    <t>eficiencia</t>
  </si>
  <si>
    <t>(Número de personas que aprobaron la capacitación a brigadas contra incendios clase I) / (Número de personas que cursaron la capacitación a brigadas contra incendios clase I) * 100</t>
  </si>
  <si>
    <t>Base de datos de capacitación a brigadas contra incendio clase I</t>
  </si>
  <si>
    <t>&lt;= 75%</t>
  </si>
  <si>
    <t>(&gt; 76% y &lt; 78%)</t>
  </si>
  <si>
    <t>(=79%)</t>
  </si>
  <si>
    <t>&gt;=80%</t>
  </si>
  <si>
    <t>Reducción del Riesgo</t>
  </si>
  <si>
    <t>Personal de Reducción del riesgo</t>
  </si>
  <si>
    <t>2. Generar corresponsabilidad del riesgo mediante la prevención, mitigación, transferencia y preparación con la comunidad ante el riesgo de incendios, incidentes con materiales peligrosos y rescates en general</t>
  </si>
  <si>
    <t>Nivel de efectividad de sensibilización de la comunidad en auto revisión de establecimientos</t>
  </si>
  <si>
    <t>Evaluar el nivel de interiorización en las personas que asistieron a la sensibilización e auto revisión de establecimientos</t>
  </si>
  <si>
    <t>Final de cada periodo, después de hacer cierre de mes</t>
  </si>
  <si>
    <t>(Número conceptos ratificados en auto revisiones a establecimientos visitados/ total establecimientos de riesgo bajo con seguimiento en el periodo) * 100</t>
  </si>
  <si>
    <t>Informe mensual del personal operativo de la subdirección de gestión del Riesgo</t>
  </si>
  <si>
    <t>&lt;= 80%</t>
  </si>
  <si>
    <t>(&gt; 81% y &lt; 83%)</t>
  </si>
  <si>
    <t>(=84%)</t>
  </si>
  <si>
    <t>&gt;=85%</t>
  </si>
  <si>
    <t>Eventos masivos de alta complejidad  asistidos por la UAECOB,  que garantizan las condiciones mínimas de seguridad a la ciudadanía.</t>
  </si>
  <si>
    <t>Identificar el grado porcentual de cumplimiento de asistencia de la UAECOB a los eventos masivos de alta complejidad que tengan concepto favorable.</t>
  </si>
  <si>
    <t xml:space="preserve">(Número  de eventos de alta complejidad asistidas / Total de solicitudes de eventos alta complejidad en el periodo)*100 </t>
  </si>
  <si>
    <t>Base de datos aglomeraciones alta complejidad</t>
  </si>
  <si>
    <t>Personal de Conocimiento del Riesgo</t>
  </si>
  <si>
    <t>Revisiones técnicas de riesgo moderado y alto realizadas oportunamente</t>
  </si>
  <si>
    <t>Evaluar la oportunidad en la realización de revisiones técnicas de riesgo moderado y alto.</t>
  </si>
  <si>
    <t>(Número de revisiones técnicas de riesgo moderado y alto realizadas oportunamente según el periodo de medición)/ Total de revisiones técnicas  de riesgo moderado y alto radicadas en el periodo anterior)*100</t>
  </si>
  <si>
    <t>Revisiones de riesgo moderado y alto realizadas oportunamente</t>
  </si>
  <si>
    <t>Nivel de cumplimiento de las acciones asignadas a la  UAECOB en el Plan de Acción de la Comisión Distrital Prevención y Mitigación de Incendios Forestales</t>
  </si>
  <si>
    <t>Evidenciar el nivel de cumplimiento de las actividades asignadas a la UAECOB en el marco de la Comisión Distrital Prevención y Mitigación de Incendios Forestales.</t>
  </si>
  <si>
    <t>(Nº de actividades desarrolladas en el plan de acción /  Nº de actividades asignadas a la UAECOB en el plan de acción )*100</t>
  </si>
  <si>
    <t>TRD - CARPETA 500-53.26 - INFORMES DE LA UAECOB EN EL PLAN DE ACCION DELA COMISION DISTRITAL DE INCENDIOS FORESTALES</t>
  </si>
  <si>
    <t>Asesoría y acompañamiento a ejercicios de entrenamiento (simulaciones y Simulacros)</t>
  </si>
  <si>
    <t>Realizar seguimiento a los ejercicios de entrenamiento que se soliciten a la Subdirección de Gestión del Riesgo</t>
  </si>
  <si>
    <t>(Numero de asesoría y/o acompañamientos a simulacros y simulaciones realizados)/(Numero total de solicitudes radicadas en el periodo)* 100</t>
  </si>
  <si>
    <t>TRD - CARPETA 500-93 SIMULACROS Y SIMULACIONES</t>
  </si>
  <si>
    <t xml:space="preserve">Oportunidad de gestión en la capacitación comunitaria.   </t>
  </si>
  <si>
    <t xml:space="preserve">Medir el nivel de gestión de la Subdirección de Gestión del Riesgo frente a los requerimientos de capacitación comunitaria. </t>
  </si>
  <si>
    <t>(Número de capacitación comunitaria tramitada) / (Numero total de solicitudes en el periodo) * 100</t>
  </si>
  <si>
    <t>Base de datos de Capacitación comunitaria.</t>
  </si>
  <si>
    <t>Gestión Integral de Incendios</t>
  </si>
  <si>
    <t>6. Subdirección Operativa</t>
  </si>
  <si>
    <t>Actualización de procedimientos para la atención de incendios de la UAECOB.</t>
  </si>
  <si>
    <t>Actualizar los procedimientos asociados al proceso de Atención de Incendios desactualizados con mas de 2,5 años.</t>
  </si>
  <si>
    <t>Tecnológicos,
Físicos, 
Operativos,
Asesorías de planeación</t>
  </si>
  <si>
    <t>Finalizada la actualización de los procedimientos objeto de medición</t>
  </si>
  <si>
    <t>(# procedimientos de incendios actualizados/# procedimientos de incendios con mas de 2,5 años de vigencia)</t>
  </si>
  <si>
    <t>Procedimientos publicados en ruta de la calidad</t>
  </si>
  <si>
    <t>trimestral</t>
  </si>
  <si>
    <t xml:space="preserve"> &lt;=55%</t>
  </si>
  <si>
    <t>56%-75%</t>
  </si>
  <si>
    <t>76%-85%</t>
  </si>
  <si>
    <t>86%-100%</t>
  </si>
  <si>
    <t>Líderes funcionales de los grupos especiales y las 17 Estaciones, áreas de la UAECOB en la que desempeñan funciones el personal operativo</t>
  </si>
  <si>
    <t>Profesional del Sistema Integrado de Gestión de la Subdirección Operativa</t>
  </si>
  <si>
    <t>Profesional Sub.Operativa</t>
  </si>
  <si>
    <t>Subdirector Operativo y las 17 estaciones.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</si>
  <si>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</si>
  <si>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Disponibilidad de personal</t>
  </si>
  <si>
    <t>Contar con la disponibilidad de personal permanente garantizando el funcionamiento.</t>
  </si>
  <si>
    <t>Tecnológicos,
Físicos, 
Personal</t>
  </si>
  <si>
    <t>* Aplicativo de control de disponibilidad.
*Análisis mensual y
*Análisis anual.</t>
  </si>
  <si>
    <t>cantidad personal operativo reportado como disponible en el turno o sección/cantidad personal asignado en el turno o sección</t>
  </si>
  <si>
    <t>*Estaciones y 
*Central de radio</t>
  </si>
  <si>
    <t>Diario  y mensual</t>
  </si>
  <si>
    <t xml:space="preserve"> &lt;=44%</t>
  </si>
  <si>
    <t>45%-54%</t>
  </si>
  <si>
    <t>55%-64%</t>
  </si>
  <si>
    <t xml:space="preserve">&gt;=65% </t>
  </si>
  <si>
    <t>17 Estaciones, áreas de la UAECOB en la que desempeñan funciones el personal operativo</t>
  </si>
  <si>
    <t>Profesional Sub.Operativa (Disponibilidad de personal)</t>
  </si>
  <si>
    <t>Tiempo de respuesta servicios IMER</t>
  </si>
  <si>
    <t>Buscar estrategias que permitan mejorar el tiempo de respuesta durante el año 2018  de acuerdo con  el  Indicador PMR - Meta Plan (tiempo estimado 2018 ≤ 8:30 minutos.)</t>
  </si>
  <si>
    <t>≤ 8:30 minutos</t>
  </si>
  <si>
    <t>Registro PROCAD Base de datos única información de incidentes de la CCC.</t>
  </si>
  <si>
    <t xml:space="preserve">Promedio tiempos de respuesta  de servicios IMER  </t>
  </si>
  <si>
    <t>Tiempo (minutos)</t>
  </si>
  <si>
    <t>*Registro PROCAD Base de datos única información de incidentes de la CCC.</t>
  </si>
  <si>
    <t>Permanente</t>
  </si>
  <si>
    <t xml:space="preserve"> &gt; 9:10</t>
  </si>
  <si>
    <t>(&gt; 8:35 y &lt; 9:09)</t>
  </si>
  <si>
    <t>(=8:34)</t>
  </si>
  <si>
    <t>&lt;8:30:00</t>
  </si>
  <si>
    <t>17 Estaciones en las que se desarrollan actividades misionales.
Profesional Apoyo Manejo de Información - Sub. Operativa.</t>
  </si>
  <si>
    <t>Profesional Apoyo Manejo de Información - Sub. Operativa.</t>
  </si>
  <si>
    <t>Estadística de atención  de emergencias, incidentes y/o eventos por estación, localidad y fuera del Distrito Capital que fueron atendidos por la UAECOB.</t>
  </si>
  <si>
    <t>Establecer la frecuencia, tipo y cantidad de servicios atendidos por la UAECOB que sirvan de insumos para la toma de decisiones</t>
  </si>
  <si>
    <t>Base de datos única información de incidentes de la CCC.</t>
  </si>
  <si>
    <t>Tipo de emergencia  según lo requerido / Total de emergencias atendidos por la UAECOB.</t>
  </si>
  <si>
    <t xml:space="preserve"> &lt;=50%</t>
  </si>
  <si>
    <t>51%-60%</t>
  </si>
  <si>
    <t>61%-85%</t>
  </si>
  <si>
    <t>Gestión Integrada</t>
  </si>
  <si>
    <t>7. Subdirección de Gestión Corporativa</t>
  </si>
  <si>
    <t>Cumplimiento de las acciones de los subsistemas</t>
  </si>
  <si>
    <t>Medir el cumplimiento de las acciones planteadas por los subsistemas</t>
  </si>
  <si>
    <t>Final de cada periodo, después de que los subsistemas hayan realizado su gestión</t>
  </si>
  <si>
    <t>(% del promedio de cumplimiento de las acciones reportadas por los subsistemas)</t>
  </si>
  <si>
    <t>Registros evidenciados de las acciones planteadas por los subsistemas</t>
  </si>
  <si>
    <t>&lt;60 %</t>
  </si>
  <si>
    <r>
      <rPr>
        <u/>
        <sz val="11"/>
        <color indexed="8"/>
        <rFont val="Calibri"/>
        <family val="2"/>
        <scheme val="minor"/>
      </rPr>
      <t>&gt;</t>
    </r>
    <r>
      <rPr>
        <sz val="11"/>
        <color indexed="8"/>
        <rFont val="Calibri"/>
        <family val="2"/>
        <scheme val="minor"/>
      </rPr>
      <t>60 y &lt; 80</t>
    </r>
  </si>
  <si>
    <t xml:space="preserve"> =80 Y &lt;95</t>
  </si>
  <si>
    <t>&gt; 95 %</t>
  </si>
  <si>
    <t>Subsistemas del SIG  que cuenten con indicadores</t>
  </si>
  <si>
    <t>Apoyo SIG</t>
  </si>
  <si>
    <t>Coordinación SIG</t>
  </si>
  <si>
    <t>Directivos, Oficina Asesora de Planeación, coordinadores y referentes del SIG</t>
  </si>
  <si>
    <t>Gestión Asuntos Jurídicos</t>
  </si>
  <si>
    <t>medir el cumplimiento de la eficacia de los trabajadores de la Oficina de control interno disciplinarios.</t>
  </si>
  <si>
    <t>El indicador se calcula sobre los procesos impulsados</t>
  </si>
  <si>
    <t>libro de registro de procesos aperturados.
Tabla de Excel donde resume la gestión de los procesos</t>
  </si>
  <si>
    <t>&lt;50%</t>
  </si>
  <si>
    <t>Oficina de Control Interno</t>
  </si>
  <si>
    <t>Asistente Administrativa OCDI</t>
  </si>
  <si>
    <t>Coordinador OCDI</t>
  </si>
  <si>
    <t>Directivos</t>
  </si>
  <si>
    <t>cumplimiento del programa de capacitación de CID en las estaciones de la UAECOB</t>
  </si>
  <si>
    <t>Prevenir y capacitar a los funcionarios de la UAECOB en los diferentes aspectos disciplinarios</t>
  </si>
  <si>
    <t xml:space="preserve">Seguimiento al cronograma de capacitación </t>
  </si>
  <si>
    <t>(Número de estaciones capacitadas en temas de prevención / total de las estaciones *100</t>
  </si>
  <si>
    <t>Actas de asistencia y desarrollo de la metodología planificada.
Responsables de las capacitaciones.</t>
  </si>
  <si>
    <t>&gt;51 y &lt; 81</t>
  </si>
  <si>
    <t xml:space="preserve"> =80 Y &lt;100</t>
  </si>
  <si>
    <t>Tiempo de respuesta para decisión de quejas.</t>
  </si>
  <si>
    <t>oportunidad en los tiempos de respuesta</t>
  </si>
  <si>
    <t>Inicio, durante y final del proceso que respuesta</t>
  </si>
  <si>
    <t>Actas de reparto y libro apertura de procesos.</t>
  </si>
  <si>
    <t>Gestión de PQRS</t>
  </si>
  <si>
    <t>Medición del nivel de satisfacción general del ciudadano en los puntos de atención de la UAECOB.</t>
  </si>
  <si>
    <t>Medir el nivel de satisfacción en cuanto a tiempo de respuesta, claridad de la información y trato digno. En el punto principal y red CADE</t>
  </si>
  <si>
    <t>Personal
Físicos(Papelería, Espacio adecuado)
Tecnológicos (encuestas Tabuladas en Excel)</t>
  </si>
  <si>
    <t>Final del ejercicio de atención se mide la satisfacción del ciudadano</t>
  </si>
  <si>
    <t>(% del promedio  de calificación positiva de la encuesta.)</t>
  </si>
  <si>
    <t>Encuestas físicas diligenciadas por la ciudadanía</t>
  </si>
  <si>
    <t>&lt;=75%</t>
  </si>
  <si>
    <t>(&gt;= 76% y &lt; 85%)</t>
  </si>
  <si>
    <t xml:space="preserve"> =85% Y &lt;95%</t>
  </si>
  <si>
    <t>&gt;=95 %</t>
  </si>
  <si>
    <t>Servicio al Ciudadano Procedimiento Satisfacción Ciudadana</t>
  </si>
  <si>
    <t xml:space="preserve">Apoyo a la coordinación y 
Coordinador del Área 
</t>
  </si>
  <si>
    <t>Directivos
Coordinadores 
(Entes de Control Veeduría Distrital y Secretaría general)</t>
  </si>
  <si>
    <t>Oportunidad de las respuestas de los PQRS ingresados a la entidad, y serados en el aplicativo SDQS</t>
  </si>
  <si>
    <t xml:space="preserve">Medir la oportunidad de respuesta al ciudadano, de acuerdo a los tiempos de Ley </t>
  </si>
  <si>
    <t>Sistema Distrital de Quejas y Soluciones y recurso humano</t>
  </si>
  <si>
    <t>Se hace seguimiento durante el proceso de la respuesta de las PQRS</t>
  </si>
  <si>
    <t>Numero de PQRS - SDQS contestadas en los términos de Ley/ Sobre las  PQRS recibidas para la gestión*100</t>
  </si>
  <si>
    <t xml:space="preserve">Sistemas SDQS Reporte de Gestión </t>
  </si>
  <si>
    <t xml:space="preserve">Mensual </t>
  </si>
  <si>
    <t>&lt;=80%</t>
  </si>
  <si>
    <t>(&gt;= 81% y &lt; 89%)</t>
  </si>
  <si>
    <t xml:space="preserve"> =89% Y &lt;95%</t>
  </si>
  <si>
    <t>Servicio al Ciudadano Procedimiento Satisfacción Ciudadana PQRS</t>
  </si>
  <si>
    <t xml:space="preserve">Satisfacción ciudadana, frente a la respuesta de fondo </t>
  </si>
  <si>
    <t xml:space="preserve">Medir la satisfacción ciudadana, frente a la respuesta generada </t>
  </si>
  <si>
    <t xml:space="preserve">Recursos tecnológicos, humanos Sistema distrital de Quejas y Soluciones </t>
  </si>
  <si>
    <t>Final del ejercicio en la respuesta generada</t>
  </si>
  <si>
    <t>Encuesta realizada vía telefónicamente por el área a la ciudadanía</t>
  </si>
  <si>
    <t>(&gt;=76% y &lt; 85%)</t>
  </si>
  <si>
    <t xml:space="preserve"> =85% Y &lt;90%</t>
  </si>
  <si>
    <t>&gt;=90 %</t>
  </si>
  <si>
    <t>Servicio al Ciudadano Procedimiento Peticiones, Quejas y Reclamos (PQRS)</t>
  </si>
  <si>
    <t>Gestión Administrativa</t>
  </si>
  <si>
    <t xml:space="preserve">Reducción en el Consumo de agua </t>
  </si>
  <si>
    <t>Cuanto reduzco en consumo de agua en las instalaciones de las UAECOB</t>
  </si>
  <si>
    <t>reportes empresas prestadoras de servicios</t>
  </si>
  <si>
    <t>Final de mes según reporte de consumo</t>
  </si>
  <si>
    <t>Empresa de acueducto y alcantarillado mediante el reporte bimestral</t>
  </si>
  <si>
    <t>bimestral</t>
  </si>
  <si>
    <t>&lt;1%</t>
  </si>
  <si>
    <t>(&gt; 1% y &lt;2%)</t>
  </si>
  <si>
    <t>&gt;2%</t>
  </si>
  <si>
    <t>Gestión Ambiental</t>
  </si>
  <si>
    <t>Profesional de Gestión Ambiental</t>
  </si>
  <si>
    <t>Coordinación de Gestión Ambiental</t>
  </si>
  <si>
    <t>Profesional de Gestión Ambienta, Coordinación de Gestión Ambiental, Control Interno, Oficina Asesora de Planeación, Entes de Control, Gestión Administrativa</t>
  </si>
  <si>
    <t>Reducción en el Consumo de energía</t>
  </si>
  <si>
    <t>Cuanto reduzco en consumo de energía en las instalaciones de las UAECOB</t>
  </si>
  <si>
    <t>Codensa
Reporte Mensual</t>
  </si>
  <si>
    <t xml:space="preserve">Reducción en el Consumo de gas </t>
  </si>
  <si>
    <t>Cuanto reduzco en consumo de gases las instalaciones de las UAECOB</t>
  </si>
  <si>
    <t>Gas Natural
Reporte Mensual</t>
  </si>
  <si>
    <t>Gestión Financiera</t>
  </si>
  <si>
    <t>Cuentas rechazadas por el área financiera</t>
  </si>
  <si>
    <t>verificar el cumplimiento de los requisitos para la presentación y tramite de las cuentas de cobro de la UAECOB</t>
  </si>
  <si>
    <t>Personal de área
Herramientas Informáticas</t>
  </si>
  <si>
    <t>Final del ejercicio cuando se revisa y se tramita las cuentas de cobro</t>
  </si>
  <si>
    <t>(Cuentas rechazadas / Cuentas radicadas)*100</t>
  </si>
  <si>
    <t>Financiera, lista de chequeo y se registra en Excel para tramite de devolución</t>
  </si>
  <si>
    <t>&gt; 4%</t>
  </si>
  <si>
    <t>&gt;1% y &lt; 4%</t>
  </si>
  <si>
    <t>Pagos</t>
  </si>
  <si>
    <t>Profesional Especializado Financiera</t>
  </si>
  <si>
    <t>Dirección y Subdirección Gestión Corporativa, SIG</t>
  </si>
  <si>
    <t>Pagos de cuentas de cobro rechazados por la tesorería distrital</t>
  </si>
  <si>
    <t>Revisar y mantener actualizado los datos y estado de las cuentas bancarias minimizar el rechazo de los pagos.</t>
  </si>
  <si>
    <t>(Cuentas rechazadas de pago por la Tesorería Distrital / Cuentas radicadas)*100</t>
  </si>
  <si>
    <t>Reporte de las cuentas no pagadas por la tesorería Distrital</t>
  </si>
  <si>
    <t>Tesorería Distrital, Dirección y Subdirección Gestión Corporativa, SIG</t>
  </si>
  <si>
    <t>Giros realizados</t>
  </si>
  <si>
    <t>Medir la ejecución real de la entidad (Para mostrar la relación con lo ejecutado y mostrar avance significativo)</t>
  </si>
  <si>
    <t>Personal de área
Herramientas Informáticas, registros</t>
  </si>
  <si>
    <t>Seguimiento mensual de acuerdo a lo ejecutado
Depende del nivel de ejecución es proporcional al nivel de los giros.</t>
  </si>
  <si>
    <t>(Giros realizados a la fecha / Presupuesto comprometido)*100</t>
  </si>
  <si>
    <t>Ejecución presupuestal del periodo</t>
  </si>
  <si>
    <r>
      <rPr>
        <u/>
        <sz val="11"/>
        <color indexed="8"/>
        <rFont val="Calibri"/>
        <family val="2"/>
        <scheme val="minor"/>
      </rPr>
      <t>&lt;</t>
    </r>
    <r>
      <rPr>
        <sz val="11"/>
        <color indexed="8"/>
        <rFont val="Calibri"/>
        <family val="2"/>
        <scheme val="minor"/>
      </rPr>
      <t>50%</t>
    </r>
  </si>
  <si>
    <r>
      <t xml:space="preserve"> </t>
    </r>
    <r>
      <rPr>
        <u/>
        <sz val="11"/>
        <color indexed="8"/>
        <rFont val="Calibri"/>
        <family val="2"/>
        <scheme val="minor"/>
      </rPr>
      <t>&gt;</t>
    </r>
    <r>
      <rPr>
        <sz val="11"/>
        <color indexed="8"/>
        <rFont val="Calibri"/>
        <family val="2"/>
        <scheme val="minor"/>
      </rPr>
      <t xml:space="preserve"> 51% y </t>
    </r>
    <r>
      <rPr>
        <u/>
        <sz val="11"/>
        <color indexed="8"/>
        <rFont val="Calibri"/>
        <family val="2"/>
        <scheme val="minor"/>
      </rPr>
      <t>&lt;</t>
    </r>
    <r>
      <rPr>
        <sz val="11"/>
        <color indexed="8"/>
        <rFont val="Calibri"/>
        <family val="2"/>
        <scheme val="minor"/>
      </rPr>
      <t xml:space="preserve"> 79%</t>
    </r>
  </si>
  <si>
    <r>
      <rPr>
        <u/>
        <sz val="11"/>
        <color indexed="8"/>
        <rFont val="Calibri"/>
        <family val="2"/>
        <scheme val="minor"/>
      </rPr>
      <t>&gt;</t>
    </r>
    <r>
      <rPr>
        <sz val="11"/>
        <color indexed="8"/>
        <rFont val="Calibri"/>
        <family val="2"/>
        <scheme val="minor"/>
      </rPr>
      <t xml:space="preserve">80 y </t>
    </r>
    <r>
      <rPr>
        <u/>
        <sz val="11"/>
        <color indexed="8"/>
        <rFont val="Calibri"/>
        <family val="2"/>
        <scheme val="minor"/>
      </rPr>
      <t>&lt;</t>
    </r>
    <r>
      <rPr>
        <sz val="11"/>
        <color indexed="8"/>
        <rFont val="Calibri"/>
        <family val="2"/>
        <scheme val="minor"/>
      </rPr>
      <t xml:space="preserve"> 94%</t>
    </r>
  </si>
  <si>
    <r>
      <rPr>
        <u/>
        <sz val="11"/>
        <color indexed="8"/>
        <rFont val="Calibri"/>
        <family val="2"/>
        <scheme val="minor"/>
      </rPr>
      <t>&gt;</t>
    </r>
    <r>
      <rPr>
        <sz val="11"/>
        <color indexed="8"/>
        <rFont val="Calibri"/>
        <family val="2"/>
        <scheme val="minor"/>
      </rPr>
      <t>95%</t>
    </r>
  </si>
  <si>
    <t>Ejecución Presupuestal</t>
  </si>
  <si>
    <t>SHD, Dirección, Subdirección Gestión Corporativa, Oficina Asesora Planeación y SIG</t>
  </si>
  <si>
    <t>Reservas giradas</t>
  </si>
  <si>
    <t>Que pasivos exigibles (cuentas susceptibles de pago posteriormente)  que Voy a generar</t>
  </si>
  <si>
    <t>Seguimiento mensual de acuerdo a lo ejecutado</t>
  </si>
  <si>
    <t>(Reservas giradas a la fecha / reservas presupuestadas del año anterior)*100</t>
  </si>
  <si>
    <t>Disponibilidades presupuestales por comprometer</t>
  </si>
  <si>
    <t>Medir el nivel de disponibidades presupuestales sin comprometer</t>
  </si>
  <si>
    <t>(CDP pendientes por comprometer/ Total de disponibilidades solicitadas)</t>
  </si>
  <si>
    <r>
      <rPr>
        <u/>
        <sz val="11"/>
        <color indexed="8"/>
        <rFont val="Calibri"/>
        <family val="2"/>
        <scheme val="minor"/>
      </rPr>
      <t>&gt;</t>
    </r>
    <r>
      <rPr>
        <sz val="11"/>
        <color indexed="8"/>
        <rFont val="Calibri"/>
        <family val="2"/>
        <scheme val="minor"/>
      </rPr>
      <t>40%</t>
    </r>
  </si>
  <si>
    <t xml:space="preserve"> &gt; 39% y &lt; =26%</t>
  </si>
  <si>
    <r>
      <t xml:space="preserve">25% y </t>
    </r>
    <r>
      <rPr>
        <u/>
        <sz val="11"/>
        <color indexed="8"/>
        <rFont val="Calibri"/>
        <family val="2"/>
        <scheme val="minor"/>
      </rPr>
      <t>&lt;</t>
    </r>
    <r>
      <rPr>
        <sz val="11"/>
        <color indexed="8"/>
        <rFont val="Calibri"/>
        <family val="2"/>
        <scheme val="minor"/>
      </rPr>
      <t>16</t>
    </r>
  </si>
  <si>
    <r>
      <rPr>
        <u/>
        <sz val="11"/>
        <color indexed="8"/>
        <rFont val="Calibri"/>
        <family val="2"/>
        <scheme val="minor"/>
      </rPr>
      <t>&lt;</t>
    </r>
    <r>
      <rPr>
        <sz val="11"/>
        <color indexed="8"/>
        <rFont val="Calibri"/>
        <family val="2"/>
        <scheme val="minor"/>
      </rPr>
      <t>15%</t>
    </r>
  </si>
  <si>
    <t>Dirección, Subdirección Gestión Corporativa, Oficina Asesora Jurídica y SIG</t>
  </si>
  <si>
    <t>Nivel de Ejecución presupuestal</t>
  </si>
  <si>
    <t>Cumplimiento de la ejecución presupuestal asignado a la UAECOB.</t>
  </si>
  <si>
    <t xml:space="preserve">(Presupuesto comprometido/Presupuesto asignado*100) </t>
  </si>
  <si>
    <r>
      <rPr>
        <u/>
        <sz val="11"/>
        <color indexed="8"/>
        <rFont val="Calibri"/>
        <family val="2"/>
        <scheme val="minor"/>
      </rPr>
      <t>&gt;</t>
    </r>
    <r>
      <rPr>
        <sz val="11"/>
        <color indexed="8"/>
        <rFont val="Calibri"/>
        <family val="2"/>
        <scheme val="minor"/>
      </rPr>
      <t xml:space="preserve">80 y </t>
    </r>
    <r>
      <rPr>
        <u/>
        <sz val="11"/>
        <color indexed="8"/>
        <rFont val="Calibri"/>
        <family val="2"/>
        <scheme val="minor"/>
      </rPr>
      <t>&lt;</t>
    </r>
    <r>
      <rPr>
        <sz val="11"/>
        <color indexed="8"/>
        <rFont val="Calibri"/>
        <family val="2"/>
        <scheme val="minor"/>
      </rPr>
      <t xml:space="preserve"> 99%</t>
    </r>
  </si>
  <si>
    <t>Transferencias primarias documentales</t>
  </si>
  <si>
    <t>Cumplir con la transferencia primaria al archivo central de acuerdo al tiempo de retención de la documentación de la UAECOB</t>
  </si>
  <si>
    <t>Anual</t>
  </si>
  <si>
    <t>Personal y tecnológicos</t>
  </si>
  <si>
    <t>Por Demanda</t>
  </si>
  <si>
    <t>final de cada año</t>
  </si>
  <si>
    <t>(Número de Transferencias realizadas / Número Transferencias programadas)*100</t>
  </si>
  <si>
    <t>Archivos de gestión de cada Área</t>
  </si>
  <si>
    <t>Anual (trimestre posterior a la recolección)</t>
  </si>
  <si>
    <t xml:space="preserve"> &lt; = 50%</t>
  </si>
  <si>
    <t>&gt; 50% y &lt; =80%</t>
  </si>
  <si>
    <t>&gt;81% y &lt; 100%</t>
  </si>
  <si>
    <t>Gestión Documental</t>
  </si>
  <si>
    <t>Técnico de Gestión Documental</t>
  </si>
  <si>
    <t>Coordinador de Gestión Documental</t>
  </si>
  <si>
    <t>Oficina Asesora de Planeación, Sistema Integrado de Gestión y Dirección</t>
  </si>
  <si>
    <t>Gestión de Infraestructura</t>
  </si>
  <si>
    <t>Solicitudes de mantenimiento de locativas atendidas</t>
  </si>
  <si>
    <t>Evaluar el nivel de atención frente a las necesidades locativas.</t>
  </si>
  <si>
    <t>Físicos y humanos del Área de infraestructura</t>
  </si>
  <si>
    <t>Cortes mensuales durante el año, evaluando solicitudes atendidas y pendientes.</t>
  </si>
  <si>
    <t>(Mantenimiento de locativas atendidas/ Necesidades identificadas)*100</t>
  </si>
  <si>
    <t>Las solicitudes que nos hacen a través del correo y la información  reportada tiene como fundamento las actas de obra, la programación y priorización de la inversión, además de la atención de urgencias.</t>
  </si>
  <si>
    <r>
      <rPr>
        <u/>
        <sz val="11"/>
        <color indexed="8"/>
        <rFont val="Calibri"/>
        <family val="2"/>
        <scheme val="minor"/>
      </rPr>
      <t>&gt;</t>
    </r>
    <r>
      <rPr>
        <sz val="11"/>
        <color indexed="8"/>
        <rFont val="Calibri"/>
        <family val="2"/>
        <scheme val="minor"/>
      </rPr>
      <t>50% Y &lt;70%</t>
    </r>
  </si>
  <si>
    <r>
      <rPr>
        <u/>
        <sz val="11"/>
        <color indexed="8"/>
        <rFont val="Calibri"/>
        <family val="2"/>
        <scheme val="minor"/>
      </rPr>
      <t>&gt;</t>
    </r>
    <r>
      <rPr>
        <sz val="11"/>
        <color indexed="8"/>
        <rFont val="Calibri"/>
        <family val="2"/>
        <scheme val="minor"/>
      </rPr>
      <t>70% Y &lt;=80%</t>
    </r>
  </si>
  <si>
    <t>&gt; 80</t>
  </si>
  <si>
    <t>Área de Infraestructura</t>
  </si>
  <si>
    <t>Apoyo de Infraestructura</t>
  </si>
  <si>
    <t>Coordinador de Infraestructura</t>
  </si>
  <si>
    <t xml:space="preserve">Subdirección de Gestión Corporativa, Oficina Asesora de Planeación </t>
  </si>
  <si>
    <t>oportunidad de correspondencia externa por parte de la mensajería contratada</t>
  </si>
  <si>
    <t>Realizar seguimiento a los documentos que se envían por correspondencia externa que son entregados de manera oportuna por la mensajería contratada</t>
  </si>
  <si>
    <t>Personal y tecnológico</t>
  </si>
  <si>
    <t>Se recolecta la información diariamente, cuando se entrega la correspondencia externa</t>
  </si>
  <si>
    <t>Número de documentos entregados por los mensajeros de manera externa en el periodo/número total de documentos relacionados en la planilla de correspondencia en el periodo*100</t>
  </si>
  <si>
    <t>Planilla de comunicaciones oficiales enviadas</t>
  </si>
  <si>
    <t>&gt;50 y &lt;80%</t>
  </si>
  <si>
    <t>Área Administrativa</t>
  </si>
  <si>
    <t>Auxiliar Administrativo</t>
  </si>
  <si>
    <t>Coordinador Área Administrativa</t>
  </si>
  <si>
    <t>Todas las Áreas de la UAE Cuerpo Oficial de Bomberos</t>
  </si>
  <si>
    <t>Evaluar el incumplimiento en el manejo de inventarios del personal retirado</t>
  </si>
  <si>
    <t>Servidores retirados con inventario a cargo</t>
  </si>
  <si>
    <t>Humanos y tecnológicos</t>
  </si>
  <si>
    <t xml:space="preserve">Final de cada período, después del retiro de funcionarios con  inventario a cargo. </t>
  </si>
  <si>
    <t>(Número de personas retiradas en el periodo con inventario a cargo / Número personas retiradas en el periodo)*100</t>
  </si>
  <si>
    <t>Sistema PCT</t>
  </si>
  <si>
    <t>Área de Compras seguros e inventarios</t>
  </si>
  <si>
    <t>Apoyo profesional</t>
  </si>
  <si>
    <t>Coordinador de Compras Seguros e Inventarios</t>
  </si>
  <si>
    <t>Área de Compras Seguros e Inventarios, la Subdirección de Gestión Corporativa, Oficina asesora de Planeación  y Dirección</t>
  </si>
  <si>
    <t>Gestión Integral de Vehículos y Equipos</t>
  </si>
  <si>
    <t>8. Subdirección Logística</t>
  </si>
  <si>
    <t>Disponibilidad del parque automotor de primera respuesta para la atención de incidentes y emergencias en la ciudad.</t>
  </si>
  <si>
    <t>Verificar mensualmente la Disponibilidad del parque automotor de *primera respuesta  para la atención de incidentes y emergencias en la ciudad.</t>
  </si>
  <si>
    <t>Durante el proceso y monitoreo de la disponibilidad de vehículos.</t>
  </si>
  <si>
    <r>
      <rPr>
        <b/>
        <sz val="11"/>
        <color theme="1"/>
        <rFont val="Calibri"/>
        <family val="2"/>
        <scheme val="minor"/>
      </rPr>
      <t>PROMEDIO</t>
    </r>
    <r>
      <rPr>
        <sz val="11"/>
        <color theme="1"/>
        <rFont val="Calibri"/>
        <family val="2"/>
        <scheme val="minor"/>
      </rPr>
      <t xml:space="preserve"> (Total de vehículos disponibles de 1ra respuesta para la atención/ total de vehículos existentes de 1ra respuesta para la atención)*100</t>
    </r>
  </si>
  <si>
    <t>Base de datos (Control líder del Parque automotor)</t>
  </si>
  <si>
    <t>Monitoreo Diario</t>
  </si>
  <si>
    <r>
      <rPr>
        <u/>
        <sz val="11"/>
        <color indexed="8"/>
        <rFont val="Calibri"/>
        <family val="2"/>
        <scheme val="minor"/>
      </rPr>
      <t>&lt;29</t>
    </r>
    <r>
      <rPr>
        <sz val="11"/>
        <color indexed="8"/>
        <rFont val="Calibri"/>
        <family val="2"/>
        <scheme val="minor"/>
      </rPr>
      <t>%</t>
    </r>
  </si>
  <si>
    <r>
      <t>(</t>
    </r>
    <r>
      <rPr>
        <u/>
        <sz val="11"/>
        <color indexed="8"/>
        <rFont val="Calibri"/>
        <family val="2"/>
        <scheme val="minor"/>
      </rPr>
      <t>&gt;</t>
    </r>
    <r>
      <rPr>
        <sz val="11"/>
        <color indexed="8"/>
        <rFont val="Calibri"/>
        <family val="2"/>
        <scheme val="minor"/>
      </rPr>
      <t xml:space="preserve"> 30% y </t>
    </r>
    <r>
      <rPr>
        <u/>
        <sz val="11"/>
        <color indexed="8"/>
        <rFont val="Calibri"/>
        <family val="2"/>
        <scheme val="minor"/>
      </rPr>
      <t>&lt;59</t>
    </r>
    <r>
      <rPr>
        <sz val="11"/>
        <color indexed="8"/>
        <rFont val="Calibri"/>
        <family val="2"/>
        <scheme val="minor"/>
      </rPr>
      <t>%)</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</si>
  <si>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&lt;89</t>
    </r>
    <r>
      <rPr>
        <sz val="11"/>
        <color indexed="8"/>
        <rFont val="Calibri"/>
        <family val="2"/>
        <scheme val="minor"/>
      </rPr>
      <t>%)</t>
    </r>
  </si>
  <si>
    <r>
      <rPr>
        <u/>
        <sz val="11"/>
        <color indexed="8"/>
        <rFont val="Calibri"/>
        <family val="2"/>
        <scheme val="minor"/>
      </rPr>
      <t>&gt;90</t>
    </r>
    <r>
      <rPr>
        <sz val="11"/>
        <color indexed="8"/>
        <rFont val="Calibri"/>
        <family val="2"/>
        <scheme val="minor"/>
      </rPr>
      <t>%</t>
    </r>
  </si>
  <si>
    <t>PARQUE AUTOMOTOR</t>
  </si>
  <si>
    <t>LIDER DEL PARQUE AUTOMOTOR</t>
  </si>
  <si>
    <t>LIDER DEL PARQUE AUTOMOTOR
SUBDIRECTOR LOGISTICA</t>
  </si>
  <si>
    <t>SUBDIRECCION LOGISTICA
DIRECCION
SUBDIRECCION OPERATIVA
PLANEACION</t>
  </si>
  <si>
    <t>Tiempo de respuesta en la ejecución de mantenimientos correctivos frecuentes en taller a los vehículos de la UAECOB.</t>
  </si>
  <si>
    <t>Identificar el tiempo promedio para atención de actividades de mantenimiento correctivo frecuente con el fin de proyectar la programación de mantenimientos para la disponibilidad de vehículos.</t>
  </si>
  <si>
    <t>*Personal Residente en el taller.
*Físicos
*Tecnológicos
*Económicos</t>
  </si>
  <si>
    <t>Durante el proceso, de acuerdo a los reportes diarios del residente del taller.</t>
  </si>
  <si>
    <r>
      <rPr>
        <b/>
        <u/>
        <sz val="11"/>
        <color theme="1"/>
        <rFont val="Calibri"/>
        <family val="2"/>
        <scheme val="minor"/>
      </rPr>
      <t>Promedio mensual</t>
    </r>
    <r>
      <rPr>
        <sz val="11"/>
        <color theme="1"/>
        <rFont val="Calibri"/>
        <family val="2"/>
        <scheme val="minor"/>
      </rPr>
      <t xml:space="preserve"> (suma de los días de vehículos atendidos por mantenimiento / el numero de  vehículos en mantenimiento)
</t>
    </r>
    <r>
      <rPr>
        <i/>
        <sz val="11"/>
        <color theme="1"/>
        <rFont val="Calibri"/>
        <family val="2"/>
        <scheme val="minor"/>
      </rPr>
      <t xml:space="preserve">Ref.: </t>
    </r>
    <r>
      <rPr>
        <i/>
        <u/>
        <sz val="11"/>
        <color theme="1"/>
        <rFont val="Calibri"/>
        <family val="2"/>
        <scheme val="minor"/>
      </rPr>
      <t>Fecha de entrada al taller-fecha de salida del taller</t>
    </r>
    <r>
      <rPr>
        <i/>
        <sz val="11"/>
        <color theme="1"/>
        <rFont val="Calibri"/>
        <family val="2"/>
        <scheme val="minor"/>
      </rPr>
      <t xml:space="preserve">
</t>
    </r>
  </si>
  <si>
    <t>Tiempo (Días)</t>
  </si>
  <si>
    <t>Informe diario enviado por el residente del taller  y base de datos del líder parque automotor.</t>
  </si>
  <si>
    <r>
      <rPr>
        <u/>
        <sz val="11"/>
        <color theme="1"/>
        <rFont val="Calibri"/>
        <family val="2"/>
        <scheme val="minor"/>
      </rPr>
      <t>&gt;</t>
    </r>
    <r>
      <rPr>
        <sz val="11"/>
        <color theme="1"/>
        <rFont val="Calibri"/>
        <family val="2"/>
        <scheme val="minor"/>
      </rPr>
      <t xml:space="preserve"> 21 DIAS</t>
    </r>
  </si>
  <si>
    <r>
      <t>(</t>
    </r>
    <r>
      <rPr>
        <u/>
        <sz val="11"/>
        <color theme="1"/>
        <rFont val="Calibri"/>
        <family val="2"/>
        <scheme val="minor"/>
      </rPr>
      <t>&gt;</t>
    </r>
    <r>
      <rPr>
        <sz val="11"/>
        <color theme="1"/>
        <rFont val="Calibri"/>
        <family val="2"/>
        <scheme val="minor"/>
      </rPr>
      <t xml:space="preserve"> 13 DIAS y </t>
    </r>
    <r>
      <rPr>
        <u/>
        <sz val="11"/>
        <color theme="1"/>
        <rFont val="Calibri"/>
        <family val="2"/>
        <scheme val="minor"/>
      </rPr>
      <t>&lt;</t>
    </r>
    <r>
      <rPr>
        <sz val="11"/>
        <color theme="1"/>
        <rFont val="Calibri"/>
        <family val="2"/>
        <scheme val="minor"/>
      </rPr>
      <t xml:space="preserve"> 20 DIAS)</t>
    </r>
  </si>
  <si>
    <r>
      <t>(</t>
    </r>
    <r>
      <rPr>
        <u/>
        <sz val="11"/>
        <color theme="1"/>
        <rFont val="Calibri"/>
        <family val="2"/>
        <scheme val="minor"/>
      </rPr>
      <t>&gt;6</t>
    </r>
    <r>
      <rPr>
        <sz val="11"/>
        <color theme="1"/>
        <rFont val="Calibri"/>
        <family val="2"/>
        <scheme val="minor"/>
      </rPr>
      <t xml:space="preserve"> DIAS y  </t>
    </r>
    <r>
      <rPr>
        <u/>
        <sz val="11"/>
        <color theme="1"/>
        <rFont val="Calibri"/>
        <family val="2"/>
        <scheme val="minor"/>
      </rPr>
      <t>&lt;</t>
    </r>
    <r>
      <rPr>
        <sz val="11"/>
        <color theme="1"/>
        <rFont val="Calibri"/>
        <family val="2"/>
        <scheme val="minor"/>
      </rPr>
      <t xml:space="preserve"> 12 DIAS)</t>
    </r>
  </si>
  <si>
    <r>
      <rPr>
        <u/>
        <sz val="11"/>
        <color theme="1"/>
        <rFont val="Calibri"/>
        <family val="2"/>
        <scheme val="minor"/>
      </rPr>
      <t>&lt; 5</t>
    </r>
    <r>
      <rPr>
        <sz val="11"/>
        <color theme="1"/>
        <rFont val="Calibri"/>
        <family val="2"/>
        <scheme val="minor"/>
      </rPr>
      <t xml:space="preserve"> DIAS </t>
    </r>
  </si>
  <si>
    <t>Disponibilidad del Equipo menor (mayor frecuencia y/o rotación) para la atención de incidentes y emergencias en la ciudad.</t>
  </si>
  <si>
    <t>Verificar mensualmente la Disponibilidad del Equipo menor (mayor frecuencia de utilización) para la atención de incidentes y emergencias en la ciudad.</t>
  </si>
  <si>
    <t xml:space="preserve">*Personal (Técnicos administrativos y uniformados)
*Físicos
*Tecnológicos </t>
  </si>
  <si>
    <t>Durante el proceso y monitoreo de la disponibilidad de Equipo menor (mayor frecuencia y/o rotación).</t>
  </si>
  <si>
    <r>
      <rPr>
        <b/>
        <sz val="11"/>
        <color theme="1"/>
        <rFont val="Calibri"/>
        <family val="2"/>
        <scheme val="minor"/>
      </rPr>
      <t>PROMEDIO SEMANAL</t>
    </r>
    <r>
      <rPr>
        <sz val="11"/>
        <color theme="1"/>
        <rFont val="Calibri"/>
        <family val="2"/>
        <scheme val="minor"/>
      </rPr>
      <t xml:space="preserve"> (Total de equipo menor (mayor frecuencia y/o rotación) disponible para la atención/ total de equipo menor (mayor frecuencia y/o rotación). para la atención)*100</t>
    </r>
  </si>
  <si>
    <t>Base de datos</t>
  </si>
  <si>
    <t>Monitoreo Semanal</t>
  </si>
  <si>
    <r>
      <rPr>
        <u/>
        <sz val="11"/>
        <color indexed="8"/>
        <rFont val="Calibri"/>
        <family val="2"/>
        <scheme val="minor"/>
      </rPr>
      <t>&lt;</t>
    </r>
    <r>
      <rPr>
        <sz val="11"/>
        <color indexed="8"/>
        <rFont val="Calibri"/>
        <family val="2"/>
        <scheme val="minor"/>
      </rPr>
      <t>29%</t>
    </r>
  </si>
  <si>
    <r>
      <t>(</t>
    </r>
    <r>
      <rPr>
        <u/>
        <sz val="11"/>
        <color indexed="8"/>
        <rFont val="Calibri"/>
        <family val="2"/>
        <scheme val="minor"/>
      </rPr>
      <t>&gt;</t>
    </r>
    <r>
      <rPr>
        <sz val="11"/>
        <color indexed="8"/>
        <rFont val="Calibri"/>
        <family val="2"/>
        <scheme val="minor"/>
      </rPr>
      <t xml:space="preserve"> 30% y </t>
    </r>
    <r>
      <rPr>
        <u/>
        <sz val="11"/>
        <color indexed="8"/>
        <rFont val="Calibri"/>
        <family val="2"/>
        <scheme val="minor"/>
      </rPr>
      <t>&lt;</t>
    </r>
    <r>
      <rPr>
        <sz val="11"/>
        <color indexed="8"/>
        <rFont val="Calibri"/>
        <family val="2"/>
        <scheme val="minor"/>
      </rPr>
      <t>59%)</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</si>
  <si>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&lt;84</t>
    </r>
    <r>
      <rPr>
        <sz val="11"/>
        <color indexed="8"/>
        <rFont val="Calibri"/>
        <family val="2"/>
        <scheme val="minor"/>
      </rPr>
      <t>%)</t>
    </r>
  </si>
  <si>
    <r>
      <rPr>
        <u/>
        <sz val="11"/>
        <color indexed="8"/>
        <rFont val="Calibri"/>
        <family val="2"/>
        <scheme val="minor"/>
      </rPr>
      <t>&gt;</t>
    </r>
    <r>
      <rPr>
        <sz val="11"/>
        <color indexed="8"/>
        <rFont val="Calibri"/>
        <family val="2"/>
        <scheme val="minor"/>
      </rPr>
      <t>85%</t>
    </r>
  </si>
  <si>
    <t>EQUIPO MENOR</t>
  </si>
  <si>
    <t>LIDER EQUIPO MENOR</t>
  </si>
  <si>
    <t>LIDER DE EQUIPO MENOR 
SUBDIRECTOR LOGISTICA</t>
  </si>
  <si>
    <t xml:space="preserve">SUBDIRECCION LOGISTICA
DIRECCION
PLANEACION
SUBDIRECCION OPERATIVA
</t>
  </si>
  <si>
    <t>Tiempo de respuesta para la realización de mantenimientos correctivos del equipo menor (mayor frecuencia y/o rotación) de la UAECOB.</t>
  </si>
  <si>
    <t>Identificar el tiempo promedio para atención de actividades de mantenimiento correctivos del equipo menor de la UAECOB.</t>
  </si>
  <si>
    <t>Al final del proceso</t>
  </si>
  <si>
    <r>
      <rPr>
        <b/>
        <sz val="11"/>
        <color theme="1"/>
        <rFont val="Calibri"/>
        <family val="2"/>
        <scheme val="minor"/>
      </rPr>
      <t>Promedio</t>
    </r>
    <r>
      <rPr>
        <sz val="11"/>
        <color theme="1"/>
        <rFont val="Calibri"/>
        <family val="2"/>
        <scheme val="minor"/>
      </rPr>
      <t xml:space="preserve"> </t>
    </r>
    <r>
      <rPr>
        <b/>
        <sz val="11"/>
        <color theme="1"/>
        <rFont val="Calibri"/>
        <family val="2"/>
        <scheme val="minor"/>
      </rPr>
      <t>mensual</t>
    </r>
    <r>
      <rPr>
        <sz val="11"/>
        <color theme="1"/>
        <rFont val="Calibri"/>
        <family val="2"/>
        <scheme val="minor"/>
      </rPr>
      <t xml:space="preserve"> (suma de los días Equipo menor atendido por mantenimiento correctivo / el numero de equipo menor del taller interno B3 y talleres externos )  
</t>
    </r>
    <r>
      <rPr>
        <i/>
        <sz val="11"/>
        <color theme="1"/>
        <rFont val="Calibri"/>
        <family val="2"/>
        <scheme val="minor"/>
      </rPr>
      <t>Ref.(</t>
    </r>
    <r>
      <rPr>
        <i/>
        <u/>
        <sz val="11"/>
        <color theme="1"/>
        <rFont val="Calibri"/>
        <family val="2"/>
        <scheme val="minor"/>
      </rPr>
      <t>Fecha de entrada al taller-fecha de salida del taller)</t>
    </r>
  </si>
  <si>
    <t>Taller interno Informe semanal enviado a logística.
Taller externos, los informes se solicitan cuando se hacen los mantenimientos</t>
  </si>
  <si>
    <t>Monitoreo mensual</t>
  </si>
  <si>
    <r>
      <t>(</t>
    </r>
    <r>
      <rPr>
        <u/>
        <sz val="11"/>
        <color theme="1"/>
        <rFont val="Calibri"/>
        <family val="2"/>
        <scheme val="minor"/>
      </rPr>
      <t>&gt;</t>
    </r>
    <r>
      <rPr>
        <sz val="11"/>
        <color theme="1"/>
        <rFont val="Calibri"/>
        <family val="2"/>
        <scheme val="minor"/>
      </rPr>
      <t xml:space="preserve">10 DIAS  Y    </t>
    </r>
    <r>
      <rPr>
        <u/>
        <sz val="11"/>
        <color theme="1"/>
        <rFont val="Calibri"/>
        <family val="2"/>
        <scheme val="minor"/>
      </rPr>
      <t>&lt;</t>
    </r>
    <r>
      <rPr>
        <sz val="11"/>
        <color theme="1"/>
        <rFont val="Calibri"/>
        <family val="2"/>
        <scheme val="minor"/>
      </rPr>
      <t xml:space="preserve"> 20 DIAS)</t>
    </r>
  </si>
  <si>
    <r>
      <t>(</t>
    </r>
    <r>
      <rPr>
        <u/>
        <sz val="11"/>
        <color theme="1"/>
        <rFont val="Calibri"/>
        <family val="2"/>
        <scheme val="minor"/>
      </rPr>
      <t>&gt;</t>
    </r>
    <r>
      <rPr>
        <sz val="11"/>
        <color theme="1"/>
        <rFont val="Calibri"/>
        <family val="2"/>
        <scheme val="minor"/>
      </rPr>
      <t xml:space="preserve"> 6 DIAS   Y   </t>
    </r>
    <r>
      <rPr>
        <u/>
        <sz val="11"/>
        <color theme="1"/>
        <rFont val="Calibri"/>
        <family val="2"/>
        <scheme val="minor"/>
      </rPr>
      <t>&lt;</t>
    </r>
    <r>
      <rPr>
        <sz val="11"/>
        <color theme="1"/>
        <rFont val="Calibri"/>
        <family val="2"/>
        <scheme val="minor"/>
      </rPr>
      <t xml:space="preserve"> 9 DIAS)</t>
    </r>
  </si>
  <si>
    <r>
      <rPr>
        <u/>
        <sz val="11"/>
        <color theme="1"/>
        <rFont val="Calibri"/>
        <family val="2"/>
        <scheme val="minor"/>
      </rPr>
      <t>&lt;</t>
    </r>
    <r>
      <rPr>
        <sz val="11"/>
        <color theme="1"/>
        <rFont val="Calibri"/>
        <family val="2"/>
        <scheme val="minor"/>
      </rPr>
      <t xml:space="preserve">  5 DIAS</t>
    </r>
  </si>
  <si>
    <t>Gestión Logística en Emergencias</t>
  </si>
  <si>
    <t>Contratos de suministros en Ejecución (de Consumo y Controlados) de la Subdirección Logística</t>
  </si>
  <si>
    <t>Garantizar Suscripción y Ejecución de contratos de suministros (de Consumo y Controlados) según la programación del Plan Anual de Adquisiciones de la UAECOB.</t>
  </si>
  <si>
    <t xml:space="preserve">Personal  administrativo
Físicos
Tecnológicos </t>
  </si>
  <si>
    <t>En las etapas del proceso</t>
  </si>
  <si>
    <t xml:space="preserve">No. de contratos de suministros en ejecución en el trimestre/ No. de contratos de suministros programados en el PAA </t>
  </si>
  <si>
    <t>Validación y seguimiento al Plan Anual de Adquisiciones en el tema de suministros.
Información histórica de comportamiento de contratos  de suministros</t>
  </si>
  <si>
    <r>
      <rPr>
        <u/>
        <sz val="11"/>
        <color indexed="8"/>
        <rFont val="Calibri"/>
        <family val="2"/>
        <scheme val="minor"/>
      </rPr>
      <t>&lt;</t>
    </r>
    <r>
      <rPr>
        <sz val="11"/>
        <color indexed="8"/>
        <rFont val="Calibri"/>
        <family val="2"/>
        <scheme val="minor"/>
      </rPr>
      <t>49%</t>
    </r>
  </si>
  <si>
    <r>
      <t>(</t>
    </r>
    <r>
      <rPr>
        <u/>
        <sz val="11"/>
        <color indexed="8"/>
        <rFont val="Calibri"/>
        <family val="2"/>
        <scheme val="minor"/>
      </rPr>
      <t>&gt;</t>
    </r>
    <r>
      <rPr>
        <sz val="11"/>
        <color indexed="8"/>
        <rFont val="Calibri"/>
        <family val="2"/>
        <scheme val="minor"/>
      </rPr>
      <t xml:space="preserve"> 50% y </t>
    </r>
    <r>
      <rPr>
        <u/>
        <sz val="11"/>
        <color indexed="8"/>
        <rFont val="Calibri"/>
        <family val="2"/>
        <scheme val="minor"/>
      </rPr>
      <t>&lt;</t>
    </r>
    <r>
      <rPr>
        <sz val="11"/>
        <color indexed="8"/>
        <rFont val="Calibri"/>
        <family val="2"/>
        <scheme val="minor"/>
      </rPr>
      <t>64%)</t>
    </r>
  </si>
  <si>
    <r>
      <t>(</t>
    </r>
    <r>
      <rPr>
        <u/>
        <sz val="11"/>
        <color indexed="8"/>
        <rFont val="Calibri"/>
        <family val="2"/>
        <scheme val="minor"/>
      </rPr>
      <t>&gt;</t>
    </r>
    <r>
      <rPr>
        <sz val="11"/>
        <color indexed="8"/>
        <rFont val="Calibri"/>
        <family val="2"/>
        <scheme val="minor"/>
      </rPr>
      <t xml:space="preserve"> 65% y </t>
    </r>
    <r>
      <rPr>
        <u/>
        <sz val="11"/>
        <color indexed="8"/>
        <rFont val="Calibri"/>
        <family val="2"/>
        <scheme val="minor"/>
      </rPr>
      <t>&lt;</t>
    </r>
    <r>
      <rPr>
        <sz val="11"/>
        <color indexed="8"/>
        <rFont val="Calibri"/>
        <family val="2"/>
        <scheme val="minor"/>
      </rPr>
      <t>89%)</t>
    </r>
  </si>
  <si>
    <t>PROCESOS 
CONTRACTUALES</t>
  </si>
  <si>
    <t>PROFESIONAL 
CONTRACTUAL</t>
  </si>
  <si>
    <t>SUBDIRECTOR LOGISTICO</t>
  </si>
  <si>
    <t>Evaluar el nivel de Eficiencia de disponibilidad de logística para la atención de emergencias según activaciones realizadas por personal operativo</t>
  </si>
  <si>
    <t>Nivel de eficiencia de las activaciones a Logística en Emergencias, incidentes, eventos y suministros</t>
  </si>
  <si>
    <t>Durante el proceso y monitoreo de la disponibilidad de activaciones requeridas.</t>
  </si>
  <si>
    <t>(Total de emergencias apoyadas por el área logística en emergencias)/ (Total de solicitudes de apoyo logístico a las emergencias hechas a través de la central de radio)*100</t>
  </si>
  <si>
    <t xml:space="preserve">Reporte por Personal Uniformados B3 Logística
La información se obtiene del reporte de Central de Radio y las bitácoras de los equipos operativos a cargo de la atención de logística en emergencias y eventos
</t>
  </si>
  <si>
    <r>
      <rPr>
        <u/>
        <sz val="11"/>
        <color indexed="8"/>
        <rFont val="Calibri"/>
        <family val="2"/>
        <scheme val="minor"/>
      </rPr>
      <t>&lt;</t>
    </r>
    <r>
      <rPr>
        <sz val="11"/>
        <color indexed="8"/>
        <rFont val="Calibri"/>
        <family val="2"/>
        <scheme val="minor"/>
      </rPr>
      <t>59%</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</si>
  <si>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t>
    </r>
    <r>
      <rPr>
        <sz val="11"/>
        <color indexed="8"/>
        <rFont val="Calibri"/>
        <family val="2"/>
        <scheme val="minor"/>
      </rPr>
      <t>79%)</t>
    </r>
  </si>
  <si>
    <r>
      <t>(</t>
    </r>
    <r>
      <rPr>
        <u/>
        <sz val="11"/>
        <color indexed="8"/>
        <rFont val="Calibri"/>
        <family val="2"/>
        <scheme val="minor"/>
      </rPr>
      <t>&gt;</t>
    </r>
    <r>
      <rPr>
        <sz val="11"/>
        <color indexed="8"/>
        <rFont val="Calibri"/>
        <family val="2"/>
        <scheme val="minor"/>
      </rPr>
      <t xml:space="preserve"> 80% y </t>
    </r>
    <r>
      <rPr>
        <u/>
        <sz val="11"/>
        <color indexed="8"/>
        <rFont val="Calibri"/>
        <family val="2"/>
        <scheme val="minor"/>
      </rPr>
      <t>&lt;</t>
    </r>
    <r>
      <rPr>
        <sz val="11"/>
        <color indexed="8"/>
        <rFont val="Calibri"/>
        <family val="2"/>
        <scheme val="minor"/>
      </rPr>
      <t>89%)</t>
    </r>
  </si>
  <si>
    <r>
      <rPr>
        <u/>
        <sz val="11"/>
        <color indexed="8"/>
        <rFont val="Calibri"/>
        <family val="2"/>
        <scheme val="minor"/>
      </rPr>
      <t>&gt;</t>
    </r>
    <r>
      <rPr>
        <sz val="11"/>
        <color indexed="8"/>
        <rFont val="Calibri"/>
        <family val="2"/>
        <scheme val="minor"/>
      </rPr>
      <t>90%</t>
    </r>
  </si>
  <si>
    <t>LOGISTICA PARA SUMINISTROS EN EMERGENCIA</t>
  </si>
  <si>
    <t>PERSONAL UNIFORMADO B3</t>
  </si>
  <si>
    <t>Gestión del Talento Humano</t>
  </si>
  <si>
    <t>9. Subdirección de Gestión Humana</t>
  </si>
  <si>
    <t>Cumplimiento del programa de Bienestar</t>
  </si>
  <si>
    <t>Hacer seguimiento a la ejecución de las actividades de bienestar establecidas</t>
  </si>
  <si>
    <t>El indicador se calcula en el desarrollo de las actividades en el año</t>
  </si>
  <si>
    <t>(Actividades de Bienestar Desarrolladas/Actividades de Bienestar Establecidas para el periodo) *100%</t>
  </si>
  <si>
    <t>área de Bienestar- actividades de bienestar realizadas</t>
  </si>
  <si>
    <t>&gt;= 75% y &lt;85%</t>
  </si>
  <si>
    <t>&gt;= 85% &lt;= 95%</t>
  </si>
  <si>
    <t>SGH- BIENESTAR</t>
  </si>
  <si>
    <t>Profesional Universitario área de Bienestar</t>
  </si>
  <si>
    <t>Subdirección de Gestión Humana, Alta Dirección, Entidades de Control (contraloría)</t>
  </si>
  <si>
    <t>Participación en el programa de Bienestar</t>
  </si>
  <si>
    <t>(Número de servidores públicos que participan programas B.S / Total de funcionarios programados B.S.) *100</t>
  </si>
  <si>
    <t>&lt; 70%</t>
  </si>
  <si>
    <t>&gt;= 70% y &lt;80%</t>
  </si>
  <si>
    <t>&gt;= 80% &lt;= 95%</t>
  </si>
  <si>
    <t>Evaluación a la capacitación impartida</t>
  </si>
  <si>
    <t>Hacer seguimiento a la efectividad de la capacitación</t>
  </si>
  <si>
    <t>Al final de cada proceso de capacitación</t>
  </si>
  <si>
    <t>Efectividad</t>
  </si>
  <si>
    <t>(Número de calificaciones satisfactorias y sobresalientes / Total de participantes )*100%</t>
  </si>
  <si>
    <t>Consolidado resultados de evaluaciones</t>
  </si>
  <si>
    <t>&lt; 80%</t>
  </si>
  <si>
    <t>≥ 80% y &lt;85%</t>
  </si>
  <si>
    <t>&gt;= 85% ≤ 95%</t>
  </si>
  <si>
    <t>SGH- ACADEMIA</t>
  </si>
  <si>
    <t>Profesional Contratista área de ACADEMIA</t>
  </si>
  <si>
    <t>SGH, SOP, Alta Dirección.</t>
  </si>
  <si>
    <t>Cumplimiento en las Actividades Programadas de capacitación</t>
  </si>
  <si>
    <t>Hacer seguimiento al cumplimiento del Plan de Capacitación</t>
  </si>
  <si>
    <t>(Número de capacitaciones ejecutadas / Número de Capacitaciones programadas en el periodo)*100</t>
  </si>
  <si>
    <t>Base de datos e ADAMDEMIA de cursos de capacitación realizados</t>
  </si>
  <si>
    <t>&gt;= 85% ≤95%</t>
  </si>
  <si>
    <t>Tasa de Accidentalidad</t>
  </si>
  <si>
    <t>Hacer seguimiento a la frecuencia de accidentes incapacitantes</t>
  </si>
  <si>
    <t>AL final de cada periodo</t>
  </si>
  <si>
    <t>(Número de accidentes incapacitantes / Total de funcionarios)*100</t>
  </si>
  <si>
    <t>Los datos se obtienen de la bases de datos de accidentes de trabajo de la UAECOB, la cual se verifica periódicamente con la información enviada por ARL POSITIVA</t>
  </si>
  <si>
    <t>&gt;7%</t>
  </si>
  <si>
    <t>≥5% y ≤7%</t>
  </si>
  <si>
    <t xml:space="preserve">≥ 3,5% y ≤5% </t>
  </si>
  <si>
    <t>&lt; 3,5%</t>
  </si>
  <si>
    <t>SGH- SYST</t>
  </si>
  <si>
    <t>SGH- Profesional Especializado SYST</t>
  </si>
  <si>
    <t>Índice de Ausentismo por enfermedad común</t>
  </si>
  <si>
    <t>Conocer la cantidad de horas hombres perdidas por enfermedad común respecto a las HHT en el período</t>
  </si>
  <si>
    <t>(HH perdidos por EC en el periodo / Número H.H. Trabajadas en el periodo)*100</t>
  </si>
  <si>
    <t>Los datos se obtienen de la bases de datos de ausentismo de la UAECOB</t>
  </si>
  <si>
    <t xml:space="preserve">≥ 4% y ≤5% </t>
  </si>
  <si>
    <t>&lt; 4%</t>
  </si>
  <si>
    <t>RESPONSABLES - INDICADOR</t>
  </si>
  <si>
    <t>Meta</t>
  </si>
  <si>
    <t>META (per.)</t>
  </si>
  <si>
    <t>Valor numerador</t>
  </si>
  <si>
    <t>Valor denominador</t>
  </si>
  <si>
    <t xml:space="preserve">RESULTADO </t>
  </si>
  <si>
    <t>TENDENCIA
(&gt;=) (&lt;=)</t>
  </si>
  <si>
    <t>ANALISIS Y OBSERVACIONES</t>
  </si>
  <si>
    <t>Acción 
Planteada</t>
  </si>
  <si>
    <t>ENERO</t>
  </si>
  <si>
    <t>FEBRERO</t>
  </si>
  <si>
    <t>MARZO</t>
  </si>
  <si>
    <t xml:space="preserve"> (1-( sumatoria del consumo de las estaciones  actual/ sumatoria del consumo del periodo anterior))</t>
  </si>
  <si>
    <t>Autos impulsados por abogados</t>
  </si>
  <si>
    <t>Número de procesos impulsados/Número de abogados</t>
  </si>
  <si>
    <t>Numero</t>
  </si>
  <si>
    <t>&lt;=7</t>
  </si>
  <si>
    <t>&gt;8 - &lt;11</t>
  </si>
  <si>
    <t>(=)11 y &lt;13</t>
  </si>
  <si>
    <t>(=)13</t>
  </si>
  <si>
    <r>
      <t xml:space="preserve">Número total de procesos/ Promedio dias </t>
    </r>
    <r>
      <rPr>
        <i/>
        <sz val="11"/>
        <rFont val="Calibri"/>
        <family val="2"/>
        <scheme val="minor"/>
      </rPr>
      <t>(fecha de apertura-fecha de acta de reparto</t>
    </r>
    <r>
      <rPr>
        <sz val="11"/>
        <rFont val="Calibri"/>
        <family val="2"/>
        <scheme val="minor"/>
      </rPr>
      <t>)</t>
    </r>
  </si>
  <si>
    <t>&gt;15</t>
  </si>
  <si>
    <t>&lt;=15 y &gt;=13</t>
  </si>
  <si>
    <t>&lt;=12 y &gt;=11</t>
  </si>
  <si>
    <t>&lt;=10</t>
  </si>
  <si>
    <t>&lt;</t>
  </si>
  <si>
    <t>mayo</t>
  </si>
  <si>
    <t>En el primer Trimestre del año 2018, se realizarón 314 piezas, cumpliendo con el objetivo planteado para el periodo.</t>
  </si>
  <si>
    <t>No aplica</t>
  </si>
  <si>
    <t>&gt;</t>
  </si>
  <si>
    <t xml:space="preserve"> BUENO</t>
  </si>
  <si>
    <t>Todos los casos fueron calificados como Excelente (531) y como Bueno (21), cabe resaltar que NINGÚN servicio fue calificado como regular o malo</t>
  </si>
  <si>
    <t>Mejoramiento contínuo en aras de llegar al 100%</t>
  </si>
  <si>
    <t>Todos los casos fueron calificados como Excelente (587) y como Bueno (15), cabe resaltar que NINGÚN servicio fue calificado como regular o malo</t>
  </si>
  <si>
    <t>Todos los casos fueron calificados como Excelente (388) y como Bueno (9), cabe resaltar que NINGÚN servicio fue calificado como regular o malo</t>
  </si>
  <si>
    <t>Indicador dentro de los límites permitidos</t>
  </si>
  <si>
    <t>Meta cumplida</t>
  </si>
  <si>
    <t>Mantenimiento del servicio</t>
  </si>
  <si>
    <t>=</t>
  </si>
  <si>
    <t>Pendiente reporte de ETB en el mes de abril.</t>
  </si>
  <si>
    <t>No hay requerimientos registrados en el mes</t>
  </si>
  <si>
    <t>La meta del 56% corresponde a lo programado para el primer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</si>
  <si>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Reunión de seguimiento con los responsables del presupuesto.</t>
  </si>
  <si>
    <t>Durante el primer mes no se contaba con la información actualizada y completa para generar las viabilidades.</t>
  </si>
  <si>
    <t>Las actas de comité de contratación deben ser entregadas de manera inmediata para proceder a la actualización de los planes de contratación.</t>
  </si>
  <si>
    <t>Corresponde al avance ponderado de los productos del Plan de Acción en referencia al avance de las metas establecidas.</t>
  </si>
  <si>
    <t>Corresponde al avance ponderado de todas las actividades del Plan de Acción.</t>
  </si>
  <si>
    <t>Corresponde al avance ponderado de las actividades a cumplir en el periodo del Plan de Acción.</t>
  </si>
  <si>
    <t>Durante el I Trimestre del año 2018, se brindo asistencia a veinte (20) audiencias.</t>
  </si>
  <si>
    <t>Durante el I Trimestre del año 2018, fueron analizadas doce (12) fichas en Comité</t>
  </si>
  <si>
    <t>Durante el I Trimestre del año 2018, la Oficina Asesora Jurídica brindo asesoria a las Diferentes Oficinas y Subdirecciones de la UAECOB en los relacionado con estudios previos</t>
  </si>
  <si>
    <t>Durante los dos primeros meses del año 2018 la Oficina Asesora Jurídica expidio y suscribio las minutas de contratos de prestación de servicios en promedio de un (1) día</t>
  </si>
  <si>
    <t>La oficina Asesora Jurídica dio respuesta a ochenta y cuatro (84) solicitudes de certificados por correo institucional  y radicados los cuales fueron tramitados en su totalidad</t>
  </si>
  <si>
    <t>Excelente</t>
  </si>
  <si>
    <t>Se emitieron para el mes de enero 67 contancias solictadas por los usuarios</t>
  </si>
  <si>
    <t>Se emitieron para el mes de Febrero 67 contancias solictadas por los usuarios</t>
  </si>
  <si>
    <t>Se emitieron para el mes de Marzo 52 contancias solictadas por los usuarios</t>
  </si>
  <si>
    <t>Para la vigencia se realizaron  24 investigaciones en la cuales se determinaron las causas a todas</t>
  </si>
  <si>
    <t>Para la vigencia se realizaron  14 investigaciones debido a las activaciones realizadasen la cuales se determinaron las causas a todas</t>
  </si>
  <si>
    <t>Para la vigencia se realizaron  22 investigaciones en la cuales se determinaron las causas3 a todas</t>
  </si>
  <si>
    <t>Se capacitaron en el periodo 4 grupo de brigadas correspondientes a 86 personas de las cuales 10 no aprobaron el curso.</t>
  </si>
  <si>
    <t>para el mes de febrero se capacitaron las brigadas de la universidad jorge tadeo lozano y open group en la  cual se dio un desempeño superior al exgido por la normatividad vigente</t>
  </si>
  <si>
    <t xml:space="preserve">en le mes de marzo se capacitaron 61 personas que corresponde a 9 brigradas empresariales ya que se conformo una capacitacion con pymes </t>
  </si>
  <si>
    <t>para el mes de enero se realizan 2 visitas debido a las pocas solicitudes para la capacitacion de riesgo bajo realizadas.</t>
  </si>
  <si>
    <t>se realizan 2 visitas de verificacion en el mes de febrero a las culaes se ratifican los conceptos emitidos.</t>
  </si>
  <si>
    <t>las visitas de verificacion realizadas correponden al 1% de las capacitaciones dadas en riego bajo para el mes de marzo</t>
  </si>
  <si>
    <t xml:space="preserve">Para el mes de enero se presentaron pocos eventos alta complejidad en la ciudad </t>
  </si>
  <si>
    <t>se incremetan los eventos de alta complejidad en la ciudad debido al inicio del futbol colombiano y temporada taurina</t>
  </si>
  <si>
    <t>Se incrementa el nuemro de eventos debido al inicio del festival iberoamericano de teatro, estereo picnik y concientos de gran magnitud, asi mismo se registro los eventos de seman santa.</t>
  </si>
  <si>
    <t>Se realizaron las revisiones tecnicas en los tiempos establecidos en los procedimientos  de acuerdo con las disponibilidad de las estaciones.</t>
  </si>
  <si>
    <t>Se dieron tramite a las solicitudes allegadas por los usuarios para el periodo de medición</t>
  </si>
  <si>
    <t>El proceso de capacitacion comunitaria esta diseñado para atender la demanda de los usuarios, para el periodo se dio trmite a todas las solictudes allegadas a la SGR</t>
  </si>
  <si>
    <t>Se realizaron acciones para  actualizar uno de los tres procedimientos relativos a la atención de incendios, tal procedimiento  es: la atención de incendios estructurales de gran altura, el cual esta listo y se publicara en la ruta de calidad, para la consulta respectiva.</t>
  </si>
  <si>
    <t>Actualización y publicación.</t>
  </si>
  <si>
    <t>La disponibilidad de personal durante enero de 2018 fue del 547 unidades para la atención de emergencias.</t>
  </si>
  <si>
    <t>La disponibilidad de personal durante febrero de 2018 fue del 560 unidades para la atención de emergencias.</t>
  </si>
  <si>
    <t>La disponibilidad de personal durante marzo de 2018 fue del 585 unidades para la atención de emergencias.</t>
  </si>
  <si>
    <t>N/A</t>
  </si>
  <si>
    <t>El tiempo de atención de los servicios IMER fue un poco alta comparada con la meta, debido a que algunos de los servicios atendidos tuvieron un tiempo de servicio mayor, lo cual afecto el tiempo meta.</t>
  </si>
  <si>
    <t>Se espera que  con la puesta en servicios de las máquinas nuevas que ingresaron en enero de 2018, se reduzca el tiempo a la meta establecida.</t>
  </si>
  <si>
    <t xml:space="preserve">El tiempo de atencion de servicios se vio afectado en 1:70 por encima de la meta. </t>
  </si>
  <si>
    <t>Se reducira el tiempo de servicios con la puesta en marcha de todas las máquinas nuevas.</t>
  </si>
  <si>
    <t>El tiempo de atención de los servicios se redujo con respecto al mes anterior.</t>
  </si>
  <si>
    <t>Se espera poder contar con todas las máquinas nuevas en servicios para el trimestres siguiente.</t>
  </si>
  <si>
    <t>Se realizo la atención de los servicios de emergencia por tipo durante enero de 2018.</t>
  </si>
  <si>
    <t>Se realizo la atención de los servicios de emergencia por tipo durante febrero de 2018.</t>
  </si>
  <si>
    <t>Se realizo la atención de los servicios de emergencia por tipo durante marzo de 2018.</t>
  </si>
  <si>
    <t>&gt;=13</t>
  </si>
  <si>
    <t>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t>
  </si>
  <si>
    <t>Mantener el impulso procesal de las actuaciones disciplinarias</t>
  </si>
  <si>
    <t>Las quejas allegadas a la OCDI se atendieron dentro de los términos fijados por la Dirección Distrital de Asuntos Disciplinarios (10 días) y sin exceder el término máximo que otorga la Ley 1755, logro alcanzado gracias al seguimiento permanente a la gestión.</t>
  </si>
  <si>
    <t>Mantener las acciones adelantadas</t>
  </si>
  <si>
    <t>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t>
  </si>
  <si>
    <t xml:space="preserve">Se cumple con las respuestas en términos de Ley, quedando por responder 7 requerimientos que se encuentran en los tiempos de oportunidad según lo que contempla la norma </t>
  </si>
  <si>
    <t>Seguir generando el seguimiento respectivo a la áreas, que deben dar respuesta a través del correo quejasysoluciones@bomberosbogota.gov.co</t>
  </si>
  <si>
    <t>Se cumple con la meta establecida durante el periodo de reporte, de acuerdo a lo que respondieron los ciudadanos, es decir, los encuenstados con respuesta positiva constituye a 31,7, respondiendo a satisfacción con un 96% de favorabilidad durante este trimestre de reporte.</t>
  </si>
  <si>
    <t>(&gt;=)</t>
  </si>
  <si>
    <t>Malo</t>
  </si>
  <si>
    <t>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septiembre a noviembre de 2017 y el periodo de noviembre de 2017 a enero de 2018.  Para los meses posteriores no  se han generado facturas.</t>
  </si>
  <si>
    <t xml:space="preserve">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
Fortalecer la campaña de ahorro y uso eficiente de agua.
</t>
  </si>
  <si>
    <t>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t>
  </si>
  <si>
    <t xml:space="preserve">Actualizar el inventario de los sistemas ahorradores  del sistema de luminarias de la UAECOB, para solicitar al área de infraestructura el cambio  e instalación  en aquellos que se requieran.
Fortalecer la campaña de ahorro y uso eficiente de energía.
</t>
  </si>
  <si>
    <t>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t>
  </si>
  <si>
    <t>&lt;1</t>
  </si>
  <si>
    <t>En el mes de enero no se presentaron rechazos por parte del área Financiera, lo anterior teniendo en cuenta que en este mes no se tramitan cuentas por cuanto las reservas se aprueban a final de mes</t>
  </si>
  <si>
    <t>En este mes no se presentó devoluciones por escrito por parte del área, teniendo en cuenta que las correciones solicitadas por correo fuerón tramitadas en su momento.</t>
  </si>
  <si>
    <t>En el mes marzo no se presentó devolución por escrito por parte del área, teniendo en cuenta que las correciones solicitadas por correo no fue tramitada en su momento.</t>
  </si>
  <si>
    <t>No se presentó ningun rechazo por parte de la Tesoreria en enero</t>
  </si>
  <si>
    <t>Se presentaron tres rechazos por parte de la Tesoreria en febrero, por cuentas inactivas.</t>
  </si>
  <si>
    <t>En marzo no se presentó rechazos por parte de la Tesoreria Distrital</t>
  </si>
  <si>
    <t xml:space="preserve"> &gt; 51% y &lt; 79%</t>
  </si>
  <si>
    <t>En el primer trimestre se giró el 62,92% de los compromisos del mismo periodo, estos pagos corresponden basicamente a nómina y aportes, servicios públicos y contratistas</t>
  </si>
  <si>
    <t>Por tratarse de pagos correspondientes a nómina y aportes, servicios públicos y contratistas, no es posible generar una acción de mejora toda vez que a medida que se cumplen los tiempos definidos para pago se genera de manera inmediata el giro.</t>
  </si>
  <si>
    <t>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t>
  </si>
  <si>
    <t xml:space="preserve">Se espera que en el segundo trimestre del año se cancele más del 80% toda vez que la periocidad de los contratos de las dependencias de la Unidad no supera ese corte. </t>
  </si>
  <si>
    <r>
      <rPr>
        <u/>
        <sz val="10"/>
        <color indexed="8"/>
        <rFont val="Calibri"/>
        <family val="2"/>
        <scheme val="minor"/>
      </rPr>
      <t>&lt;</t>
    </r>
    <r>
      <rPr>
        <sz val="10"/>
        <color indexed="8"/>
        <rFont val="Calibri"/>
        <family val="2"/>
        <scheme val="minor"/>
      </rPr>
      <t>15%</t>
    </r>
  </si>
  <si>
    <t>Con corte al mes de enero esta pendiente de comprometer el 13,78% de las disponibilidades solicitadas, esto corresponde adiciones de prestaciones de servicios que se encuentran en tramite.</t>
  </si>
  <si>
    <t>Al mes de febrero esta pendiente por comprometer el 11,40% de las disponibilidades solicitadas, corresponde algunas prestaciones de servicios, instalación de vidrios y disposición final de polvora entre otros.</t>
  </si>
  <si>
    <t>25% y &lt;16</t>
  </si>
  <si>
    <t>Con corte a marzo esta pendiente de comprometer el 25,12% de las disponibilidades solicitadas, la mayor parte corresponde a los procesos que estan en curso como Instalación vidrios, disposición final polvora, control de acceso y vehiculo de incendios.</t>
  </si>
  <si>
    <t>Cumplir con los plazos establecidos en los procesos de contratación.</t>
  </si>
  <si>
    <t>En este mes la totalidad de la ejecución corresponde a nómina, servicios públicos y prestaciones de servicios.</t>
  </si>
  <si>
    <t xml:space="preserve">La ejecución presupuestal a febrero corresponde la mayor parte a los gastos de nómina, servicios públicos y prestación de servicios. </t>
  </si>
  <si>
    <t>En el primer trimestre se ha ejecutado apenas el 16,78% del presupuesto, esto corresponde a contratación de prestación de servicios, nómina y aportes, servicios públicos y unos contratos de apoyo.</t>
  </si>
  <si>
    <t>Dar estricto cumplimiento al Plan Anual de Adquisiciones.</t>
  </si>
  <si>
    <t>Se evidencia una tendencia a mejorar el desempeño y seguir con este record normal de nuestra área.</t>
  </si>
  <si>
    <t>Se está cumpliendo con la mayoría de las solicitudes hechas</t>
  </si>
  <si>
    <t>Realizar análisis de solicitudes</t>
  </si>
  <si>
    <r>
      <rPr>
        <u/>
        <sz val="10"/>
        <color indexed="8"/>
        <rFont val="Calibri"/>
        <family val="2"/>
        <scheme val="minor"/>
      </rPr>
      <t>&gt;</t>
    </r>
    <r>
      <rPr>
        <sz val="10"/>
        <color indexed="8"/>
        <rFont val="Calibri"/>
        <family val="2"/>
        <scheme val="minor"/>
      </rPr>
      <t>50% Y &lt;70%</t>
    </r>
  </si>
  <si>
    <t xml:space="preserve">Se presentan solicitudes que aún se están desarrollando </t>
  </si>
  <si>
    <t xml:space="preserve">Completar las solicitudes que están pendientes para lograr un mejor indicador </t>
  </si>
  <si>
    <t>&lt;80%</t>
  </si>
  <si>
    <t>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t>
  </si>
  <si>
    <t xml:space="preserve">Antes de la repartición, verificar  dirección de correspondencia para no presentar tantas  devoluciones </t>
  </si>
  <si>
    <t>&gt;80%</t>
  </si>
  <si>
    <t>Para el mes de febrero del año 2018, las entregas de la empresa REDEX S.A.S. con tres motorizados fueron 934; se presento una disminución en el volumen de documentos producidos del 158% con respecto al mes inmediatamente anterior.
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t>
  </si>
  <si>
    <t>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t>
  </si>
  <si>
    <r>
      <rPr>
        <u/>
        <sz val="10"/>
        <color indexed="8"/>
        <rFont val="Calibri"/>
        <family val="2"/>
        <scheme val="minor"/>
      </rPr>
      <t>&gt;</t>
    </r>
    <r>
      <rPr>
        <sz val="10"/>
        <color indexed="8"/>
        <rFont val="Calibri"/>
        <family val="2"/>
        <scheme val="minor"/>
      </rPr>
      <t>95%</t>
    </r>
  </si>
  <si>
    <t>Se logra el 100% debido a que se generan todos los paz y salvo requeridos por los funcionarios en estado de retiro.</t>
  </si>
  <si>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 la fecha se cuenta con 49 vehículos de primera respuesta; Dentro del análisis no se tiene presente una maquina de altura que se encuentra en el proceso de matricula y la unidad de rescate animal que no cuenta con Bomba extintora.
</t>
    </r>
    <r>
      <rPr>
        <b/>
        <sz val="12"/>
        <color indexed="8"/>
        <rFont val="Calibri"/>
        <family val="2"/>
        <scheme val="minor"/>
      </rPr>
      <t xml:space="preserve">El 68% </t>
    </r>
    <r>
      <rPr>
        <sz val="12"/>
        <color indexed="8"/>
        <rFont val="Calibri"/>
        <family val="2"/>
        <scheme val="minor"/>
      </rPr>
      <t xml:space="preserve">de los vehículos de primera respuesta estuvieron  disponibles con un indicador de </t>
    </r>
    <r>
      <rPr>
        <b/>
        <sz val="12"/>
        <color indexed="8"/>
        <rFont val="Calibri"/>
        <family val="2"/>
        <scheme val="minor"/>
      </rPr>
      <t xml:space="preserve">Desempeño Bueno. </t>
    </r>
    <r>
      <rPr>
        <sz val="12"/>
        <color indexed="8"/>
        <rFont val="Calibri"/>
        <family val="2"/>
        <scheme val="minor"/>
      </rPr>
      <t xml:space="preserve">No se logró alcanzar la meta propuesta del 75% debido a que constantemente el Parque Automotor presenta daños imprevistos en sus vehiculos, que requieren de mantenimientos correctivos de caracter urgente, los cuales, afectan directamente la disponibilidad.
Por otra parte,  la disponibilidad vehicular siempre ha estado brindando la atención oportuna a las emergencias presentadas en cumplimiento de la misionalidad de la UAECOB. La entidad tiene programada para el siguiente mes la entrega de los vehiculos nuevos. 
</t>
    </r>
    <r>
      <rPr>
        <b/>
        <sz val="12"/>
        <color indexed="8"/>
        <rFont val="Calibri"/>
        <family val="2"/>
        <scheme val="minor"/>
      </rPr>
      <t>Nota:</t>
    </r>
    <r>
      <rPr>
        <sz val="12"/>
        <color indexed="8"/>
        <rFont val="Calibri"/>
        <family val="2"/>
        <scheme val="minor"/>
      </rPr>
      <t xml:space="preserve"> Es de tener en cuenta que el Parque Automotor lo componen 115 vehículos.</t>
    </r>
  </si>
  <si>
    <t>Se daran las recomendaciones a los maquinistas desde el taller del cuidado y manejo  del vehiculo.</t>
  </si>
  <si>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
</t>
    </r>
    <r>
      <rPr>
        <b/>
        <sz val="12"/>
        <color indexed="8"/>
        <rFont val="Calibri"/>
        <family val="2"/>
        <scheme val="minor"/>
      </rPr>
      <t>El 63%</t>
    </r>
    <r>
      <rPr>
        <sz val="12"/>
        <color indexed="8"/>
        <rFont val="Calibri"/>
        <family val="2"/>
        <scheme val="minor"/>
      </rPr>
      <t xml:space="preserve"> de los vehículos de primera respuesta estuvieron  disponibles con un indicador de </t>
    </r>
    <r>
      <rPr>
        <b/>
        <sz val="12"/>
        <color indexed="8"/>
        <rFont val="Calibri"/>
        <family val="2"/>
        <scheme val="minor"/>
      </rPr>
      <t xml:space="preserve">Desempeño Bueno. </t>
    </r>
    <r>
      <rPr>
        <sz val="12"/>
        <color indexed="8"/>
        <rFont val="Calibri"/>
        <family val="2"/>
        <scheme val="minor"/>
      </rPr>
      <t xml:space="preserve">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Por otra parte,  la disponibilidad vehicular siempre ha estado brindando la atención oportuna a las emergencias presentadas en cumplimiento de la misionalidad de la UAECOB.
</t>
    </r>
    <r>
      <rPr>
        <b/>
        <sz val="12"/>
        <color indexed="8"/>
        <rFont val="Calibri"/>
        <family val="2"/>
        <scheme val="minor"/>
      </rPr>
      <t>Nota:</t>
    </r>
    <r>
      <rPr>
        <sz val="12"/>
        <color indexed="8"/>
        <rFont val="Calibri"/>
        <family val="2"/>
        <scheme val="minor"/>
      </rPr>
      <t xml:space="preserve"> Es de tener en cuenta que el Parque Automotor lo componen 123 vehículos.</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</si>
  <si>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de la misionalidad de la Entidad.
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
</t>
    </r>
    <r>
      <rPr>
        <b/>
        <sz val="12"/>
        <color indexed="8"/>
        <rFont val="Calibri"/>
        <family val="2"/>
        <scheme val="minor"/>
      </rPr>
      <t>El 56%</t>
    </r>
    <r>
      <rPr>
        <sz val="12"/>
        <color indexed="8"/>
        <rFont val="Calibri"/>
        <family val="2"/>
        <scheme val="minor"/>
      </rPr>
      <t xml:space="preserve"> de los vehículos de primera respuesta estuvieron  disponibles con un indicador de </t>
    </r>
    <r>
      <rPr>
        <b/>
        <sz val="12"/>
        <color indexed="8"/>
        <rFont val="Calibri"/>
        <family val="2"/>
        <scheme val="minor"/>
      </rPr>
      <t>Desempeño Regular.</t>
    </r>
    <r>
      <rPr>
        <sz val="12"/>
        <color indexed="8"/>
        <rFont val="Calibri"/>
        <family val="2"/>
        <scheme val="minor"/>
      </rPr>
      <t xml:space="preserve">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
</t>
    </r>
    <r>
      <rPr>
        <b/>
        <sz val="12"/>
        <color indexed="8"/>
        <rFont val="Calibri"/>
        <family val="2"/>
        <scheme val="minor"/>
      </rPr>
      <t>Nota:</t>
    </r>
    <r>
      <rPr>
        <sz val="12"/>
        <color indexed="8"/>
        <rFont val="Calibri"/>
        <family val="2"/>
        <scheme val="minor"/>
      </rPr>
      <t xml:space="preserve"> Es de tener en cuenta que el Parque Automotor lo componen 123 vehículos.</t>
    </r>
  </si>
  <si>
    <t>15 DIAS</t>
  </si>
  <si>
    <r>
      <t xml:space="preserve">El tiempo de respuesta en la ejecución de mantenimientos correctivos frecuentes en taller a los vehículos de la UAECOB en el mes de enero  fue en promedio 5,41 dias, con un indicador de </t>
    </r>
    <r>
      <rPr>
        <b/>
        <sz val="12"/>
        <color indexed="8"/>
        <rFont val="Calibri"/>
        <family val="2"/>
        <scheme val="minor"/>
      </rPr>
      <t>Desempeño Excelente.</t>
    </r>
    <r>
      <rPr>
        <sz val="12"/>
        <color indexed="8"/>
        <rFont val="Calibri"/>
        <family val="2"/>
        <scheme val="minor"/>
      </rPr>
      <t xml:space="preserve">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t>
    </r>
  </si>
  <si>
    <r>
      <t xml:space="preserve">El tiempo de respuesta en la ejecución de mantenimientos correctivos frecuentes en taller a los vehículos de la UAECOB en el mes de enero  fue en promedio 4,67 dias, con un indicador de </t>
    </r>
    <r>
      <rPr>
        <b/>
        <sz val="12"/>
        <color indexed="8"/>
        <rFont val="Calibri"/>
        <family val="2"/>
        <scheme val="minor"/>
      </rPr>
      <t xml:space="preserve">Desempeño Excelente.
</t>
    </r>
    <r>
      <rPr>
        <sz val="12"/>
        <color indexed="8"/>
        <rFont val="Calibri"/>
        <family val="2"/>
        <scheme val="minor"/>
      </rPr>
      <t xml:space="preserve">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t>
    </r>
  </si>
  <si>
    <r>
      <t xml:space="preserve">El tiempo de respuesta en la ejecución de mantenimientos correctivos frecuentes en taller a los vehículos de la UAECOB en el mes de enero  fue en promedio 5,09 dias, con un indicador de </t>
    </r>
    <r>
      <rPr>
        <b/>
        <sz val="12"/>
        <color indexed="8"/>
        <rFont val="Calibri"/>
        <family val="2"/>
        <scheme val="minor"/>
      </rPr>
      <t xml:space="preserve">Desempeño Excelente.
</t>
    </r>
    <r>
      <rPr>
        <sz val="12"/>
        <color indexed="8"/>
        <rFont val="Calibri"/>
        <family val="2"/>
        <scheme val="minor"/>
      </rPr>
      <t xml:space="preserve">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t>
    </r>
  </si>
  <si>
    <t xml:space="preserve">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</si>
  <si>
    <r>
      <t xml:space="preserve">En Febrero se encuentra disponible el 95%  de los equipos para la operación en cuanto a: motosierras, motobombas, mototrozadoras, generadores, equipo rescate vehicular y guadañadoras.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</si>
  <si>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Marzo se encuentra disponible el 95%  de los equipos para la operación en cuanto a: motosierras, motobombas, mototrozadoras, generadores, equipo rescate vehicular y guadañadoras.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</si>
  <si>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t>5 DIAS</t>
  </si>
  <si>
    <r>
      <t xml:space="preserve">En el mes de enero, el tiempo promedio del mantenimiento correctivo del equipo menor de mayor rotacion  en el taller interno de logistica y taller externo fue de 3,5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</si>
  <si>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Febrero, el tiempo promedio del mantenimiento correctivo del equipo menor de mayor rotacion  en el taller interno de logistica y taller externo fue de 4,56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</si>
  <si>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Marzo, el tiempo promedio del mantenimiento correctivo del equipo menor de mayor rotacion  en el taller interno de logistica y taller externo fue de 3,24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</si>
  <si>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Se evidencia que el 100% de los contratos de suministros de la Subdireccion Logistica se encuentran vigentes y en ejecucion para garantizar la misionalidad de la UAECOB. Generando un indicador con desempeño </t>
    </r>
    <r>
      <rPr>
        <b/>
        <sz val="12"/>
        <color indexed="8"/>
        <rFont val="Calibri"/>
        <family val="2"/>
        <scheme val="minor"/>
      </rPr>
      <t>Excelente.</t>
    </r>
    <r>
      <rPr>
        <sz val="12"/>
        <color indexed="8"/>
        <rFont val="Calibri"/>
        <family val="2"/>
        <scheme val="minor"/>
      </rPr>
      <t xml:space="preserve">
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t>
    </r>
  </si>
  <si>
    <t>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
Resultado del indicador EXCELENTE en un 100%; puesto que todas las solicitudes requeridas fueron atendidas oportunamente.</t>
  </si>
  <si>
    <t>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
Resultado del indicador EXCELENTE en un 100%; puesto que todas las solicitudes requeridas fueron atendidas oportunamente.</t>
  </si>
  <si>
    <t>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
Resultado del indicador EXCELENTE en un 100%; puesto que todas las solicitudes requeridas fueron atendidas oportunamente.</t>
  </si>
  <si>
    <t>Para el primer trimestre se programó la actividad Encuentro  de Familias y se realizaron dos salidas con funcionarios de la Compañía 1 y 2</t>
  </si>
  <si>
    <t>La actividad se llevó a cabo en dos fechas Febrero 24 y 25 y marzo 3 y 4.</t>
  </si>
  <si>
    <t>Durante la ejecución del proceso de capacitación y entrenamiento 10 uniformados de la UAECOB no alcanzaron a cumplir satisfactoriamente los objetivos planteados en las evaluaciones de los cursos razon por la cual no fueron certificados en este proceso.</t>
  </si>
  <si>
    <t xml:space="preserve">
En el primer trimestre se plantearon 5 proceso de formación al personal operativo de la entidad, los cuales fueron ejecutados en las fechas planeadas.
</t>
  </si>
  <si>
    <t>Los eventos relacionados con acondicionamiento físico y Operativos Generales (Activación, Movilización y corte de árboles), fueron los que aportaron la mayoría de días perdidos.</t>
  </si>
  <si>
    <t>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t>
  </si>
  <si>
    <t>RESULTADO 1er TRIMESTRE</t>
  </si>
  <si>
    <t>DESEMPEÑO FINAL 1erTRIMESTRE</t>
  </si>
  <si>
    <t>PROMEDIO MENSUAL 1er TRIMESTRE</t>
  </si>
  <si>
    <t>Etiquetas de fila</t>
  </si>
  <si>
    <t>Total general</t>
  </si>
  <si>
    <t>Cuenta de DESEMPEÑO FINAL 1erTRIMESTRE</t>
  </si>
  <si>
    <t>Etiquetas de columna</t>
  </si>
  <si>
    <t>INDICADORES</t>
  </si>
  <si>
    <t>&lt;=60%</t>
  </si>
  <si>
    <t>(&gt; 60% y &lt;=80%)</t>
  </si>
  <si>
    <t>(&gt;80% y &lt;100%)</t>
  </si>
  <si>
    <t>Objetivos Estrategicos</t>
  </si>
  <si>
    <t>RESULTADO</t>
  </si>
  <si>
    <t>ABRIL</t>
  </si>
  <si>
    <t>MAYO</t>
  </si>
  <si>
    <t>JUNIO</t>
  </si>
  <si>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A la fecha se cuenta con 51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El  63,1 % de los vehículos de primera respuesta estuvieron  disponibles en Abril con un indicador de </t>
    </r>
    <r>
      <rPr>
        <b/>
        <sz val="12"/>
        <color theme="1"/>
        <rFont val="Calibri"/>
        <family val="2"/>
        <scheme val="minor"/>
      </rPr>
      <t>Desempeño Bueno</t>
    </r>
    <r>
      <rPr>
        <sz val="12"/>
        <color theme="1"/>
        <rFont val="Calibri"/>
        <family val="2"/>
        <scheme val="minor"/>
      </rPr>
      <t>. No se logró alcanzar la meta propuesta del 75% debido a que constantemente el Parque Automotor presenta daños imprevistos en sus vehículos, que requieren de mantenimientos correctivos de carácter urgente, los cuales, afectan directamente la disponibilidad. El indicador ha disminuido por diferentes problemas técnicos que han presentado los vehículos nuevos (6 fuera de servicio por garantía), ingresos a talleres autorizados por siniestros,  y mantenimientos correctivos.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Nota: Es de tener en cuenta que el Parque Automotor lo componen 123 vehículos.</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</si>
  <si>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A la fecha se cuenta con 51  vehículos de primera respuesta  a disposicion de la Subdireccion Logistica / Subdireccion operativa,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
El 64,5 % de los vehículos de primera respuesta estuvieron  disponibles en el mes de mayo con un indicador de </t>
    </r>
    <r>
      <rPr>
        <b/>
        <sz val="12"/>
        <color theme="1"/>
        <rFont val="Calibri"/>
        <family val="2"/>
        <scheme val="minor"/>
      </rPr>
      <t>Desempeño Bueno</t>
    </r>
    <r>
      <rPr>
        <sz val="12"/>
        <color theme="1"/>
        <rFont val="Calibri"/>
        <family val="2"/>
        <scheme val="minor"/>
      </rPr>
      <t>. No se logró alcanzar la meta propuesta del 75% debido a que constantemente el Parque Automotor presenta daños imprevistos en sus vehiculos, que requieren de mantenimientos correctivos de caracter urgente, los cuales, afectan directamente la disponibilidad.
 El indicador mejoró para este periodo con relacion al mes anterior sin embargo se presenta intermitencia enla prestacion del servicio de los vehiculos nuevos por problemas tecnicos
 Así mismo el parque automotor cuenta con algunos equipos calificados como antiguos por su modelo de fabricacion, se tienen en uso  2 carrotanques del año 1999, otros 3 carrotanques son modelos entre el 2010 y 2012,  se cuenta con 7 maquinas extintoras  modelo 1998, una modelo 2003 y   19 maquinas extintoras con modelso entre los años 2007 y 2012, lo que nos da un total de 32 vehiculos con una vida de servicio muy alta.</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</si>
  <si>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A Junio se cuenta con 50 vehículos de primera respuesta a disposicion de la Subdireccion Logistica / Subdireccion operativa,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*Los vehiculos:  1- ME17 Fuera de servicio por investigacion disciplinaria. 3) ME02, ME18 y ME19 fuera de servicio por costo muy elevado de las reparaciones.  y 3 Equipos que estan en tratamiento de Siniestros. TOTAL VEHICULOS MES JUNIO: 50
El </t>
    </r>
    <r>
      <rPr>
        <b/>
        <sz val="12"/>
        <color theme="1"/>
        <rFont val="Calibri"/>
        <family val="2"/>
        <scheme val="minor"/>
      </rPr>
      <t>78 %</t>
    </r>
    <r>
      <rPr>
        <sz val="12"/>
        <color theme="1"/>
        <rFont val="Calibri"/>
        <family val="2"/>
        <scheme val="minor"/>
      </rPr>
      <t xml:space="preserve"> de los vehículos de primera respuesta estuvieron  disponibles en el mes de Junio con un indicador de </t>
    </r>
    <r>
      <rPr>
        <b/>
        <sz val="12"/>
        <color theme="1"/>
        <rFont val="Calibri"/>
        <family val="2"/>
        <scheme val="minor"/>
      </rPr>
      <t>Desempeño Bueno</t>
    </r>
    <r>
      <rPr>
        <sz val="12"/>
        <color theme="1"/>
        <rFont val="Calibri"/>
        <family val="2"/>
        <scheme val="minor"/>
      </rPr>
      <t xml:space="preserve">.  Se logró alcanzar la meta propuesta del 75% aunque constantemente el Parque Automotor presenta daños imprevistos en sus vehículos, que requieren de mantenimientos correctivos de carácter urgente, los cuales, afectan directamente la disponibilidad. Por otra parte,  la disponibilidad vehicular siempre ha estado brindando la atención oportuna a las emergencias presentadas en cumplimiento de la misionalidad de la UAECOB.
El indicador mejoró para este periodo con relación al mes anterior cerca de 13 puntos porcentuales, sin embargo se presenta intermitencia en la prestación del servicio de los vehículos nuevos por problemas técnicos lo que afecta el indicador.
Así mismo el parque automotor cuenta con algunos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t>
    </r>
  </si>
  <si>
    <r>
      <t>El tiempo de respuesta en la ejecución de mantenimientos correctivos frecuentes en taller a los vehículos de la UAECOB en el periodo fue Bueno de acuerdo con FACTURA ABRIL  se tuvo un promedio de estadía en taller de</t>
    </r>
    <r>
      <rPr>
        <b/>
        <sz val="12"/>
        <color indexed="8"/>
        <rFont val="Calibri"/>
        <family val="2"/>
        <scheme val="minor"/>
      </rPr>
      <t xml:space="preserve"> 6,86 días</t>
    </r>
    <r>
      <rPr>
        <sz val="12"/>
        <color indexed="8"/>
        <rFont val="Calibri"/>
        <family val="2"/>
        <scheme val="minor"/>
      </rPr>
      <t xml:space="preserve"> para 59 casos, con un indicador de </t>
    </r>
    <r>
      <rPr>
        <b/>
        <sz val="12"/>
        <color indexed="8"/>
        <rFont val="Calibri"/>
        <family val="2"/>
        <scheme val="minor"/>
      </rPr>
      <t>Desempeño Bueno</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t>
    </r>
  </si>
  <si>
    <r>
      <t>El tiempo de respuesta en la ejecución de mantenimientos correctivos frecuentes en taller a los vehículos de la UAECOB en el periodo fue Bueno de acuerdo con FACTURA MAYO  se tuvo un promedio de estadía en taller de</t>
    </r>
    <r>
      <rPr>
        <b/>
        <sz val="12"/>
        <color indexed="8"/>
        <rFont val="Calibri"/>
        <family val="2"/>
        <scheme val="minor"/>
      </rPr>
      <t xml:space="preserve"> 7 días</t>
    </r>
    <r>
      <rPr>
        <sz val="12"/>
        <color indexed="8"/>
        <rFont val="Calibri"/>
        <family val="2"/>
        <scheme val="minor"/>
      </rPr>
      <t xml:space="preserve"> para 59 casos, con un indicador de </t>
    </r>
    <r>
      <rPr>
        <b/>
        <sz val="12"/>
        <color indexed="8"/>
        <rFont val="Calibri"/>
        <family val="2"/>
        <scheme val="minor"/>
      </rPr>
      <t>Desempeño Bueno</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t>
    </r>
  </si>
  <si>
    <r>
      <t xml:space="preserve">El tiempo de respuesta en la ejecución de mantenimientos correctivos frecuentes en taller a los vehículos de la UAECOB en el mes de Junio fue Bueno; en el mes de FACTURA JUNIO se tuvo un promedio de estadía en taller de </t>
    </r>
    <r>
      <rPr>
        <b/>
        <sz val="12"/>
        <color indexed="8"/>
        <rFont val="Calibri"/>
        <family val="2"/>
        <scheme val="minor"/>
      </rPr>
      <t>11,9</t>
    </r>
    <r>
      <rPr>
        <sz val="12"/>
        <color indexed="8"/>
        <rFont val="Calibri"/>
        <family val="2"/>
        <scheme val="minor"/>
      </rPr>
      <t xml:space="preserve"> días para 83 casos, con un indicador de </t>
    </r>
    <r>
      <rPr>
        <b/>
        <sz val="12"/>
        <color indexed="8"/>
        <rFont val="Calibri"/>
        <family val="2"/>
        <scheme val="minor"/>
      </rPr>
      <t>Desempeño Bueno.</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Es preciso manifestar que algunos vehículo se pueden considerar antiguos por tanto sus repuestos en algunas oportunidades son de difícil adquisición y deben ser importados lo que genera retrasos y una estadía mayor en  taller.</t>
    </r>
  </si>
  <si>
    <t xml:space="preserve">En Abril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</si>
  <si>
    <t xml:space="preserve">En Mayo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</si>
  <si>
    <r>
      <t xml:space="preserve">En Junio se encuentra disponible el </t>
    </r>
    <r>
      <rPr>
        <b/>
        <sz val="12"/>
        <color indexed="8"/>
        <rFont val="Calibri"/>
        <family val="2"/>
        <scheme val="minor"/>
      </rPr>
      <t xml:space="preserve">97% </t>
    </r>
    <r>
      <rPr>
        <sz val="12"/>
        <color indexed="8"/>
        <rFont val="Calibri"/>
        <family val="2"/>
        <scheme val="minor"/>
      </rPr>
      <t xml:space="preserve"> de los equipos para la operación en cuanto a: motosierras, motobombas, mototrozadoras, generadores, equipo rescate vehicular y guadañadoras.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</si>
  <si>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Abril el tiempo promedio del mantenimiento correctivo del equipo menor de mayor rotacion  en el taller interno de logistica y taller externo fue de 4,5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</si>
  <si>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Mayo el tiempo promedio del mantenimiento correctivo del equipo menor de mayor rotacion  en el taller interno de logistica y taller externo fue de 1,7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</si>
  <si>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Junio el tiempo promedio del mantenimiento correctivo del equipo menor de mayor rotacion  en el taller interno de logistica y taller externo fue de 1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</si>
  <si>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Se evidencia que el 88% de los contratos de suministros de la Subdireccion Logistica se encuentran vigentes y en ejecucion para garantizar la misionalidad de la UAECOB. Generando un indicador trimestral con desempeño </t>
    </r>
    <r>
      <rPr>
        <b/>
        <sz val="12"/>
        <color indexed="8"/>
        <rFont val="Calibri"/>
        <family val="2"/>
        <scheme val="minor"/>
      </rPr>
      <t>Bueno</t>
    </r>
    <r>
      <rPr>
        <sz val="12"/>
        <color indexed="8"/>
        <rFont val="Calibri"/>
        <family val="2"/>
        <scheme val="minor"/>
      </rPr>
      <t xml:space="preserve">
Los contratos de suministros estan vigentes en ejecucion y son actualmente siete (7) en la Subdireccion,  entre los cuales estan: Suministro de insumos y medicamentos veterinarios,  de alimentacion y accesorios para caninos, de elementos de Bioseguridad, de alimentacion e hidratacion para emergencias del personal uniformado, instalacion de llantas, combustible para vehiculos, maquinas en Bogota y combustible para vehiculos, maquinas, fuera de Bogota. El unico contrato que no esta vigente a la fecha es Suministro de herramientas, utensilios y materiales de fierro, otros metales y plásticos para soporte en la atención de emergencias, debido a que vencio el 23 de marzo de 2018 sin embargo existe un buen stop en almacen de ferreteria para su uso.</t>
    </r>
  </si>
  <si>
    <t>Se realizo cuatro (4) activaciones de apoyo Logistico a emergencias en el mes de abril 2018 con número de incidente  439639385, 450264781  para la Estacion B1-B12- B5 siendo atendida en conformidad con las solicitudes realizadas para la entrega de suministros entre estos (Alimentacion e Hidratacion: Agua,almuerzos, refrigerios) Combustible:(acpm,gasolina, aceite, cadenol ) cilindros recargados según  las necesidades que se presentaron.
Resultado del indicador EXCELENTE en un 100%; puesto que todas las solicitudes requeridas fueron atendidas oportunamente.</t>
  </si>
  <si>
    <t>Se realizo cinco (5) activaciones de apoyo Logistico a emergencias en el mes de mayo 2018 con número de incidente  471858566, 473080786,  474586986, 478620486 para la Estacion B1-B12- B6- B3 siendo atendida en conformidad con las solicitudes realizadas para la entrega de suministros entre estos Hidratacion: Agua Combustible:( Gasolina, aceite, cadenol ) según  las necesidades que se presentaron.
Resultado del indicador EXCELENTE en un 100%; puesto que todas las solicitudes requeridas fueron atendidas oportunamente.</t>
  </si>
  <si>
    <t>Se realizo cuatro (4) activaciones de apoyo Logistico a emergencias en el mes de JUNIO 2018 con número de incidente  463951284,  485165285,485724785,483243586  para la Estacion B1-B4- B11-B17 siendo atendidas en conformidad con las solicitudes realizadas para la entrega de suministros entre estos (Alimentacion e Hidratacion: almuerzos, refrigerios) Combustible:( gasolina, aceite ) guantes, tapabocas, jabon antibacterial,   según  las necesidades que se presentaron.
Resultado del indicador EXCELENTE en un 100%; puesto que todas las solicitudes requeridas fueron atendidas oportunamente.</t>
  </si>
  <si>
    <t>Alto</t>
  </si>
  <si>
    <t>Durante el II trimestre del año en curso el área de Prensa y Comunicaciones realizó entre Videos y piezas gráficas un total de 433.</t>
  </si>
  <si>
    <t>Todos los casos fueron calificados como Excelente (349) y como Bueno (28), cabe resaltar que NINGÚN servicio fue calificado como regular o malo</t>
  </si>
  <si>
    <t>Todos los casos fueron calificados como Excelente (289) y como Bueno (12), cabe resaltar que NINGÚN servicio fue calificado como regular o malo</t>
  </si>
  <si>
    <t>Todos los casos fueron calificados como Excelente (182) y como Bueno (10), cabe resaltar que NINGÚN servicio fue calificado como regular o malo</t>
  </si>
  <si>
    <t>El ISP aún no provee información sobre el mes de junio</t>
  </si>
  <si>
    <t>No hubo requerimientos de software en este periodo</t>
  </si>
  <si>
    <t>Se emitieron para el mes de Abril 63 contancias solictadas por los usuarios</t>
  </si>
  <si>
    <t>Se emitieron para el mes de Mayo 49 contancias solictadas por los usuarios</t>
  </si>
  <si>
    <t>Se emitieron para el mes de Junio 42 contancias solictadas por los usuarios</t>
  </si>
  <si>
    <t>Para la vigencia se realizaron  15 investigaciones debido a las activaciones realizadasen la cuales se determinaron las causas a todas</t>
  </si>
  <si>
    <t>Debido a la rotacion del pèrsonal en el manejo interno de cada empresa, y el tipo de empresas que se capacitaron para el mes de mayo (logisdticas) se presentan dificultades para continuar con la persona que se incribe y culmina el proceso de capacitacion.</t>
  </si>
  <si>
    <t>De acuerdo con las empresas inscritas para el mes de mayo como son del sector educativo, comercial y Pymes, estas manejan un niven de organización que se refleja en la diciplina del personal asistente para la culminacion del mismo.</t>
  </si>
  <si>
    <t>Para el mes de junio la participacion de Pymes y sector educativo mantuvo una tendencia creciente en la aprobacion del curso de brigadas contra incendio clase I.</t>
  </si>
  <si>
    <t>Se ratifico el numero de conceptos emitidos correspondiente al 1% de los generados en el mes de abril</t>
  </si>
  <si>
    <t>Se ratifico el numero de conceptos emitidos correspondiente al 1% de los generados en el mes de mayo</t>
  </si>
  <si>
    <t>Se ratifico el numero de conceptos emitidos correspondiente al 1% de los generados en el mes de junio</t>
  </si>
  <si>
    <t>El nuemro de eventos corresponde a concientos (enanitos verdes y hombres G, jumbo concierto) asi mismo se contiuaron con obras de teatro y clausura del festibal iberoamericano de teatro, lel tour de la fifa (copa del mundo) entre otros.</t>
  </si>
  <si>
    <t>Disminuye el numero de eventos debido a las elecciones presidenciales que afecta la realizacion de eventos.</t>
  </si>
  <si>
    <t xml:space="preserve">1. Presentar a la Comisión Intersectorial de Gestión de Riesgos y Cambio Climático, el informe anual de gestión de la CDPMIF, como mecanismo para facilitar la articulación con el SDGR-CC.
2. Reportar trimestralmente los incendios forestales ocurridos en el Distrito Capital a: la UNGRD, al IDEAM y a las autoridades ambientales.
3. Determinar las necesidades para el fortalecimiento del equipo de investigación de causas de incendios forestales y buscar la forma de suplirlas.
4. Apoyar la tipificación de incidentes forestales en la plataforma a desarrollar por el NUSE.
5. Investigar las causas de los incendios forestales de gran complejidad.
6. Contar con un grupo de vigías forestales, para la detección y vigilancia de columnas de humo, especialmente en las temporadas secas.
7. Reportar mensualmente los incidentes forestales atendidos en Bogotá D.C. y realizar la georeferenciación de los incendios forestales.
</t>
  </si>
  <si>
    <t>Se atendieron todas las solcitudes allegadas para los simulacros y simulaciones soclicitadas.</t>
  </si>
  <si>
    <t>Se incrementa el numero de solcitudes ya que lo jardines infantiles para esta temporada solicitan la capacitacion para cumplir con la normatividad asociada.</t>
  </si>
  <si>
    <t>Corresponde el nivel promedio de solicitudes allegadas para el mes de mayo.</t>
  </si>
  <si>
    <t>Por el final de la temporada de vacaciones los jardines solicitan nuevamente la  capacitacion  en prevencion de  emergencias y comportamiento del fuego.</t>
  </si>
  <si>
    <t>Para el segundo trimestre se programó la actividad Encuentro  de Familias para la cual se realizaron cinco salidas con funcionarios de las Compañías 3, 4 y 5, la actividad de entrenamiento del  grupo de atletismo y participación en una carrera de atletismo</t>
  </si>
  <si>
    <t xml:space="preserve">Participación de los funcionarios con sus familias en la actividad del día de la familia en cinco fechas durante los meses de abril y mayo.
El equipo de atletismo participó en la carrera allianz y 11 de los integrantes asistieron a una jornada de entrenamiento.  </t>
  </si>
  <si>
    <t xml:space="preserve">Durante el mes de abril se impartieron dos cursos para la conducción de vehículos de Emergencias con una participación de 39 servidores públicos los cuales cumplieron satisfactoriamente y de manera sobresaliente con las evaluaciones planteadas durante el desarrollo del curso </t>
  </si>
  <si>
    <t>NO APLICA</t>
  </si>
  <si>
    <t xml:space="preserve">Durante el mes de Mayo se impartieron dos cursos para la conducción de vehículos de Emergencias con una participación de 43 servidores públicos los cuales cumplieron satisfactoriamente y de manera sobresaliente con las evaluaciones planteadas durante el desarrollo del curso </t>
  </si>
  <si>
    <t xml:space="preserve">Durante el mes de Junio se impartio un curso Sistema Comando de Incidentes Nivel Intermedio con una participación de 14 servidores públicos los cuales cumplieron satisfactoriamente y de manera sobresaliente con las evaluaciones planteadas durante el desarrollo del curso </t>
  </si>
  <si>
    <t>Durante el mes de abril se impartieron (3) Tres procesos de capacitación y entrenamiento con una participación de 56 servidores públicos de la UAECOB.</t>
  </si>
  <si>
    <t>Durante el mes de Mayo se impartieron seis procesos de capacitación y entrenamiento con una participación de 130 servidores públicos de la UAECOB.</t>
  </si>
  <si>
    <t>Durante el mes de Junio impartieron seis procesos de capacitación y entrenamiento con una participación de 167 servidores públicos de la UAECOB.</t>
  </si>
  <si>
    <t xml:space="preserve">Durante el segundo trimestre del año 2018, se presentaron en promedio 10 accidentes por mes, de los cuales se identifico que las principals causas de estas son las caidas a nivel, golpes derivados del acondicionamiento fisico realizado por el personal operativo y otros factores de riesgo propios de la operacion. </t>
  </si>
  <si>
    <t>En el segundo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t>
  </si>
  <si>
    <t>Para el primer semestre la OCI realizó sensibilización en el uso de la herramienta plan de mejoramiento institucional, se publicaron dos sopas de letras en   el hidrante una en el mes de abril y la otra en el mes de mayo con temas para fortalecer la cultura del control.</t>
  </si>
  <si>
    <t>Regular</t>
  </si>
  <si>
    <t>La Oci programó para el primer semestre  53 actividades de las cuales ejecuto 44 al 100%,  debido a demoras en la entrega de la información por parte de las dependencias en algunos casos y la visita del Ente  de Control (Contraloría de Bogotá) quien requiere permanente información, las activiaddes incumplidas fueron reprogramadas para ejecutar en el segundo semestre de la vigencia 2018</t>
  </si>
  <si>
    <t xml:space="preserve">Durante el primer semestre los líderes de proceso no han reportado situaciones que evidencien la materialización de los riesgos identificados en cada uno de sus procesos. Sin embargo, desde el equipo de mejora continua se ha realizado el seguimiento y acompañamiento en lo concerniento al monitoreo y acciones de control definidas en cada uno de los procesos. </t>
  </si>
  <si>
    <t>Incentivar la cultura de control con el propósito de tomar acciones preventivas y correctivas en lo relacionado con la Gestión del Riesgo en los procesos de la Entidad.</t>
  </si>
  <si>
    <t>No se realizaron actividades de actualización durante el segundo trimestre, a los dos procedimientos de incendios  que hace falta actualizar.</t>
  </si>
  <si>
    <t>Envio de  solicitud de compromiso a los responsables de la actividad por parte del Subdirector Operativo, para que se siga con la actualización de los dos procedimientos que hace falta actualizar.</t>
  </si>
  <si>
    <t>A partir la recopilación de información suministrada por la Central de radio y a la recepción de novedades de permisos, se realiza un análisis de las diferentes variables, donde los 618 empleados empleados en las correspondientes compañías el ausentismo con un alto indice.
Otro factor importante que se ha estado presentando es la solicitud y aprobación de las licencias no remuneradas, donde se ha visto que ha disminuido el desempeño laboral de los empleados de la UAECOB.</t>
  </si>
  <si>
    <t xml:space="preserve">Concientizar al personal administrativo y operativo el objetivo y la funcionalidad de los permisos; Asi mismo, se esta desarrollando la alternativa de implementar los tres turnos, lo cual, reduciria el porcentaje de ausetismo. </t>
  </si>
  <si>
    <t xml:space="preserve">MALO </t>
  </si>
  <si>
    <t>El tiempo de atencion de servicios se vio afectado en 1:85´  por encima de la meta, dadas las condiciones de mantenimiento presentadas por algunas de las nuevas máquinas, lo cual redunda en la operatividad.</t>
  </si>
  <si>
    <t>Realizar el mantenimiento a las máquinas que lo ameritan,lo antes posible para ponerlas todasen funcionamiento.</t>
  </si>
  <si>
    <t>El tiempo de atencion de servicios se vio afectado en 1:25 por encima de la meta, dadas las condiciones de mantenimiento presentadas por algunas de las nuevas máquinas, lo cual redunda en la operatividad.</t>
  </si>
  <si>
    <t>El tiempo de atencion de servicios se vio afectado en 0:89´ por encima de la meta, sin embargo, con respecto al mes anterior redujo 0:36 esa reducción se debe a que algunas de las máquinas fueron puestas en operación nuevamente.</t>
  </si>
  <si>
    <t>Realizar el mantenimiento a las máquinas que lo ameritan,  lo antes posible para poner la totalidad en funcionamiento.</t>
  </si>
  <si>
    <t>Se realizó la atención de todos  los servicios de emergencia de acuerdo a la tipologia establecida.</t>
  </si>
  <si>
    <t>Durante el II Trimestre del año 2018, se brindo asistencia a Noventa (90) audiencias, se observa un incremento significativo con relación al Primer Trimestre</t>
  </si>
  <si>
    <t>Durante el II Trimestre del año 2018, fueron analizadas cuarenta y ocho (48) fichas en Comité</t>
  </si>
  <si>
    <t>Durante el II Trimestre del año 2018, la Oficina Asesora Jurídica brindo asesoria a las Diferentes Oficinas y Subdirecciones de la UAECOB en los relacionado con estudios previos</t>
  </si>
  <si>
    <t>0 días calendario</t>
  </si>
  <si>
    <t>Durante los meses de marzo y abril del 2018 no se  suscribieron minutas de contratos de prestación de servicios, en virtud de la Ley 996 de 2005/ley de garantias que precisa que durante el periodo electoral  (congreso -presidencia) se restringirá la celebración de contratos estatales (Contratación Directa).</t>
  </si>
  <si>
    <t>La oficina Asesora Jurídica dio respuesta a Noventa y un (91) solicitudes de certificados por correo   y radicados los cuales fueron tramitados en su totalidad</t>
  </si>
  <si>
    <t>Durante el segundo trimestre del año se tramitaron 94 viabilidades en un tiempo no mayor a 2 dias</t>
  </si>
  <si>
    <t>La meta del 87% corresponde a lo programado acumulado  para el segundo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</si>
  <si>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enero a marzo y marzo mayo de 2018.
Se presentó un ahorro del 4% en el consumo de agua, lo anterior corresponde al reforzamiento de la campaña de ahorro y uso eficiente del agua, así como el mantenimiento y control de fugas y goteos en la baterías de baños y sanitarios.
</t>
  </si>
  <si>
    <t xml:space="preserve">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
Fortalecer la campaña de ahorro y uso eficiente de agua.
</t>
  </si>
  <si>
    <t>Debido al cambio de computadores e impresoras en el edificio comando y la mala práctica de no apagar los equipos después de la jornada, laboral por parte de los funcionarios y contratistas, reporte dado por la empresa de vigilancia</t>
  </si>
  <si>
    <t>Fortalecer la campaña de ahorro y uso eficiente de energía.
Se van a apagar las luces en los sectores que la luz natural, permita.</t>
  </si>
  <si>
    <t>El consumo de gas para este periodo, la ejecución del contrato No.  419 de 2017, contempló más estaciones, lo cual incide directamente en el aumento del consumo, esperando se estabilice una vez finalice el contrato.</t>
  </si>
  <si>
    <t>Fortalecer la campaña para incentivar el ahorro y uso eficiente del gas natural, con una correcta utilización de los gasodomésticos en cada una de las estaciones.</t>
  </si>
  <si>
    <t>En lo que respecta al mes de abril se efectuó dos devoluciones por escrito por parte del área, teniendo en cuenta que la corrección solicitada no fue tramitada en su momento.</t>
  </si>
  <si>
    <t>Para el mes de mayo no se efectuaron devoluciones por escrito por parte del área, las correciones solicitadas por correo fueron tramitadas en su momento.</t>
  </si>
  <si>
    <t>En junio fue necesario efectuar una devolución por escrito por parte del área, las demas correcciones solicitadas por correo se tramitaron en su momento.</t>
  </si>
  <si>
    <t>Para el mes de abril se presentó un rechazo por parte de la Tesoreria Distrital, por cuenta erronea.</t>
  </si>
  <si>
    <t>En mayo no se presentó rechazos por parte de la Tesoreria Distrital.</t>
  </si>
  <si>
    <t>Respecto al mes de junio se presentó un rechazo por parte de la Tesoreria Distrital por cuenta cancelada.</t>
  </si>
  <si>
    <t>En abril esta pendiente de comprometer el 17,67% de las disponibilidades solicitadas, la mayor parte corresponde a los procesos que estan en curso como Instalación vidrios, servicio de vigilancia, aseo y cafeteria, seguros, control de acceso, suminstro de redes Bosa y capacitación PIC.</t>
  </si>
  <si>
    <t>Con corte al mes de mayo esta pendiente por comprometer el 17,30% de lo solicitado, la mayor parte corresponde a los procesos que estan en curso como aseo y cafeteria, seguros, control de acceso, capacitación PIC y Dotación.</t>
  </si>
  <si>
    <t xml:space="preserve">En el mes de junio esta pendiente de comprometer el 11,77% de las disponibilidades solicitadas,la mayor parte corresponde a los procesos que estan en curso como la adquisición de uniformes, el pago de unas sentecias judiciales por horas extras, Capacitación PIC y algunos contratos de apoyo. </t>
  </si>
  <si>
    <r>
      <rPr>
        <u/>
        <sz val="10"/>
        <color indexed="8"/>
        <rFont val="Calibri"/>
        <family val="2"/>
        <scheme val="minor"/>
      </rPr>
      <t>&lt;</t>
    </r>
    <r>
      <rPr>
        <sz val="10"/>
        <color indexed="8"/>
        <rFont val="Calibri"/>
        <family val="2"/>
        <scheme val="minor"/>
      </rPr>
      <t>50%</t>
    </r>
  </si>
  <si>
    <t>Con corte al mes de abril se ha ejecutado el 22,13% presupuestalmente, la mayor parte corresponde a la contratación de prestación de servicios, nómina y aportes, servicios públicos, disposición final polvora y vehiculo de incendios; y por efecto de la reducción presupuestal de $1.400´8 millones.</t>
  </si>
  <si>
    <t>Al mes de mayo se ha ejecutado el 26,56% del presupueso, la mayor parte corresponde a la contratación de prestación de servicios, nómina y aportes, servicios públicos, disposición final polvora, vehiculo de incendios, vigilancia y suministro de redes Bosa.</t>
  </si>
  <si>
    <t>Para el mes de junio se ha ejecutado apenas el 36,24% del presupuesto, este porcentaje corresponde en su gran mayoria a la contratación de prestación de servicios, nómina y aportes, servicios públicos, la adición al contrato del paquete integral de seguros, disposición final polvora, vehiculo de incendios, vigilancia y suministro de redes Bosa.</t>
  </si>
  <si>
    <r>
      <rPr>
        <u/>
        <sz val="10"/>
        <color indexed="8"/>
        <rFont val="Calibri"/>
        <family val="2"/>
        <scheme val="minor"/>
      </rPr>
      <t>&gt;</t>
    </r>
    <r>
      <rPr>
        <sz val="10"/>
        <color indexed="8"/>
        <rFont val="Calibri"/>
        <family val="2"/>
        <scheme val="minor"/>
      </rPr>
      <t>70% Y &lt;=80%</t>
    </r>
  </si>
  <si>
    <t>Realizar análisis de las solicitudes faltantes</t>
  </si>
  <si>
    <t xml:space="preserve">completar las solicitudes que están pendientes para lograr un mejor indicador </t>
  </si>
  <si>
    <t>Se recibe información de los indicadores de cuatro (4) subsistemas (Gestión Ambiental, Gestión Seguridad en la Infomación, Gestión Documental, Seguridad y Salud en el Trabajo), en total ocho (8) indicadores de los cuales seis (6) tienen un desempeño excelente.Sin embargo, el área de gestión ambiental presenta un desempeño malo en dos (2) de sus indicadores referntes al consumo de servicios públicos, generando una disminución en el desempeño general del SIG. Lo anterior evidencia una situación de alerta para el área de Gestión Ambiental, toda vez que, no obstante se imparten las directrices transversales a la Unidad frente al manejo y conciencia ambiental, es responsabilidad de cada una de las dependencias y estaciones interiorizar dichos lineamientos, ya que como se analizan los resultados de los indicadores, el consumo desmedido e irresponsable de los servicios públicos en las estaciones y en la Sede Comando, se incrementaron durante el segundo trimestre del año.</t>
  </si>
  <si>
    <t xml:space="preserve">Realizar seguimiento a cada una de las actividades propuestas por el área de Gestión Ambiental, para reducir el consumo de servicios públicos.
</t>
  </si>
  <si>
    <t>Se cumple con la meta establecida durante el periodo de reporte, de acuerdo con las 144 encuestas realizadas, identificando que 143 ciudadanos respondieron positivamente al ejercicio del resultado de la atención presencial en los puntos donde atiende la entidad, por lo anterior, existe un cumplimiento por encima de la meta establecida para el reporte en el primer trimestre con un 99, 1 superando el I trimestre que fue del 98,2%, a aumentando la satisfacción en un 0,9%</t>
  </si>
  <si>
    <t>Se cumple con las respuestas en términos de Ley, donde se recibió en el trimestre 121 peticiones quedando por responder 3 requerimientos que se encuentran en los tiempos de oportunidad según lo que contempla la norma, cumpliendo con el 98% de las respuestas en mención.</t>
  </si>
  <si>
    <t>Se cumple con la meta establecida durante el periodo de reporte, de acuerdo a lo que respondieron los ciudadanos, es decir, los encuestados con respuesta positiva constituye a 99% y en comparación al periodo anterior que fue el 96%, se aumento la satisfacción en 3%, en consecuencia se mejoró la respuesta de fondo por parte de las dependencias, hacia la ciudadanía</t>
  </si>
  <si>
    <r>
      <t xml:space="preserve"> </t>
    </r>
    <r>
      <rPr>
        <u/>
        <sz val="10"/>
        <color indexed="8"/>
        <rFont val="Calibri"/>
        <family val="2"/>
        <scheme val="minor"/>
      </rPr>
      <t>&gt;</t>
    </r>
    <r>
      <rPr>
        <sz val="10"/>
        <color indexed="8"/>
        <rFont val="Calibri"/>
        <family val="2"/>
        <scheme val="minor"/>
      </rPr>
      <t xml:space="preserve"> 51% y </t>
    </r>
    <r>
      <rPr>
        <u/>
        <sz val="10"/>
        <color indexed="8"/>
        <rFont val="Calibri"/>
        <family val="2"/>
        <scheme val="minor"/>
      </rPr>
      <t>&lt;</t>
    </r>
    <r>
      <rPr>
        <sz val="10"/>
        <color indexed="8"/>
        <rFont val="Calibri"/>
        <family val="2"/>
        <scheme val="minor"/>
      </rPr>
      <t xml:space="preserve"> 79%</t>
    </r>
  </si>
  <si>
    <t>Para el segundo semestre se giró el 77,79% de los compromisos del mismo periodo, que corresponde al normal funcionamiento de la Entidad.</t>
  </si>
  <si>
    <t xml:space="preserve">En este primer semestre se ha pagado el 62,88% de las reservas, se espera que en el tercer trimestre del año se cancelé la mayor parte. </t>
  </si>
  <si>
    <t>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t>
  </si>
  <si>
    <t>PROMEDIO MENSUAL 2do TRIMESTRE</t>
  </si>
  <si>
    <t>RESULTADO 2do TRIMESTRE</t>
  </si>
  <si>
    <t>DESEMPEÑO FINAL 2do TRIMESTRE</t>
  </si>
  <si>
    <t>Cuenta de DESEMPEÑO FINAL 2do TRIMESTRE</t>
  </si>
  <si>
    <t>META 2DO TRIMESTRE</t>
  </si>
  <si>
    <t>JULIO</t>
  </si>
  <si>
    <t>AGOSTO</t>
  </si>
  <si>
    <t>SEPTIEMEBRE</t>
  </si>
  <si>
    <t>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Agosto se contaron solo con dos abogados.</t>
  </si>
  <si>
    <t>Se cumple con la meta establecida durante el periodo de reporte, de acuerdo con las 198 encuestas realizadas, identificando que 196 ciudadanos respondieron positivamente al ejercicio del resultado de la atención presencial en los puntos donde atiende la entidad, por lo anterior, existe un cumplimiento por encima de la meta establecida para el reporte en el tercer trimestre con un 98, 99, el cual bajo 0,3% en relación al II trimestre, este resultado se da por la cantidad de trámites atendidos durante el periodo.</t>
  </si>
  <si>
    <t>Se cumple con las respuestas en términos de Ley, donde se recibió en el trimestre 98 peticiones quedando por responder 10 requerimientos que se encuentran en los tiempos de oportunidad según lo que contempla la norma, cumpliendo con el 90% de las respuestas en mención.</t>
  </si>
  <si>
    <t>Se cumple con la meta establecida durante el periodo de reporte, de acuerdo a lo que respondieron los ciudadanos, es decir, los encuestados con respuesta positiva constituye a 100% y en comparación al periodo anterior que fue el 98%, se aumento la satisfacción en 2%, en consecuencia se mejoró la respuesta de fondo por parte de las dependencias, hacia la ciudadanía</t>
  </si>
  <si>
    <t>Con corte a este trimestre se giró el 75,16% de los compromisos del mismo periodo, esto corresponde a la dinamica de los contratos suscritos.</t>
  </si>
  <si>
    <t xml:space="preserve">Al termino del tercer trimestre se ha cancelado el 93,69% de las reservas presupuestadas, se espera que en lo que resta del año los pagos superen el 96%. </t>
  </si>
  <si>
    <t xml:space="preserve">En el mes de Julio se presentaron dos rechazos por parte del área Financiera en este mes, las demas correciones solicitadas via correo fueron tramitadas en su momento.   </t>
  </si>
  <si>
    <t>En este mes no se presentó ningun rechazo por parte de la Tesoreria.</t>
  </si>
  <si>
    <t>En agosto no se presentó devoluciones por escrito por parte del área, las correciones solicitadas via correo fueron tramitadas en su momento.</t>
  </si>
  <si>
    <t>En lo que respecta a este mes de agosto no se presentó ningun rechazo por parte de la Tesoreria Distrital.</t>
  </si>
  <si>
    <t>En este mes se presentó una devolución por escrito por parte del área, teniendo en cuenta que esta correción solicitada por correo no fue tramitada en su momento.</t>
  </si>
  <si>
    <t>En septiembre no se presentó rechazos por parte de la Tesoreria Distrital.</t>
  </si>
  <si>
    <t xml:space="preserve">Al mes de julio esta pendiente de comprometer el 14,14% de las disponibilidades solicitadas,la mayor parte corresponde a los procesos que estan en curso como la adquisición de uniformes, el programa de bienestar, el pago de unas sentecias judiciales por horas extras, La compra de elementos para atención con materiales peligrosos y algunos contratos de apoyo. </t>
  </si>
  <si>
    <t xml:space="preserve">Para el mes de agosto esta pendiente de comprometer el 15,19% de las disponibilidades solicitadas, que corresponde a los procesos que estan en curso como la adquisición de uniformes, el programa de bienestar, La compra de elementos para atención con materiales peligrosos, compra elementos de rescate vehicular y algunos contratos de apoyo. </t>
  </si>
  <si>
    <t xml:space="preserve">Al mes de septiembre esta pendiente de comprometer el 10,35% de las disponibilidades solicitadas, que corresponde a los procesos que estan en curso como La compra de elementos para atención con materiales peligrosos, compra elementos de rescate vehicular, equipos para la atención incendios y algunos contratos de apoyo. </t>
  </si>
  <si>
    <t>La ejecución presupuestal a julio corresponde en su gran mayoria a la contratación de prestación de servicios, nómina y aportes, servicios públicos, la adición al contrato del paquete integral de seguros, disposición final polvora, vehiculo de incendios, vigilancia, suministro de redes Bosa y Capacitación PIC, entre otras.</t>
  </si>
  <si>
    <t xml:space="preserve">Con corte al mes de agosto se ha ejecutado el 49,33% del presupuesto, este porcentaje corresponde en gran parte a la contratación de prestación de servicios, nómina y aportes, servicios públicos, la adición al contrato del paquete integral de seguros, disposición final polvora, vehiculo de incendios, vigilancia, suministro de redes Bosa, Capacitación PIC, Adición de vehiculos operativos y suministro de gasolina, entre otras.   </t>
  </si>
  <si>
    <t xml:space="preserve">Para el mes de septiembre se ha ejecutado el 56,10% del presupuesto, este porcentaje corresponde en su gran mayoria a la contratación de prestación de servicios, nómina y aportes, servicios públicos, la adición al contrato del paquete integral de seguros, disposición final polvora, vehiculo de incendios, vigilancia, suministro de redes Bosa, Capacitación PIC, Adición de vehiculos operativos, adquisición uniformes, programa de bienestar y suministro de gasolina, entre otras.   </t>
  </si>
  <si>
    <t>Se da atencion  a emergencias prioritarias, ya que los contratos del personal  de infraestructura finalizan, por tal motivo se atiendes las solicitudes mas urgentes con el personal que aun cuenta con contrato.</t>
  </si>
  <si>
    <t>se informa a  la subdireccion de gestion corporativa sobre los contratos que finalizan, para dar prioridad sobre estos y agilizar nuevamente la contratacion.</t>
  </si>
  <si>
    <t>De un total de 800 documentos despachados para entrega en el mes de Julio de 2018, se produjeron 136 devoluciones durante el mismo, equivalentes a un  17% que fueron comunicaciones devueltas sin tramite por diferentes razones, a saber: cambios en direccion del destinatario, domicilio o direccion del establecimiento cerrados, direccion incorrecta o porque no se alcanzo a entregar en horarios de oficina por recorridos muy largos.</t>
  </si>
  <si>
    <t xml:space="preserve">Antes de la repartición, verificar  dirección de correspondencia para no presentar tantas  devoluciones,aunque al final toda la correspondencia fue entregada, previas correcciones de lo descrito anteriormente. </t>
  </si>
  <si>
    <t>Se da atencion  a emergencias prioritarias, por tal motivo se atienden as solicitudes mas urgentes con el personal que aun cuenta con contrato.</t>
  </si>
  <si>
    <t>La contratacion de personal que se encarga de la atencion de solicitudes locativas baja al 80%, por tal motivo se da prioridad a solicitudes de mayor urgencia.</t>
  </si>
  <si>
    <t>De un total de 610  documentos despachados para entrega en el mes de Agosto de 2018, se produjeron 57 devoluciones durante el mismo, equivalentes a un  9.5% que fueron comunicaciones devueltas sin tramite por diferentes razones, a saber: cambios en direccion del destinatario, domicilio o direccion del establecimiento cerrados, direccion incorrecta o porque no se alcanzo a entregar en horarios de oficina por recorridos muy largos.</t>
  </si>
  <si>
    <t>Antes de la repartición, verificar  dirección de correspondencia para no presentar tantas  devoluciones ,aunque al final toda la correspondencia fue entregada, previas correcciones de lo descrito anteriormente.</t>
  </si>
  <si>
    <t>Se da atencion  a emergencias prioritarias, por tal motivo se atienden las solicitudes mas urgentes con el personal que aun cuenta con contrato.</t>
  </si>
  <si>
    <t>De un total de 782 documentos despachados para entrega en el mes de Junio de 2018, se produjeron 76 devoluciones durante el mismo, equivalentes a un  9,4% que fueron comunicaciones devueltas sin tramite por diferentes razones, a saber: cambios en direccion del destinatario, domicilio o direccion del establecimiento cerrados, direccion incorrecta o porque no se alcanzo a entregar en horarios de oficina por recorridos muy largos.</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</si>
  <si>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Mayo – Julio de 2018 (actual) y el Marzo – mayo de 2018 (anterior), teniendo como resultado una disminución del 5%, frente al consumo anterior.
</t>
  </si>
  <si>
    <t xml:space="preserve">Solicitar a las diferentes estaciones, el oportuno reporte de fugas y goteos presentados en las instalaciones hidráulicas en cada estación, al área de infraestructura a través del correo locativas@bomberosbogota.gov.co. </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</si>
  <si>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2018 (actual) y el Mayo – Julio de 2018 (anterior), teniendo como resultado un aumento del 7%, frente al consumo anterior.
</t>
  </si>
  <si>
    <t>Las fugas reportadas, en algunas de las estaciones, las cuales se informaron al área de infraestructura para su corrección.</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</si>
  <si>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julio de 2018 (actual) y junio de 2018 (anterior), teniendo como resultado una disminución del 3%, frente al consumo anterior.
</t>
  </si>
  <si>
    <t>Continuar  con la sesibilización, frente al ahorro y consumo.</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</si>
  <si>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julio de 2018 (actual) y mayo de 2018 (anterior), teniendo como resultado una disminución del 2%, frente al consumo anterior.
</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</si>
  <si>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agosto de 2018 (actual) y julio de 2018 (anterior), teniendo como resultado un aumento del 4%, frente al consumo anterior. Debido al cambio de computadores e impresoras en el edificio comando y la mala práctica de no apagar los equipos después de la jornada, laboral por parte de los funcionarios y contratistas, reporte dado por la empresa de vigilancia
</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</si>
  <si>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agosto de 2018 (actual) y julio de 2018 (anterior), teniendo como resultado una disminución del 36%, frente al consumo anterior, debido a que la caldera no funciono al 100% de su capacidad, por la fallas que presenta la motobomba.
</t>
  </si>
  <si>
    <t>Se emitieron para el mes de Julio 64 contancias solictadas por los usuarios</t>
  </si>
  <si>
    <t>Se emitieron para el mes de Agosto 49 contancias solictadas por los usuarios</t>
  </si>
  <si>
    <t>Para la vigencia se realizaron  30 investigaciones debido a las activaciones realizadasen la cuales se determinaron las causas a todas</t>
  </si>
  <si>
    <t>Para la vigencia se realizaron  18 investigaciones debido a las activaciones realizadasen la cuales se determinaron las causas a todas</t>
  </si>
  <si>
    <t xml:space="preserve">Para el mes de julio se capacito una sola brigada debido a que las demas brigadas culminan en el siguente mes, y  solo se capacitaron 23 personas que por ausencia en los cursos no alcazaron la nota requerida </t>
  </si>
  <si>
    <t>para el mes de agosto se capacitaron 92 personas correspondiente a  4 brigadas como son cajas de compensacion familiar, centros comericales y empresas logisticas.</t>
  </si>
  <si>
    <t>Se realizar la verificacion del 1% de las revisiones clasifcadas como riesgo bajo ratificando en su totalidad  los establecimientor aprobados.</t>
  </si>
  <si>
    <t>para el mes de Agosto se realizan mas  verificaciones a establecimientos debido a que se incremento el numero de conceptos de riesgo bajo dados.</t>
  </si>
  <si>
    <t>Por motivo de la celebracion del mundial de futbol 2018 los eventos para el mes de julio no representaron un numero significativo en el distiro capital</t>
  </si>
  <si>
    <t>Se observa un incremento en la realizacion de eventos masivos de alta complejidad en el distrito debido a que lo empresarios empiezan a retomar las actividades pendientes por el mundial de futbol 2018</t>
  </si>
  <si>
    <t>Se reduce el numero de solicitudes debido a la temporada de vacaciones en los jardines y colegios.</t>
  </si>
  <si>
    <t>Se incrementa el numero de solcitudes debido a que en los jardines y colegios retoman actividades y solicitan capacitacion para cumplir con la normatividd asociada</t>
  </si>
  <si>
    <t>Los jardines procuran cumplir con la normatividad  asociada a la capacitacion relacionada con los temas de prevencion y solcitan por lo regular 2 capacitaciones al año.</t>
  </si>
  <si>
    <t>A partir la recopilación de información suministrada por la Central de radio por turno  y a la recepción de novedades de permisos, se realiza un análisis de las diferentes variables, donde los 309  empleados por turno de  las correspondientes compañías el ausentismo es regular  con un porcentaje  del 52%.</t>
  </si>
  <si>
    <t>De acuerdo a las diferentes reuniones planteadas por el Subdirector Operativo sobre la concientizacion del alto indice de ausentismo que se estaba presentando se tomo la medida de restringir los permisos para bajar un poco el ausentismo en los dos turnos de las 17 estaciones, la central de comunicaciones y logistica para mejorar los indicadores y la respuesta en la ciudad.</t>
  </si>
  <si>
    <t xml:space="preserve">A partir la recopilación de información suministrada por la Central de radio y a la recepción de novedades de permisos, se realiza un análisis de las diferentes variables, donde los 309  empleados del turno en las correspondientes compañías el ausentismo BAJO. </t>
  </si>
  <si>
    <t>&gt;=</t>
  </si>
  <si>
    <t>A partir la recopilación de información suministrada por la Central de radio y a la recepción de novedades de permisos, se realiza un análisis de las diferentes variables, donde los 309 empleados en un turno en las correspondientes compañías bajo el ausentismo.</t>
  </si>
  <si>
    <t>El tiempo de atención de servicios se vio afectado en 1:03´ por encima de la meta, dado que existen factores externos que afectan la movilización a las emergencias, dentro de ellos se puede resaltar el aumento del parque automotor de la ciudad.</t>
  </si>
  <si>
    <t>El tiempo de atención de servicios se vio afectado en 1:08´ por encima de la meta, dado que existen factores externos que afectan la movilización a las emergencias, dentro de ellos se puede resaltar el aumento del parque automotor de la ciudad.</t>
  </si>
  <si>
    <t>El tiempo de atención de servicios se vio afectado en 1:48´ por encima de la meta, dado que existen factores externos que afectan la movilización a las emergencias, dentro de ellos se puede resaltar el aumento del parque automotor de la ciudad.</t>
  </si>
  <si>
    <t>Revisar y depurar los servicios IMER del primer nivel de respuesta que requiere oportunidad en la atención.</t>
  </si>
  <si>
    <t xml:space="preserve"> </t>
  </si>
  <si>
    <t>Durante el tercer  trimestre de 2018, se realizo la actualización de los siguientes procedimientos: ATENCIÓN INCENDIOS FORESTALES, actualizado en ruta de calidad el 12 de septiembre de 2018;  ATENCIÓN DE INCENDIOS EDIFICACIONES DE 1 A 6 PISOS, actualizado en ruta de calidad el 11 de septiembre de 2018.</t>
  </si>
  <si>
    <t>A pesar que se realizo actualización de 2 procedimientos del proceso de atención de incendios, durante el ultimo trimestre se comtinuara con la actualización de mas procedimientos del mencionado proceso.</t>
  </si>
  <si>
    <t xml:space="preserve">Se evidencia que el  89% de los contratos de suministros de la Subdireccion Logistica se encuentran vigentes y en ejecucion para garantizar la misionalidad de la UAECOB. Generando un indicador con desempeño Bueno.
Los contratos de suministros estan vigentes en ejecucion y son actualmente ocho (8) en la Subdireccion,  entre los cuales estan: Suministro de insumos y medicamentos veterinarios,  de alimentacion y accesorios para caninos,Suministro de herramientas, utensilios y materiales de fierro, otros metales y plásticos,  de alimentacion e hidratacion para emergencias del personal uniformado, instalacion de llantas, combustible para vehiculos, maquinas en Bogota y combustible para vehiculos, maquinas, fuera de Bogota,Suminisstro aditivo UREA,  </t>
  </si>
  <si>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A la fecha se cuenta con 50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El  </t>
    </r>
    <r>
      <rPr>
        <b/>
        <sz val="12"/>
        <color theme="1"/>
        <rFont val="Calibri"/>
        <family val="2"/>
        <scheme val="minor"/>
      </rPr>
      <t xml:space="preserve">75 % </t>
    </r>
    <r>
      <rPr>
        <sz val="12"/>
        <color theme="1"/>
        <rFont val="Calibri"/>
        <family val="2"/>
        <scheme val="minor"/>
      </rPr>
      <t xml:space="preserve">de los vehículos de primera respuesta estuvieron  disponibles en </t>
    </r>
    <r>
      <rPr>
        <b/>
        <sz val="12"/>
        <color theme="1"/>
        <rFont val="Calibri"/>
        <family val="2"/>
        <scheme val="minor"/>
      </rPr>
      <t>Julio</t>
    </r>
    <r>
      <rPr>
        <sz val="12"/>
        <color theme="1"/>
        <rFont val="Calibri"/>
        <family val="2"/>
        <scheme val="minor"/>
      </rPr>
      <t xml:space="preserve"> con un indicador de </t>
    </r>
    <r>
      <rPr>
        <b/>
        <sz val="12"/>
        <color theme="1"/>
        <rFont val="Calibri"/>
        <family val="2"/>
        <scheme val="minor"/>
      </rPr>
      <t>Desempeño Bueno</t>
    </r>
    <r>
      <rPr>
        <sz val="12"/>
        <color theme="1"/>
        <rFont val="Calibri"/>
        <family val="2"/>
        <scheme val="minor"/>
      </rPr>
      <t xml:space="preserve">. Es preciso reforzar los temas de los vehiculos en los talleres por parte de las aseguradoras ya que en promedio al mes se tienen tres (3) vehiuclos para reparacion por este concepto.
El indicador  se mantinene estable para este periodo cumpliendo con relacion al periodo anterior.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t>
    </r>
  </si>
  <si>
    <r>
      <t>El tiempo de respuesta en la ejecución de mantenimientos correctivos frecuentes en taller a los vehículos de la UAECOB en el periodo fue Excelente de acuerdo con FACTURA JULIO  se tuvo un promedio de estadía en taller de</t>
    </r>
    <r>
      <rPr>
        <b/>
        <sz val="12"/>
        <color indexed="8"/>
        <rFont val="Calibri"/>
        <family val="2"/>
        <scheme val="minor"/>
      </rPr>
      <t xml:space="preserve"> 4,62 días</t>
    </r>
    <r>
      <rPr>
        <sz val="12"/>
        <color indexed="8"/>
        <rFont val="Calibri"/>
        <family val="2"/>
        <scheme val="minor"/>
      </rPr>
      <t xml:space="preserve"> para 86 casos, con un indicador de </t>
    </r>
    <r>
      <rPr>
        <b/>
        <sz val="12"/>
        <color indexed="8"/>
        <rFont val="Calibri"/>
        <family val="2"/>
        <scheme val="minor"/>
      </rPr>
      <t>Desempeño Excelente</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Es precioso manifestar que algunos vehículo se pueden considerar antiguos por tanto sus repuestos en algunas oportunidades son de difícil adquisición y deben ser importados lo que genera retrasos y una estadía mayor en  taller.</t>
    </r>
  </si>
  <si>
    <r>
      <t xml:space="preserve">En Julio se encuentra disponible el </t>
    </r>
    <r>
      <rPr>
        <b/>
        <sz val="12"/>
        <color indexed="8"/>
        <rFont val="Calibri"/>
        <family val="2"/>
        <scheme val="minor"/>
      </rPr>
      <t>98%</t>
    </r>
    <r>
      <rPr>
        <sz val="12"/>
        <color indexed="8"/>
        <rFont val="Calibri"/>
        <family val="2"/>
        <scheme val="minor"/>
      </rPr>
      <t xml:space="preserve">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Este porcentaje se da, dado que existe contrato vigente y se atiende en el menor tiempo posible. 
</t>
    </r>
  </si>
  <si>
    <r>
      <t xml:space="preserve">En el mes de Julio el tiempo promedio del mantenimiento correctivo del equipo menor de mayor rotacion  en el taller interno de logistica y taller externo fue de </t>
    </r>
    <r>
      <rPr>
        <b/>
        <sz val="12"/>
        <color indexed="8"/>
        <rFont val="Calibri"/>
        <family val="2"/>
        <scheme val="minor"/>
      </rPr>
      <t>4</t>
    </r>
    <r>
      <rPr>
        <sz val="12"/>
        <color indexed="8"/>
        <rFont val="Calibri"/>
        <family val="2"/>
        <scheme val="minor"/>
      </rPr>
      <t xml:space="preserve">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Este porcentaje se da, dado que existe contrato vigente y se atiende en el menor tiempo posible</t>
    </r>
  </si>
  <si>
    <t>Se realizo una (1) activacion de apoyo Logistico a emergencias en el mes de Juliol 2018 con número de incidente  480213984  para la Estacion B16 siendo atendida en conformidad con las solicitudes realizadas para la entrega de suministros entre estos (Alimentacion e Hidratacion: Agua,almuerzos, ) Combustible:(gasolina, aceite, cadenol ) cilindros recargados según  las necesidades que se presentaron.
Resultado del indicador EXCELENTE en un 100%; puesto que la solicitud requerida fue atendida oportunamente.</t>
  </si>
  <si>
    <r>
      <t>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De acuerdo a la reciente adquisicion de maquinas extintoras,  a la fecha se cuenta con 52 vehículos de primera respuesta y a disposicion de la Subdireccion Logistica / Subdireccion operativa .
El 73,4 % de los vehículos de primera respuesta estuvieron  disponibles con un indicador de</t>
    </r>
    <r>
      <rPr>
        <b/>
        <sz val="12"/>
        <color theme="1"/>
        <rFont val="Calibri"/>
        <family val="2"/>
        <scheme val="minor"/>
      </rPr>
      <t xml:space="preserve"> Desempeño Bueno</t>
    </r>
    <r>
      <rPr>
        <sz val="12"/>
        <color theme="1"/>
        <rFont val="Calibri"/>
        <family val="2"/>
        <scheme val="minor"/>
      </rPr>
      <t xml:space="preserve"> teniendo en cuenta que la meta es de un minimo del 75% de Disponibilidad.  Es preciso reforzar los temas de los vehiculos en los talleres por parte de las aseguradoras ya que en promedio al mes se tienen tres (3) vehiculos para reparacion por este concepto.
El indicador  se mantinene estable para este periodo en consideración a los meses anteriores cumpliendo con relacion al periodo anterior.
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dispopniblidad vehicular.
</t>
    </r>
  </si>
  <si>
    <r>
      <t xml:space="preserve">El tiempo de respuesta en la ejecución de mantenimientos correctivos frecuentes en taller a los vehículos de la UAECOB en el periodo fue </t>
    </r>
    <r>
      <rPr>
        <b/>
        <sz val="12"/>
        <color indexed="8"/>
        <rFont val="Calibri"/>
        <family val="2"/>
        <scheme val="minor"/>
      </rPr>
      <t>EXCELENTE</t>
    </r>
    <r>
      <rPr>
        <sz val="12"/>
        <color indexed="8"/>
        <rFont val="Calibri"/>
        <family val="2"/>
        <scheme val="minor"/>
      </rPr>
      <t xml:space="preserve"> de acuerdo con FACTURA AGOSTO  se tuvo un promedio de estadía en taller de</t>
    </r>
    <r>
      <rPr>
        <b/>
        <sz val="12"/>
        <color indexed="8"/>
        <rFont val="Calibri"/>
        <family val="2"/>
        <scheme val="minor"/>
      </rPr>
      <t xml:space="preserve"> 4,33 días</t>
    </r>
    <r>
      <rPr>
        <sz val="12"/>
        <color indexed="8"/>
        <rFont val="Calibri"/>
        <family val="2"/>
        <scheme val="minor"/>
      </rPr>
      <t xml:space="preserve"> para 73 casos presentados, con un indicador de </t>
    </r>
    <r>
      <rPr>
        <b/>
        <sz val="12"/>
        <color indexed="8"/>
        <rFont val="Calibri"/>
        <family val="2"/>
        <scheme val="minor"/>
      </rPr>
      <t>Desempeño Excelente.</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Es precioso manifestar que algunos vehículo se pueden considerar antiguos por tanto sus repuestos en algunas oportunidades son de difícil adquisición y deben ser importados lo que genera retrasos y una estadía mayor en  taller.</t>
    </r>
  </si>
  <si>
    <r>
      <t xml:space="preserve">En Agosto se encuentra disponible el 96%  de los equipos para la operación en cuanto a: motosierras, motobombas, mototrozadoras, generadores, equipo rescate vehicular y guadañadoras.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</si>
  <si>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Agosto el tiempo promedio del mantenimiento correctivo del equipo menor de mayor rotacion  en el taller interno de logistica y taller externo fue de 2,8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</si>
  <si>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t>Se realizo tres (3) activaciones de apoyo Logistico a emergencias en el mes de Agosto  2018 con números de incidente  502983686, 491648984,  500278384,  para la Estacion B17-B2- B8 siendo atendidas en conformidad con las solicitudes realizadas para la entrega de suministros entre estos Hidratacion: Agua  y cilindros recargados en Emergencia según  las necesidades que se presentaron.
Resultado del indicador EXCELENTE en un 100%; puesto que todas las solicitudes requeridas fueron atendidas oportunamente.</t>
  </si>
  <si>
    <r>
      <t>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De acuerdo a la reciente adquisicion de maquinas extintoras,  a la fecha se cuenta con 52 vehículos de primera respuesta y a disposicion de la Subdireccion Logistica / Subdireccion operativa .
El 74,8 % de los vehículos de primera respuesta estuvieron  disponibles con un indicador de</t>
    </r>
    <r>
      <rPr>
        <b/>
        <sz val="12"/>
        <color theme="1"/>
        <rFont val="Calibri"/>
        <family val="2"/>
        <scheme val="minor"/>
      </rPr>
      <t xml:space="preserve"> Desempeño Bueno</t>
    </r>
    <r>
      <rPr>
        <sz val="12"/>
        <color theme="1"/>
        <rFont val="Calibri"/>
        <family val="2"/>
        <scheme val="minor"/>
      </rPr>
      <t xml:space="preserve"> teniendo en cuenta que la meta es de un minimo del 75% de Disponibilidad.  Es preciso reforzar los temas de los vehiculos en los talleres por parte de las aseguradoras ya que en promedio al mes se tienen tres (3) vehiculos para reparacion por este concepto.
El indicador  se mantinene estable para este periodo en consideración a los meses anteriores cumpliendo con relacion al periodo anterior.
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r>
  </si>
  <si>
    <r>
      <t xml:space="preserve">El tiempo de respuesta en la ejecución de mantenimientos correctivos frecuentes en taller a los vehículos de la UAECOB en el periodo fue </t>
    </r>
    <r>
      <rPr>
        <b/>
        <sz val="12"/>
        <color indexed="8"/>
        <rFont val="Calibri"/>
        <family val="2"/>
        <scheme val="minor"/>
      </rPr>
      <t>BUENO</t>
    </r>
    <r>
      <rPr>
        <sz val="12"/>
        <color indexed="8"/>
        <rFont val="Calibri"/>
        <family val="2"/>
        <scheme val="minor"/>
      </rPr>
      <t xml:space="preserve"> de acuerdo con FACTURA SEPTIEMBRE  se tuvo un promedio de estadía en taller de</t>
    </r>
    <r>
      <rPr>
        <b/>
        <sz val="12"/>
        <color indexed="8"/>
        <rFont val="Calibri"/>
        <family val="2"/>
        <scheme val="minor"/>
      </rPr>
      <t xml:space="preserve"> 9,06 días</t>
    </r>
    <r>
      <rPr>
        <sz val="12"/>
        <color indexed="8"/>
        <rFont val="Calibri"/>
        <family val="2"/>
        <scheme val="minor"/>
      </rPr>
      <t xml:space="preserve"> para 39 casos presentados, con un indicador de </t>
    </r>
    <r>
      <rPr>
        <b/>
        <sz val="12"/>
        <color indexed="8"/>
        <rFont val="Calibri"/>
        <family val="2"/>
        <scheme val="minor"/>
      </rPr>
      <t>Desempeño BUENO</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Es precioso manifestar que algunos vehículo se pueden considerar antiguos por tanto sus repuestos en algunas oportunidades son de difícil adquisición y deben ser importados lo que genera retrasos y una estadía mayor en  taller.</t>
    </r>
  </si>
  <si>
    <r>
      <t xml:space="preserve">En Septiembre se encuentra disponible el </t>
    </r>
    <r>
      <rPr>
        <b/>
        <sz val="12"/>
        <color indexed="8"/>
        <rFont val="Calibri"/>
        <family val="2"/>
        <scheme val="minor"/>
      </rPr>
      <t xml:space="preserve">97,88 </t>
    </r>
    <r>
      <rPr>
        <sz val="12"/>
        <color indexed="8"/>
        <rFont val="Calibri"/>
        <family val="2"/>
        <scheme val="minor"/>
      </rPr>
      <t xml:space="preserve"> de los equipos para la operación en cuanto a: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Casquete quien esta ubicado en la estación B3 donde se encuentra el taller de reparación de Logistica. La base de datos se encuentra en el computador del sargento. Igualmente se encuentra consolidada en el computador del profesional Andres Orobio. Este porcentaje se da, dado que existe contrato vigente y se atiende en el menor tiempo posible. </t>
    </r>
  </si>
  <si>
    <r>
      <t xml:space="preserve">En el mes de Septiembre el tiempo promedio del mantenimiento correctivo del equipo menor de mayor rotacion  en el taller interno de logistica y taller externo fue de 3,3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Casquete quien esta ubicado en la estación B3 donde se encuentra el taller de reparación de Logistica. La base de datos se encuentra en el computador del sargento. Igualmente se encuentra consolidada en el computador del profesional Andres Orobio. </t>
    </r>
  </si>
  <si>
    <t>Se realizo tres (3) activaciones de apoyo Logistico a emergencias en el mes de Septiembre  2018 con números de incidente  528990085, 509988984  para la Estacion B2 siendo atendidas en conformidad con las solicitudes realizadas para la entrega de suministros entre estos Hidratacion: Agua  y refrigerios, cilindros recargados en Emergencia según  las necesidades que se presentaron.
Resultado del indicador EXCELENTE en un 100%; puesto que todas las solicitudes requeridas fueron atendidas oportunamente.</t>
  </si>
  <si>
    <t>La falta de información para poder calcular el indicador obedece a que hubo un traslado de la aplicación a otro servidor.</t>
  </si>
  <si>
    <t>Encuesta embebida dentro del aplicativo ARANDA para que se pueda continuar con la calificación del servicio por parte del cliente interno</t>
  </si>
  <si>
    <t>En el 3er trimestre se expidieron 254 viabilidades, en un tiempo promesio de 1 día, cumpliendo asi con la meta</t>
  </si>
  <si>
    <t xml:space="preserve">Durante el III Trimestre del año 2018, fueron asistidas sesenta y cinco (65) conciliaciones judiciales y prejudiciales </t>
  </si>
  <si>
    <t>Durante el III Trimestre del año 2018, fueron estudiados (3) solicitudes de conciliación</t>
  </si>
  <si>
    <t>Durante el III Trimestre del año 2018, la Oficina Asesora Jurídica brindo asesoria a las Diferentes Oficinas y Subdirecciones de la UAECOB en los relacionado con estudios previos</t>
  </si>
  <si>
    <t>La oficina Asesora Jurídica dio respuesta a Ochenta y tres (83) solicitudes de certificados por correo   y radicados los cuales fueron tramitados en su totalidad</t>
  </si>
  <si>
    <t>Durante los meses de julio y agosto del año 2018 la Oficina Asesora Jurídica expidio y suscribio 146 minutas de contratos de prestación de servicios en promedio de cuatro (4) días</t>
  </si>
  <si>
    <t>PROMEDIO MENSUAL 3er TRIMESTRE</t>
  </si>
  <si>
    <t>RESULTADO 3er TRIMESTRE</t>
  </si>
  <si>
    <t>DESEMPEÑO FINAL 3er TRIMESTRE</t>
  </si>
  <si>
    <t xml:space="preserve"> Bienestar en este trimestre no se reportan indicadores debido a que el contrato para el desarrollo de las actividades se terminó el 19 de julio de 2018 y el nuevo contrato se suscribió el el 14 de septiembre de 2018.
Durante este trimestre se llevo a cabo toda la etapa precontractual.</t>
  </si>
  <si>
    <t xml:space="preserve">Durante el trimestre se impartio un curso de capacitacion para instructores  con una participación de 75 servidores públicos los cuales cumplieron satisfactoriamente y de manera sobresaliente 71 de ellos, con las evaluaciones planteadas durante el desarrollo del curso </t>
  </si>
  <si>
    <t>Durante el trimestre se impartieron 23 procesos de capacitación y entrenamiento con una participación de  465 servidores públicos de la UAECOB.</t>
  </si>
  <si>
    <t xml:space="preserve">Durante el tercer trimestre del año 2018, se presentaron en promedio 8 accidentes incapacitantes por mes, de los cuales se identifico que las principales causas de estos accidentes se dan por levantamientos de cargas (sobreesfuerzo), caidas a nivel  y otros factores de riesgo propios de la operacion. </t>
  </si>
  <si>
    <t>En el segundo trimestre las incapacidades por E.G  se  presentaron principalmente por los siguentes diagnosticos: M545-Lumbagos, J029-Enfermedades Respiratorias y A09-Enfermedades Gastrointestinales.</t>
  </si>
  <si>
    <t>META (per.)2</t>
  </si>
  <si>
    <t>Valor numerador3</t>
  </si>
  <si>
    <t>Valor denominador4</t>
  </si>
  <si>
    <t>RESULTADO 5</t>
  </si>
  <si>
    <t>TENDENCIA
(&gt;=) (&lt;=)6</t>
  </si>
  <si>
    <t>DESEMPEÑO7</t>
  </si>
  <si>
    <t>ANALISIS Y OBSERVACIONES8</t>
  </si>
  <si>
    <t>Acción 
Planteada9</t>
  </si>
  <si>
    <t>META (per.)10</t>
  </si>
  <si>
    <t>Valor numerador11</t>
  </si>
  <si>
    <t>Valor denominador12</t>
  </si>
  <si>
    <t>RESULTADO 13</t>
  </si>
  <si>
    <t>TENDENCIA
(&gt;=) (&lt;=)14</t>
  </si>
  <si>
    <t>DESEMPEÑO15</t>
  </si>
  <si>
    <t>ANALISIS Y OBSERVACIONES16</t>
  </si>
  <si>
    <t>Acción 
Planteada17</t>
  </si>
  <si>
    <t>META (per.)18</t>
  </si>
  <si>
    <t>Valor numerador19</t>
  </si>
  <si>
    <t>Valor denominador20</t>
  </si>
  <si>
    <t>RESULTADO 21</t>
  </si>
  <si>
    <t>TENDENCIA
(&gt;=) (&lt;=)22</t>
  </si>
  <si>
    <t>DESEMPEÑO23</t>
  </si>
  <si>
    <t>ANALISIS Y OBSERVACIONES24</t>
  </si>
  <si>
    <t>Acción 
Planteada25</t>
  </si>
  <si>
    <t>META (per.)26</t>
  </si>
  <si>
    <t>Valor numerador27</t>
  </si>
  <si>
    <t>Valor denominador28</t>
  </si>
  <si>
    <t>RESULTADO 29</t>
  </si>
  <si>
    <t>TENDENCIA
(&gt;=) (&lt;=)30</t>
  </si>
  <si>
    <t>DESEMPEÑO31</t>
  </si>
  <si>
    <t>ANALISIS Y OBSERVACIONES32</t>
  </si>
  <si>
    <t>Acción 
Planteada33</t>
  </si>
  <si>
    <t>META (per.)34</t>
  </si>
  <si>
    <t>Valor numerador35</t>
  </si>
  <si>
    <t>Valor denominador36</t>
  </si>
  <si>
    <t>RESULTADO 37</t>
  </si>
  <si>
    <t>TENDENCIA
(&gt;=) (&lt;=)38</t>
  </si>
  <si>
    <t>DESEMPEÑO39</t>
  </si>
  <si>
    <t>ANALISIS Y OBSERVACIONES40</t>
  </si>
  <si>
    <t>Acción 
Planteada41</t>
  </si>
  <si>
    <t>META (per.)42</t>
  </si>
  <si>
    <t>Valor numerador43</t>
  </si>
  <si>
    <t>Valor denominador44</t>
  </si>
  <si>
    <t>RESULTADO 45</t>
  </si>
  <si>
    <t>TENDENCIA
(&gt;=) (&lt;=)46</t>
  </si>
  <si>
    <t>DESEMPEÑO47</t>
  </si>
  <si>
    <t>ANALISIS Y OBSERVACIONES48</t>
  </si>
  <si>
    <t>Acción 
Planteada49</t>
  </si>
  <si>
    <t>META (per.)50</t>
  </si>
  <si>
    <t>Valor numerador51</t>
  </si>
  <si>
    <t>Valor denominador52</t>
  </si>
  <si>
    <t>RESULTADO 53</t>
  </si>
  <si>
    <t>TENDENCIA
(&gt;=) (&lt;=)54</t>
  </si>
  <si>
    <t>DESEMPEÑO55</t>
  </si>
  <si>
    <t>ANALISIS Y OBSERVACIONES56</t>
  </si>
  <si>
    <t>Acción 
Planteada57</t>
  </si>
  <si>
    <t>META (per.)58</t>
  </si>
  <si>
    <t>Valor numerador59</t>
  </si>
  <si>
    <t>Valor denominador60</t>
  </si>
  <si>
    <t>RESULTADO 61</t>
  </si>
  <si>
    <t>TENDENCIA
(&gt;=) (&lt;=)62</t>
  </si>
  <si>
    <t>DESEMPEÑO63</t>
  </si>
  <si>
    <t>ANALISIS Y OBSERVACIONES64</t>
  </si>
  <si>
    <t>Acción 
Planteada65</t>
  </si>
  <si>
    <t>Cuenta de DESEMPEÑO FINAL 3er TRIMESTRE</t>
  </si>
  <si>
    <t>Resultado (3er trimestre)</t>
  </si>
  <si>
    <t>Meta (3er trimestre)</t>
  </si>
  <si>
    <t>OBJETIVOS ESTRATEGICOS</t>
  </si>
  <si>
    <t>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</si>
</sst>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240A]\ * #,##0.00_);_([$$-240A]\ * \(#,##0.00\);_([$$-240A]\ * &quot;-&quot;??_);_(@_)"/>
    <numFmt numFmtId="165" formatCode="_-* #,##0.00\ _€_-;\-* #,##0.00\ _€_-;_-* &quot;-&quot;??\ _€_-;_-@_-"/>
    <numFmt numFmtId="166" formatCode="_-* #,##0.00\ &quot;€&quot;_-;\-* #,##0.00\ &quot;€&quot;_-;_-* &quot;-&quot;??\ &quot;€&quot;_-;_-@_-"/>
    <numFmt numFmtId="167" formatCode="_(&quot;$&quot;\ * #,##0.00_);_(&quot;$&quot;\ * \(#,##0.00\);_(&quot;$&quot;\ * &quot;-&quot;??_);_(@_)"/>
    <numFmt numFmtId="168" formatCode="0.0%"/>
    <numFmt numFmtId="169" formatCode="#,##0_ ;\-#,##0\ "/>
    <numFmt numFmtId="170" formatCode="_(* #,##0_);_(* \(#,##0\);_(* &quot;-&quot;??_);_(@_)"/>
    <numFmt numFmtId="171" formatCode="h:mm:ss;@"/>
    <numFmt numFmtId="172" formatCode="0.0"/>
  </numFmts>
  <fonts count="5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1"/>
      <color rgb="FF000000"/>
      <name val="Calibri"/>
      <family val="2"/>
    </font>
    <font>
      <b/>
      <sz val="10"/>
      <color rgb="FF000000"/>
      <name val="Verdana"/>
      <family val="2"/>
    </font>
    <font>
      <b/>
      <sz val="10"/>
      <color theme="0"/>
      <name val="Verdana"/>
      <family val="2"/>
    </font>
    <font>
      <b/>
      <sz val="11"/>
      <color indexed="8"/>
      <name val="Verdana"/>
      <family val="2"/>
    </font>
    <font>
      <sz val="11"/>
      <name val="Calibri"/>
      <family val="2"/>
      <scheme val="minor"/>
    </font>
    <font>
      <sz val="11"/>
      <color rgb="FF222222"/>
      <name val="Calibri"/>
      <family val="2"/>
      <scheme val="minor"/>
    </font>
    <font>
      <sz val="11"/>
      <color indexed="8"/>
      <name val="Calibri"/>
      <family val="2"/>
      <scheme val="minor"/>
    </font>
    <font>
      <sz val="11"/>
      <color rgb="FF000000"/>
      <name val="Calibri"/>
      <family val="2"/>
      <scheme val="minor"/>
    </font>
    <font>
      <b/>
      <sz val="11"/>
      <color indexed="8"/>
      <name val="Calibri"/>
      <family val="2"/>
      <scheme val="minor"/>
    </font>
    <font>
      <u/>
      <sz val="11"/>
      <color indexed="8"/>
      <name val="Calibri"/>
      <family val="2"/>
      <scheme val="minor"/>
    </font>
    <font>
      <b/>
      <u/>
      <sz val="11"/>
      <color theme="1"/>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
      <sz val="10"/>
      <name val="Arial"/>
      <family val="2"/>
    </font>
    <font>
      <sz val="12"/>
      <color indexed="8"/>
      <name val="Verdana"/>
      <family val="2"/>
    </font>
    <font>
      <b/>
      <sz val="12"/>
      <color indexed="10"/>
      <name val="Verdana"/>
      <family val="2"/>
    </font>
    <font>
      <sz val="16"/>
      <color theme="0"/>
      <name val="Calibri"/>
      <family val="2"/>
      <scheme val="minor"/>
    </font>
    <font>
      <sz val="9"/>
      <color indexed="81"/>
      <name val="Tahoma"/>
      <family val="2"/>
    </font>
    <font>
      <b/>
      <sz val="9"/>
      <color indexed="81"/>
      <name val="Tahoma"/>
      <family val="2"/>
    </font>
    <font>
      <i/>
      <sz val="11"/>
      <name val="Calibri"/>
      <family val="2"/>
      <scheme val="minor"/>
    </font>
    <font>
      <sz val="10"/>
      <color theme="1"/>
      <name val="Calibri"/>
      <family val="2"/>
      <scheme val="minor"/>
    </font>
    <font>
      <sz val="10"/>
      <color indexed="8"/>
      <name val="Calibri"/>
      <family val="2"/>
      <scheme val="minor"/>
    </font>
    <font>
      <b/>
      <sz val="11"/>
      <color indexed="10"/>
      <name val="Verdana"/>
      <family val="2"/>
    </font>
    <font>
      <b/>
      <sz val="11"/>
      <color rgb="FFFF0000"/>
      <name val="Verdana"/>
      <family val="2"/>
    </font>
    <font>
      <sz val="12"/>
      <name val="Verdana"/>
      <family val="2"/>
    </font>
    <font>
      <u/>
      <sz val="10"/>
      <color indexed="8"/>
      <name val="Calibri"/>
      <family val="2"/>
      <scheme val="minor"/>
    </font>
    <font>
      <sz val="12"/>
      <color indexed="8"/>
      <name val="Calibri"/>
      <family val="2"/>
      <scheme val="minor"/>
    </font>
    <font>
      <b/>
      <sz val="12"/>
      <name val="Calibri"/>
      <family val="2"/>
      <scheme val="minor"/>
    </font>
    <font>
      <b/>
      <sz val="12"/>
      <color indexed="8"/>
      <name val="Calibri"/>
      <family val="2"/>
      <scheme val="minor"/>
    </font>
    <font>
      <b/>
      <sz val="12"/>
      <color indexed="10"/>
      <name val="Calibri"/>
      <family val="2"/>
      <scheme val="minor"/>
    </font>
    <font>
      <sz val="11"/>
      <color indexed="8"/>
      <name val="Verdana"/>
      <family val="2"/>
    </font>
    <font>
      <b/>
      <sz val="10"/>
      <color theme="0"/>
      <name val="Tahoma"/>
      <family val="2"/>
    </font>
    <font>
      <b/>
      <sz val="10"/>
      <name val="Tahoma"/>
      <family val="2"/>
    </font>
    <font>
      <sz val="12"/>
      <color theme="1"/>
      <name val="Calibri"/>
      <family val="2"/>
      <scheme val="minor"/>
    </font>
    <font>
      <b/>
      <sz val="12"/>
      <color theme="1"/>
      <name val="Calibri"/>
      <family val="2"/>
      <scheme val="minor"/>
    </font>
    <font>
      <sz val="12"/>
      <color theme="1"/>
      <name val="Verdana"/>
      <family val="2"/>
    </font>
    <font>
      <sz val="11"/>
      <color theme="1"/>
      <name val="Verdana"/>
      <family val="2"/>
    </font>
    <font>
      <b/>
      <sz val="8"/>
      <color indexed="8"/>
      <name val="Verdana"/>
      <family val="2"/>
    </font>
    <font>
      <b/>
      <sz val="10"/>
      <color indexed="8"/>
      <name val="Calibri"/>
      <family val="2"/>
      <scheme val="minor"/>
    </font>
    <font>
      <sz val="10"/>
      <color rgb="FF000000"/>
      <name val="Calibri"/>
      <family val="2"/>
      <scheme val="minor"/>
    </font>
    <font>
      <sz val="10"/>
      <name val="Calibri"/>
      <family val="2"/>
      <scheme val="minor"/>
    </font>
    <font>
      <b/>
      <sz val="16"/>
      <name val="Calibri"/>
      <family val="2"/>
      <scheme val="minor"/>
    </font>
    <font>
      <sz val="11"/>
      <color theme="1"/>
      <name val="Tahoma"/>
      <family val="2"/>
    </font>
    <font>
      <sz val="11"/>
      <color indexed="8"/>
      <name val="Tahoma"/>
      <family val="2"/>
    </font>
    <font>
      <sz val="10"/>
      <color indexed="8"/>
      <name val="Tahoma"/>
      <family val="2"/>
    </font>
    <font>
      <b/>
      <sz val="14"/>
      <color indexed="8"/>
      <name val="Calibri"/>
      <family val="2"/>
      <scheme val="minor"/>
    </font>
  </fonts>
  <fills count="29">
    <fill>
      <patternFill patternType="none"/>
    </fill>
    <fill>
      <patternFill patternType="gray125"/>
    </fill>
    <fill>
      <patternFill patternType="solid">
        <fgColor theme="1"/>
        <bgColor indexed="64"/>
      </patternFill>
    </fill>
    <fill>
      <patternFill patternType="solid">
        <fgColor theme="8" tint="-0.499984740745262"/>
        <bgColor indexed="64"/>
      </patternFill>
    </fill>
    <fill>
      <patternFill patternType="solid">
        <fgColor theme="1"/>
        <bgColor rgb="FFBFBFBF"/>
      </patternFill>
    </fill>
    <fill>
      <patternFill patternType="solid">
        <fgColor rgb="FF002060"/>
        <bgColor rgb="FFBFBFBF"/>
      </patternFill>
    </fill>
    <fill>
      <patternFill patternType="solid">
        <fgColor rgb="FFFF0000"/>
        <bgColor indexed="64"/>
      </patternFill>
    </fill>
    <fill>
      <patternFill patternType="solid">
        <fgColor rgb="FFFFFF00"/>
        <bgColor indexed="64"/>
      </patternFill>
    </fill>
    <fill>
      <patternFill patternType="solid">
        <fgColor theme="6"/>
        <bgColor indexed="64"/>
      </patternFill>
    </fill>
    <fill>
      <patternFill patternType="solid">
        <fgColor rgb="FF00B0F0"/>
        <bgColor indexed="64"/>
      </patternFill>
    </fill>
    <fill>
      <patternFill patternType="solid">
        <fgColor theme="8" tint="0.79998168889431442"/>
        <bgColor rgb="FFBFBFBF"/>
      </patternFill>
    </fill>
    <fill>
      <patternFill patternType="solid">
        <fgColor theme="0"/>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theme="8"/>
        <bgColor indexed="64"/>
      </patternFill>
    </fill>
    <fill>
      <patternFill patternType="solid">
        <fgColor rgb="FF92D050"/>
        <bgColor indexed="64"/>
      </patternFill>
    </fill>
    <fill>
      <patternFill patternType="solid">
        <fgColor theme="0" tint="-0.249977111117893"/>
        <bgColor indexed="64"/>
      </patternFill>
    </fill>
    <fill>
      <patternFill patternType="solid">
        <fgColor rgb="FF002060"/>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6" tint="-0.499984740745262"/>
        <bgColor indexed="64"/>
      </patternFill>
    </fill>
    <fill>
      <patternFill patternType="solid">
        <fgColor theme="4" tint="-0.249977111117893"/>
        <bgColor theme="4" tint="-0.249977111117893"/>
      </patternFill>
    </fill>
  </fills>
  <borders count="3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theme="3"/>
      </left>
      <right style="thin">
        <color theme="3"/>
      </right>
      <top style="thin">
        <color theme="3"/>
      </top>
      <bottom style="thin">
        <color theme="3"/>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top/>
      <bottom style="thin">
        <color theme="5"/>
      </bottom>
      <diagonal/>
    </border>
    <border>
      <left style="medium">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theme="4" tint="0.79998168889431442"/>
      </top>
      <bottom style="thin">
        <color theme="4" tint="0.79998168889431442"/>
      </bottom>
      <diagonal/>
    </border>
    <border>
      <left/>
      <right/>
      <top style="thin">
        <color theme="4" tint="-0.249977111117893"/>
      </top>
      <bottom style="thin">
        <color theme="4" tint="0.79998168889431442"/>
      </bottom>
      <diagonal/>
    </border>
    <border>
      <left/>
      <right/>
      <top style="thin">
        <color theme="4" tint="-0.249977111117893"/>
      </top>
      <bottom style="thin">
        <color theme="4" tint="0.59999389629810485"/>
      </bottom>
      <diagonal/>
    </border>
    <border>
      <left/>
      <right/>
      <top style="double">
        <color theme="4" tint="-0.249977111117893"/>
      </top>
      <bottom/>
      <diagonal/>
    </border>
  </borders>
  <cellStyleXfs count="38">
    <xf numFmtId="0" fontId="0" fillId="0" borderId="0"/>
    <xf numFmtId="9" fontId="1" fillId="0" borderId="0" applyFont="0" applyFill="0" applyBorder="0" applyAlignment="0" applyProtection="0"/>
    <xf numFmtId="0" fontId="5" fillId="0" borderId="0"/>
    <xf numFmtId="164" fontId="1" fillId="0" borderId="0"/>
    <xf numFmtId="0" fontId="5" fillId="0" borderId="0" applyNumberFormat="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5" fillId="0" borderId="0"/>
    <xf numFmtId="0" fontId="19" fillId="0" borderId="0"/>
    <xf numFmtId="0" fontId="19" fillId="0" borderId="0"/>
    <xf numFmtId="0" fontId="19" fillId="0" borderId="0"/>
    <xf numFmtId="9"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cellStyleXfs>
  <cellXfs count="459">
    <xf numFmtId="0" fontId="0" fillId="0" borderId="0" xfId="0"/>
    <xf numFmtId="0" fontId="0" fillId="0" borderId="0" xfId="0" applyAlignment="1">
      <alignment vertical="center"/>
    </xf>
    <xf numFmtId="0" fontId="7" fillId="4" borderId="1" xfId="2" applyFont="1" applyFill="1" applyBorder="1" applyAlignment="1">
      <alignment horizontal="center" vertical="center" wrapText="1"/>
    </xf>
    <xf numFmtId="0" fontId="7" fillId="5" borderId="2" xfId="2" applyFont="1" applyFill="1" applyBorder="1" applyAlignment="1">
      <alignment horizontal="center" vertical="center" wrapText="1"/>
    </xf>
    <xf numFmtId="0" fontId="7" fillId="5" borderId="3" xfId="2" applyFont="1" applyFill="1" applyBorder="1" applyAlignment="1">
      <alignment horizontal="center" vertical="center" wrapText="1"/>
    </xf>
    <xf numFmtId="0" fontId="8" fillId="6" borderId="4" xfId="0" applyFont="1" applyFill="1" applyBorder="1" applyAlignment="1">
      <alignment horizontal="center" vertical="center"/>
    </xf>
    <xf numFmtId="0" fontId="8" fillId="7" borderId="4" xfId="0" applyFont="1" applyFill="1" applyBorder="1" applyAlignment="1">
      <alignment horizontal="center" vertical="center"/>
    </xf>
    <xf numFmtId="0" fontId="8" fillId="8" borderId="4" xfId="0" applyFont="1" applyFill="1" applyBorder="1" applyAlignment="1">
      <alignment horizontal="center" vertical="center"/>
    </xf>
    <xf numFmtId="0" fontId="8" fillId="9" borderId="4" xfId="0" applyFont="1" applyFill="1" applyBorder="1" applyAlignment="1">
      <alignment horizontal="center" vertical="center"/>
    </xf>
    <xf numFmtId="0" fontId="6" fillId="10" borderId="5" xfId="2" applyFont="1" applyFill="1" applyBorder="1" applyAlignment="1">
      <alignment horizontal="center" vertical="center" wrapText="1"/>
    </xf>
    <xf numFmtId="0" fontId="0" fillId="0" borderId="4" xfId="0" applyFont="1" applyBorder="1" applyAlignment="1">
      <alignment horizontal="center" vertical="center"/>
    </xf>
    <xf numFmtId="0" fontId="3" fillId="2"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3" fontId="9" fillId="0" borderId="4"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9" fontId="0"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xf>
    <xf numFmtId="0" fontId="0" fillId="11"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11" fillId="0" borderId="4" xfId="0" applyFont="1" applyBorder="1" applyAlignment="1">
      <alignment horizontal="center" vertical="center"/>
    </xf>
    <xf numFmtId="0" fontId="0" fillId="11" borderId="4" xfId="0" applyFont="1" applyFill="1" applyBorder="1" applyAlignment="1">
      <alignment horizontal="center" vertical="center"/>
    </xf>
    <xf numFmtId="0" fontId="0" fillId="0" borderId="0" xfId="0" applyAlignment="1">
      <alignment vertical="center" wrapText="1"/>
    </xf>
    <xf numFmtId="0" fontId="11" fillId="0" borderId="4" xfId="0" applyFont="1" applyFill="1" applyBorder="1" applyAlignment="1">
      <alignment horizontal="center" vertical="center" wrapText="1"/>
    </xf>
    <xf numFmtId="9" fontId="0" fillId="0" borderId="4" xfId="0" applyNumberFormat="1" applyFont="1" applyFill="1" applyBorder="1" applyAlignment="1">
      <alignment horizontal="center" vertical="center"/>
    </xf>
    <xf numFmtId="9" fontId="0" fillId="0" borderId="4"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20" fontId="11" fillId="0" borderId="4" xfId="0" applyNumberFormat="1" applyFont="1" applyBorder="1" applyAlignment="1">
      <alignment horizontal="center" vertical="center"/>
    </xf>
    <xf numFmtId="16" fontId="0" fillId="0" borderId="4" xfId="0" applyNumberFormat="1" applyFont="1" applyBorder="1" applyAlignment="1">
      <alignment horizontal="center" vertical="center" wrapText="1"/>
    </xf>
    <xf numFmtId="9" fontId="9"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9" fillId="0" borderId="4" xfId="3" applyNumberFormat="1" applyFont="1" applyFill="1" applyBorder="1" applyAlignment="1">
      <alignment horizontal="center" vertical="center" wrapText="1"/>
    </xf>
    <xf numFmtId="164" fontId="9" fillId="0" borderId="4" xfId="3" applyFont="1" applyFill="1" applyBorder="1" applyAlignment="1">
      <alignment horizontal="center" vertical="center" wrapText="1"/>
    </xf>
    <xf numFmtId="0" fontId="11" fillId="0" borderId="4" xfId="0" applyFont="1" applyFill="1" applyBorder="1" applyAlignment="1">
      <alignment horizontal="center" vertical="center"/>
    </xf>
    <xf numFmtId="20" fontId="11" fillId="0" borderId="4" xfId="0" applyNumberFormat="1" applyFont="1" applyFill="1" applyBorder="1" applyAlignment="1">
      <alignment horizontal="center" vertical="center"/>
    </xf>
    <xf numFmtId="0" fontId="9" fillId="0" borderId="4" xfId="0" applyFont="1" applyBorder="1" applyAlignment="1">
      <alignment horizontal="center" vertical="center" wrapText="1"/>
    </xf>
    <xf numFmtId="9" fontId="11" fillId="0" borderId="4" xfId="0" applyNumberFormat="1" applyFont="1" applyFill="1" applyBorder="1" applyAlignment="1">
      <alignment horizontal="center" vertical="center"/>
    </xf>
    <xf numFmtId="9" fontId="0" fillId="0" borderId="4" xfId="1" applyFont="1" applyFill="1" applyBorder="1" applyAlignment="1">
      <alignment horizontal="center" vertical="center"/>
    </xf>
    <xf numFmtId="9" fontId="11" fillId="0" borderId="4" xfId="1" applyFont="1" applyFill="1" applyBorder="1" applyAlignment="1">
      <alignment horizontal="center" vertical="center"/>
    </xf>
    <xf numFmtId="0" fontId="11" fillId="11" borderId="4" xfId="0" applyFont="1" applyFill="1" applyBorder="1" applyAlignment="1">
      <alignment horizontal="center" vertical="center"/>
    </xf>
    <xf numFmtId="9" fontId="11" fillId="11" borderId="4" xfId="0" applyNumberFormat="1" applyFont="1" applyFill="1" applyBorder="1" applyAlignment="1">
      <alignment horizontal="center" vertical="center"/>
    </xf>
    <xf numFmtId="49" fontId="0" fillId="11" borderId="4" xfId="0" applyNumberFormat="1" applyFont="1" applyFill="1" applyBorder="1" applyAlignment="1">
      <alignment horizontal="center" vertical="center" wrapText="1"/>
    </xf>
    <xf numFmtId="0" fontId="9" fillId="11" borderId="4" xfId="0" applyFont="1" applyFill="1" applyBorder="1" applyAlignment="1">
      <alignment horizontal="center" vertical="center" wrapText="1"/>
    </xf>
    <xf numFmtId="20" fontId="11" fillId="11" borderId="4" xfId="0" applyNumberFormat="1" applyFont="1" applyFill="1" applyBorder="1" applyAlignment="1">
      <alignment horizontal="center" vertical="center"/>
    </xf>
    <xf numFmtId="9" fontId="0" fillId="11" borderId="4" xfId="0" applyNumberFormat="1" applyFont="1" applyFill="1" applyBorder="1" applyAlignment="1">
      <alignment horizontal="center" vertical="center" wrapText="1"/>
    </xf>
    <xf numFmtId="9" fontId="20" fillId="13" borderId="5" xfId="0" applyNumberFormat="1" applyFont="1" applyFill="1" applyBorder="1" applyAlignment="1">
      <alignment horizontal="center" vertical="center"/>
    </xf>
    <xf numFmtId="1" fontId="20" fillId="13" borderId="5" xfId="0" applyNumberFormat="1" applyFont="1" applyFill="1" applyBorder="1" applyAlignment="1">
      <alignment horizontal="center" vertical="center"/>
    </xf>
    <xf numFmtId="9" fontId="20" fillId="13" borderId="7" xfId="0" applyNumberFormat="1" applyFont="1" applyFill="1" applyBorder="1" applyAlignment="1">
      <alignment horizontal="center" vertical="center"/>
    </xf>
    <xf numFmtId="10" fontId="21" fillId="13" borderId="7" xfId="0" applyNumberFormat="1" applyFont="1" applyFill="1" applyBorder="1" applyAlignment="1">
      <alignment horizontal="center" vertical="center"/>
    </xf>
    <xf numFmtId="0" fontId="20" fillId="13" borderId="10" xfId="0" applyFont="1" applyFill="1" applyBorder="1" applyAlignment="1">
      <alignment horizontal="justify" vertical="center" wrapText="1"/>
    </xf>
    <xf numFmtId="0" fontId="7" fillId="14" borderId="11"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11" fillId="15" borderId="4"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1" fillId="7" borderId="4" xfId="0" applyFont="1" applyFill="1" applyBorder="1" applyAlignment="1">
      <alignment horizontal="center" vertical="center" wrapText="1"/>
    </xf>
    <xf numFmtId="3" fontId="9" fillId="7" borderId="4" xfId="0" applyNumberFormat="1" applyFont="1" applyFill="1" applyBorder="1" applyAlignment="1">
      <alignment horizontal="center" vertical="center" wrapText="1"/>
    </xf>
    <xf numFmtId="0" fontId="7" fillId="14" borderId="12" xfId="0" applyFont="1" applyFill="1" applyBorder="1" applyAlignment="1">
      <alignment horizontal="center" vertical="center"/>
    </xf>
    <xf numFmtId="0" fontId="20" fillId="13" borderId="7" xfId="0" applyFont="1" applyFill="1" applyBorder="1" applyAlignment="1">
      <alignment horizontal="justify" vertical="center" wrapText="1"/>
    </xf>
    <xf numFmtId="0" fontId="20" fillId="13" borderId="4" xfId="0" applyFont="1" applyFill="1" applyBorder="1" applyAlignment="1">
      <alignment horizontal="justify" vertical="center" wrapText="1"/>
    </xf>
    <xf numFmtId="0" fontId="7" fillId="14" borderId="12" xfId="0" applyFont="1" applyFill="1" applyBorder="1" applyAlignment="1">
      <alignment vertical="center"/>
    </xf>
    <xf numFmtId="0" fontId="20" fillId="13" borderId="4" xfId="0" applyFont="1" applyFill="1" applyBorder="1" applyAlignment="1">
      <alignment horizontal="justify" vertical="center"/>
    </xf>
    <xf numFmtId="0" fontId="20" fillId="13" borderId="10" xfId="0" applyFont="1" applyFill="1" applyBorder="1" applyAlignment="1">
      <alignment horizontal="justify" vertical="center"/>
    </xf>
    <xf numFmtId="0" fontId="20" fillId="13" borderId="16" xfId="0" applyFont="1" applyFill="1" applyBorder="1" applyAlignment="1">
      <alignment horizontal="justify" vertical="center" wrapText="1"/>
    </xf>
    <xf numFmtId="168" fontId="20" fillId="13" borderId="5" xfId="0" applyNumberFormat="1" applyFont="1" applyFill="1" applyBorder="1" applyAlignment="1">
      <alignment horizontal="center" vertical="center"/>
    </xf>
    <xf numFmtId="9" fontId="20" fillId="16" borderId="5" xfId="0" applyNumberFormat="1" applyFont="1" applyFill="1" applyBorder="1" applyAlignment="1">
      <alignment horizontal="center" vertical="center"/>
    </xf>
    <xf numFmtId="1" fontId="20" fillId="16" borderId="5" xfId="0" applyNumberFormat="1" applyFont="1" applyFill="1" applyBorder="1" applyAlignment="1">
      <alignment horizontal="center" vertical="center"/>
    </xf>
    <xf numFmtId="9" fontId="20" fillId="16" borderId="7" xfId="0" applyNumberFormat="1" applyFont="1" applyFill="1" applyBorder="1" applyAlignment="1">
      <alignment horizontal="center" vertical="center"/>
    </xf>
    <xf numFmtId="10" fontId="21" fillId="16" borderId="7" xfId="0" applyNumberFormat="1" applyFont="1" applyFill="1" applyBorder="1" applyAlignment="1">
      <alignment horizontal="center" vertical="center"/>
    </xf>
    <xf numFmtId="0" fontId="20" fillId="16" borderId="7" xfId="0" applyFont="1" applyFill="1" applyBorder="1" applyAlignment="1">
      <alignment horizontal="justify" vertical="center" wrapText="1"/>
    </xf>
    <xf numFmtId="0" fontId="20" fillId="16" borderId="10" xfId="0" applyFont="1" applyFill="1" applyBorder="1" applyAlignment="1">
      <alignment horizontal="justify" vertical="center" wrapText="1"/>
    </xf>
    <xf numFmtId="20" fontId="20" fillId="13" borderId="5" xfId="0" applyNumberFormat="1" applyFont="1" applyFill="1" applyBorder="1" applyAlignment="1">
      <alignment horizontal="center" vertical="center"/>
    </xf>
    <xf numFmtId="169" fontId="26" fillId="11" borderId="4" xfId="5" applyNumberFormat="1" applyFont="1" applyFill="1" applyBorder="1" applyAlignment="1">
      <alignment horizontal="center" vertical="center" wrapText="1"/>
    </xf>
    <xf numFmtId="1" fontId="27" fillId="11" borderId="5" xfId="0" applyNumberFormat="1" applyFont="1" applyFill="1" applyBorder="1" applyAlignment="1">
      <alignment horizontal="center" vertical="center"/>
    </xf>
    <xf numFmtId="0" fontId="27" fillId="11" borderId="4" xfId="0" applyFont="1" applyFill="1" applyBorder="1" applyAlignment="1">
      <alignment horizontal="center" vertical="center"/>
    </xf>
    <xf numFmtId="10" fontId="28" fillId="13" borderId="7" xfId="0" applyNumberFormat="1" applyFont="1" applyFill="1" applyBorder="1" applyAlignment="1">
      <alignment horizontal="center" vertical="center"/>
    </xf>
    <xf numFmtId="0" fontId="27" fillId="13" borderId="17" xfId="0" applyFont="1" applyFill="1" applyBorder="1" applyAlignment="1">
      <alignment horizontal="left" vertical="center" wrapText="1"/>
    </xf>
    <xf numFmtId="0" fontId="27" fillId="13" borderId="10" xfId="0" applyFont="1" applyFill="1" applyBorder="1" applyAlignment="1">
      <alignment horizontal="justify" vertical="center" wrapText="1"/>
    </xf>
    <xf numFmtId="0" fontId="27" fillId="11" borderId="5" xfId="0" applyNumberFormat="1" applyFont="1" applyFill="1" applyBorder="1" applyAlignment="1">
      <alignment horizontal="center" vertical="center"/>
    </xf>
    <xf numFmtId="0" fontId="27" fillId="11" borderId="5" xfId="0" applyFont="1" applyFill="1" applyBorder="1" applyAlignment="1">
      <alignment horizontal="center" vertical="center" wrapText="1"/>
    </xf>
    <xf numFmtId="0" fontId="27" fillId="13" borderId="7" xfId="0" applyFont="1" applyFill="1" applyBorder="1" applyAlignment="1">
      <alignment horizontal="justify" vertical="center" wrapText="1"/>
    </xf>
    <xf numFmtId="9" fontId="27" fillId="13" borderId="4" xfId="0" applyNumberFormat="1" applyFont="1" applyFill="1" applyBorder="1" applyAlignment="1">
      <alignment horizontal="center" vertical="center"/>
    </xf>
    <xf numFmtId="0" fontId="27" fillId="13" borderId="4" xfId="1" applyNumberFormat="1" applyFont="1" applyFill="1" applyBorder="1" applyAlignment="1">
      <alignment horizontal="center" vertical="center"/>
    </xf>
    <xf numFmtId="1" fontId="27" fillId="13" borderId="4" xfId="0" applyNumberFormat="1" applyFont="1" applyFill="1" applyBorder="1" applyAlignment="1">
      <alignment horizontal="center" vertical="center"/>
    </xf>
    <xf numFmtId="168" fontId="27" fillId="13" borderId="4" xfId="0" applyNumberFormat="1" applyFont="1" applyFill="1" applyBorder="1" applyAlignment="1">
      <alignment horizontal="center" vertical="center"/>
    </xf>
    <xf numFmtId="20" fontId="27" fillId="13" borderId="4" xfId="0" applyNumberFormat="1" applyFont="1" applyFill="1" applyBorder="1" applyAlignment="1">
      <alignment horizontal="center" vertical="center"/>
    </xf>
    <xf numFmtId="0" fontId="27" fillId="13" borderId="4" xfId="0" applyFont="1" applyFill="1" applyBorder="1" applyAlignment="1">
      <alignment horizontal="center" vertical="center"/>
    </xf>
    <xf numFmtId="10" fontId="28" fillId="13" borderId="4" xfId="0" applyNumberFormat="1" applyFont="1" applyFill="1" applyBorder="1" applyAlignment="1">
      <alignment horizontal="center" vertical="center"/>
    </xf>
    <xf numFmtId="0" fontId="27" fillId="13" borderId="4" xfId="0" applyFont="1" applyFill="1" applyBorder="1" applyAlignment="1">
      <alignment horizontal="justify" vertical="center" wrapText="1"/>
    </xf>
    <xf numFmtId="10" fontId="20" fillId="13" borderId="5" xfId="0" applyNumberFormat="1" applyFont="1" applyFill="1" applyBorder="1" applyAlignment="1">
      <alignment horizontal="center" vertical="center"/>
    </xf>
    <xf numFmtId="9" fontId="27" fillId="13" borderId="5" xfId="0" applyNumberFormat="1" applyFont="1" applyFill="1" applyBorder="1" applyAlignment="1">
      <alignment horizontal="center" vertical="center"/>
    </xf>
    <xf numFmtId="1" fontId="27" fillId="13" borderId="5" xfId="0" applyNumberFormat="1" applyFont="1" applyFill="1" applyBorder="1" applyAlignment="1">
      <alignment horizontal="center" vertical="center"/>
    </xf>
    <xf numFmtId="9" fontId="27" fillId="13" borderId="7" xfId="0" applyNumberFormat="1" applyFont="1" applyFill="1" applyBorder="1" applyAlignment="1">
      <alignment horizontal="center" vertical="center"/>
    </xf>
    <xf numFmtId="0" fontId="27" fillId="13" borderId="16" xfId="0" applyFont="1" applyFill="1" applyBorder="1" applyAlignment="1">
      <alignment horizontal="justify" vertical="center" wrapText="1"/>
    </xf>
    <xf numFmtId="0" fontId="27" fillId="13" borderId="17" xfId="0" applyFont="1" applyFill="1" applyBorder="1" applyAlignment="1">
      <alignment horizontal="justify" vertical="center" wrapText="1"/>
    </xf>
    <xf numFmtId="0" fontId="27" fillId="13" borderId="4" xfId="0" applyFont="1" applyFill="1" applyBorder="1" applyAlignment="1">
      <alignment horizontal="center" vertical="center" wrapText="1"/>
    </xf>
    <xf numFmtId="0" fontId="27" fillId="13" borderId="18" xfId="0" applyFont="1" applyFill="1" applyBorder="1" applyAlignment="1">
      <alignment horizontal="justify" vertical="center" wrapText="1"/>
    </xf>
    <xf numFmtId="10" fontId="29" fillId="13" borderId="7" xfId="0" applyNumberFormat="1" applyFont="1" applyFill="1" applyBorder="1" applyAlignment="1">
      <alignment horizontal="center" vertical="center" wrapText="1"/>
    </xf>
    <xf numFmtId="10" fontId="27" fillId="13" borderId="4" xfId="1" applyNumberFormat="1" applyFont="1" applyFill="1" applyBorder="1" applyAlignment="1">
      <alignment vertical="center" wrapText="1"/>
    </xf>
    <xf numFmtId="0" fontId="27" fillId="13" borderId="8" xfId="0" applyFont="1" applyFill="1" applyBorder="1" applyAlignment="1">
      <alignment horizontal="justify" vertical="center" wrapText="1"/>
    </xf>
    <xf numFmtId="170" fontId="26" fillId="13" borderId="4" xfId="5" applyNumberFormat="1" applyFont="1" applyFill="1" applyBorder="1" applyAlignment="1">
      <alignment horizontal="center" vertical="center"/>
    </xf>
    <xf numFmtId="170" fontId="26" fillId="13" borderId="10" xfId="5" applyNumberFormat="1" applyFont="1" applyFill="1" applyBorder="1" applyAlignment="1">
      <alignment horizontal="center" vertical="center"/>
    </xf>
    <xf numFmtId="10" fontId="30" fillId="13" borderId="7" xfId="0" applyNumberFormat="1" applyFont="1" applyFill="1" applyBorder="1" applyAlignment="1">
      <alignment horizontal="center" vertical="center"/>
    </xf>
    <xf numFmtId="9" fontId="27" fillId="13" borderId="19" xfId="0" applyNumberFormat="1" applyFont="1" applyFill="1" applyBorder="1" applyAlignment="1">
      <alignment horizontal="center" vertical="center"/>
    </xf>
    <xf numFmtId="9" fontId="27" fillId="13" borderId="12" xfId="0" applyNumberFormat="1" applyFont="1" applyFill="1" applyBorder="1" applyAlignment="1">
      <alignment horizontal="center" vertical="center"/>
    </xf>
    <xf numFmtId="10" fontId="21" fillId="13" borderId="19" xfId="0" applyNumberFormat="1" applyFont="1" applyFill="1" applyBorder="1" applyAlignment="1">
      <alignment horizontal="center" vertical="center"/>
    </xf>
    <xf numFmtId="0" fontId="27" fillId="0" borderId="10" xfId="0" applyFont="1" applyFill="1" applyBorder="1" applyAlignment="1">
      <alignment horizontal="justify" vertical="center" wrapText="1"/>
    </xf>
    <xf numFmtId="10" fontId="26" fillId="13" borderId="4" xfId="1" applyNumberFormat="1" applyFont="1" applyFill="1" applyBorder="1" applyAlignment="1">
      <alignment horizontal="center" vertical="center"/>
    </xf>
    <xf numFmtId="10" fontId="21" fillId="13" borderId="4" xfId="0" applyNumberFormat="1" applyFont="1" applyFill="1" applyBorder="1" applyAlignment="1">
      <alignment horizontal="center" vertical="center"/>
    </xf>
    <xf numFmtId="9" fontId="32" fillId="13" borderId="5" xfId="0" applyNumberFormat="1" applyFont="1" applyFill="1" applyBorder="1" applyAlignment="1">
      <alignment horizontal="center" vertical="center"/>
    </xf>
    <xf numFmtId="1" fontId="32" fillId="13" borderId="5" xfId="0" applyNumberFormat="1" applyFont="1" applyFill="1" applyBorder="1" applyAlignment="1">
      <alignment horizontal="center" vertical="center"/>
    </xf>
    <xf numFmtId="9" fontId="32" fillId="13" borderId="7" xfId="0" applyNumberFormat="1" applyFont="1" applyFill="1" applyBorder="1" applyAlignment="1">
      <alignment horizontal="center" vertical="center"/>
    </xf>
    <xf numFmtId="10" fontId="33" fillId="13" borderId="7" xfId="0" applyNumberFormat="1" applyFont="1" applyFill="1" applyBorder="1" applyAlignment="1">
      <alignment horizontal="center" vertical="center"/>
    </xf>
    <xf numFmtId="0" fontId="32" fillId="13" borderId="16" xfId="0" applyFont="1" applyFill="1" applyBorder="1" applyAlignment="1">
      <alignment horizontal="justify" vertical="justify" wrapText="1"/>
    </xf>
    <xf numFmtId="0" fontId="32" fillId="13" borderId="10" xfId="0" applyFont="1" applyFill="1" applyBorder="1" applyAlignment="1">
      <alignment horizontal="justify" vertical="center" wrapText="1"/>
    </xf>
    <xf numFmtId="0" fontId="32" fillId="13" borderId="7" xfId="0" applyFont="1" applyFill="1" applyBorder="1" applyAlignment="1">
      <alignment horizontal="justify" vertical="center" wrapText="1"/>
    </xf>
    <xf numFmtId="2" fontId="32" fillId="13" borderId="5" xfId="0" applyNumberFormat="1" applyFont="1" applyFill="1" applyBorder="1" applyAlignment="1">
      <alignment horizontal="center" vertical="center"/>
    </xf>
    <xf numFmtId="10" fontId="35" fillId="13" borderId="7" xfId="0" applyNumberFormat="1" applyFont="1" applyFill="1" applyBorder="1" applyAlignment="1">
      <alignment horizontal="center" vertical="center"/>
    </xf>
    <xf numFmtId="0" fontId="32" fillId="13" borderId="16" xfId="0" applyFont="1" applyFill="1" applyBorder="1" applyAlignment="1">
      <alignment horizontal="justify" vertical="center" wrapText="1"/>
    </xf>
    <xf numFmtId="9" fontId="32" fillId="13" borderId="4" xfId="0" applyNumberFormat="1" applyFont="1" applyFill="1" applyBorder="1" applyAlignment="1">
      <alignment horizontal="center" vertical="center"/>
    </xf>
    <xf numFmtId="1" fontId="32" fillId="13" borderId="4" xfId="0" applyNumberFormat="1" applyFont="1" applyFill="1" applyBorder="1" applyAlignment="1">
      <alignment horizontal="center" vertical="center"/>
    </xf>
    <xf numFmtId="9" fontId="32" fillId="13" borderId="16" xfId="0" applyNumberFormat="1" applyFont="1" applyFill="1" applyBorder="1" applyAlignment="1">
      <alignment horizontal="center" vertical="center"/>
    </xf>
    <xf numFmtId="10" fontId="35" fillId="13" borderId="16" xfId="0" applyNumberFormat="1" applyFont="1" applyFill="1" applyBorder="1" applyAlignment="1">
      <alignment horizontal="center" vertical="center"/>
    </xf>
    <xf numFmtId="0" fontId="20" fillId="7" borderId="7" xfId="0" applyFont="1" applyFill="1" applyBorder="1" applyAlignment="1">
      <alignment horizontal="justify" vertical="center" wrapText="1"/>
    </xf>
    <xf numFmtId="0" fontId="36" fillId="13" borderId="7" xfId="0" applyFont="1" applyFill="1" applyBorder="1" applyAlignment="1">
      <alignment horizontal="justify" vertical="center" wrapText="1"/>
    </xf>
    <xf numFmtId="0" fontId="37" fillId="17" borderId="5" xfId="0" applyFont="1" applyFill="1" applyBorder="1" applyAlignment="1">
      <alignment horizontal="center" vertical="center" wrapText="1"/>
    </xf>
    <xf numFmtId="0" fontId="38" fillId="18" borderId="5" xfId="0" applyFont="1" applyFill="1" applyBorder="1" applyAlignment="1">
      <alignment horizontal="center" vertical="center" wrapText="1"/>
    </xf>
    <xf numFmtId="0" fontId="20" fillId="13" borderId="5" xfId="0" applyNumberFormat="1" applyFont="1" applyFill="1" applyBorder="1" applyAlignment="1">
      <alignment horizontal="center" vertical="center"/>
    </xf>
    <xf numFmtId="168" fontId="0" fillId="0" borderId="4" xfId="0" applyNumberFormat="1" applyBorder="1" applyAlignment="1">
      <alignment horizontal="center" vertical="center"/>
    </xf>
    <xf numFmtId="0" fontId="0" fillId="0" borderId="4" xfId="0" applyBorder="1" applyAlignment="1">
      <alignment horizontal="center" vertical="center"/>
    </xf>
    <xf numFmtId="10" fontId="0" fillId="0" borderId="4" xfId="0" applyNumberFormat="1" applyBorder="1" applyAlignment="1">
      <alignment horizontal="center" vertical="center"/>
    </xf>
    <xf numFmtId="0" fontId="0" fillId="0" borderId="4" xfId="0" applyBorder="1" applyAlignment="1">
      <alignment horizontal="center" vertical="center" wrapText="1"/>
    </xf>
    <xf numFmtId="9" fontId="0" fillId="0" borderId="4" xfId="0" applyNumberFormat="1" applyBorder="1" applyAlignment="1">
      <alignment horizontal="center" vertical="center" wrapText="1"/>
    </xf>
    <xf numFmtId="1" fontId="0" fillId="0" borderId="4" xfId="0" applyNumberFormat="1" applyBorder="1" applyAlignment="1">
      <alignment horizontal="center" vertical="center"/>
    </xf>
    <xf numFmtId="1" fontId="0" fillId="0" borderId="4" xfId="1" applyNumberFormat="1" applyFont="1" applyBorder="1" applyAlignment="1">
      <alignment horizontal="center" vertical="center"/>
    </xf>
    <xf numFmtId="20" fontId="0" fillId="0" borderId="4" xfId="0" applyNumberFormat="1" applyBorder="1" applyAlignment="1">
      <alignment horizontal="center" vertical="center"/>
    </xf>
    <xf numFmtId="9" fontId="0" fillId="0" borderId="0" xfId="1" applyFont="1"/>
    <xf numFmtId="20" fontId="0" fillId="0" borderId="4" xfId="0" applyNumberFormat="1" applyFont="1" applyFill="1" applyBorder="1" applyAlignment="1">
      <alignment horizontal="center" vertical="center" wrapText="1"/>
    </xf>
    <xf numFmtId="0" fontId="0" fillId="0" borderId="4" xfId="0" applyNumberFormat="1" applyBorder="1" applyAlignment="1">
      <alignment horizontal="center" vertical="center"/>
    </xf>
    <xf numFmtId="9" fontId="0" fillId="0" borderId="4" xfId="0" applyNumberFormat="1" applyBorder="1" applyAlignment="1">
      <alignment horizontal="center" vertical="center"/>
    </xf>
    <xf numFmtId="9" fontId="0" fillId="0" borderId="4" xfId="1" applyNumberFormat="1" applyFont="1" applyBorder="1" applyAlignment="1">
      <alignment horizontal="center" vertical="center"/>
    </xf>
    <xf numFmtId="0" fontId="0" fillId="0" borderId="4"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2" xfId="0" applyFont="1" applyFill="1" applyBorder="1" applyAlignment="1">
      <alignment vertical="center"/>
    </xf>
    <xf numFmtId="0" fontId="0" fillId="21" borderId="5" xfId="0" applyFont="1" applyFill="1" applyBorder="1" applyAlignment="1">
      <alignment horizontal="center" vertical="center" wrapText="1"/>
    </xf>
    <xf numFmtId="0" fontId="0" fillId="21" borderId="7" xfId="0" applyFont="1" applyFill="1" applyBorder="1" applyAlignment="1">
      <alignment horizontal="center" vertical="center" wrapText="1"/>
    </xf>
    <xf numFmtId="0" fontId="0" fillId="21" borderId="4" xfId="0" applyFont="1" applyFill="1" applyBorder="1" applyAlignment="1">
      <alignment horizontal="center" vertical="center" wrapText="1"/>
    </xf>
    <xf numFmtId="49" fontId="0" fillId="21" borderId="5" xfId="0" applyNumberFormat="1" applyFont="1" applyFill="1" applyBorder="1" applyAlignment="1">
      <alignment horizontal="center" vertical="center" wrapText="1"/>
    </xf>
    <xf numFmtId="9" fontId="0" fillId="11" borderId="5" xfId="0" applyNumberFormat="1" applyFont="1" applyFill="1" applyBorder="1" applyAlignment="1">
      <alignment horizontal="center" vertical="center" wrapText="1"/>
    </xf>
    <xf numFmtId="1" fontId="32" fillId="11" borderId="5" xfId="0" applyNumberFormat="1" applyFont="1" applyFill="1" applyBorder="1" applyAlignment="1">
      <alignment horizontal="center" vertical="center"/>
    </xf>
    <xf numFmtId="9" fontId="32" fillId="11" borderId="5" xfId="0" applyNumberFormat="1" applyFont="1" applyFill="1" applyBorder="1" applyAlignment="1">
      <alignment horizontal="center" vertical="center"/>
    </xf>
    <xf numFmtId="9" fontId="32" fillId="11" borderId="7" xfId="0" applyNumberFormat="1" applyFont="1" applyFill="1" applyBorder="1" applyAlignment="1">
      <alignment horizontal="center" vertical="center"/>
    </xf>
    <xf numFmtId="10" fontId="33" fillId="11" borderId="7" xfId="0" applyNumberFormat="1" applyFont="1" applyFill="1" applyBorder="1" applyAlignment="1">
      <alignment horizontal="center" vertical="center"/>
    </xf>
    <xf numFmtId="0" fontId="39" fillId="11" borderId="5" xfId="0" applyFont="1" applyFill="1" applyBorder="1" applyAlignment="1">
      <alignment horizontal="left" vertical="center" wrapText="1"/>
    </xf>
    <xf numFmtId="0" fontId="32" fillId="11" borderId="10" xfId="0" applyFont="1" applyFill="1" applyBorder="1" applyAlignment="1">
      <alignment horizontal="justify" vertical="center" wrapText="1"/>
    </xf>
    <xf numFmtId="0" fontId="39" fillId="11" borderId="5" xfId="0" applyFont="1" applyFill="1" applyBorder="1" applyAlignment="1">
      <alignment horizontal="left" vertical="top" wrapText="1"/>
    </xf>
    <xf numFmtId="2" fontId="32" fillId="11" borderId="5" xfId="0" applyNumberFormat="1" applyFont="1" applyFill="1" applyBorder="1" applyAlignment="1">
      <alignment horizontal="center" vertical="center"/>
    </xf>
    <xf numFmtId="0" fontId="32" fillId="11" borderId="7" xfId="0" applyFont="1" applyFill="1" applyBorder="1" applyAlignment="1">
      <alignment horizontal="justify" vertical="top" wrapText="1"/>
    </xf>
    <xf numFmtId="0" fontId="0" fillId="11" borderId="5" xfId="0" applyFont="1" applyFill="1" applyBorder="1" applyAlignment="1">
      <alignment horizontal="center" vertical="center" wrapText="1"/>
    </xf>
    <xf numFmtId="0" fontId="32" fillId="11" borderId="7" xfId="0" applyFont="1" applyFill="1" applyBorder="1" applyAlignment="1">
      <alignment horizontal="justify" vertical="center" wrapText="1"/>
    </xf>
    <xf numFmtId="172" fontId="32" fillId="11" borderId="5" xfId="0" applyNumberFormat="1" applyFont="1" applyFill="1" applyBorder="1" applyAlignment="1">
      <alignment horizontal="center" vertical="center"/>
    </xf>
    <xf numFmtId="0" fontId="32" fillId="11" borderId="16" xfId="0" applyFont="1" applyFill="1" applyBorder="1" applyAlignment="1">
      <alignment horizontal="justify" vertical="center" wrapText="1"/>
    </xf>
    <xf numFmtId="9" fontId="32" fillId="11" borderId="4" xfId="0" applyNumberFormat="1" applyFont="1" applyFill="1" applyBorder="1" applyAlignment="1">
      <alignment horizontal="center" vertical="center"/>
    </xf>
    <xf numFmtId="1" fontId="32" fillId="11" borderId="4" xfId="0" applyNumberFormat="1" applyFont="1" applyFill="1" applyBorder="1" applyAlignment="1">
      <alignment horizontal="center" vertical="center"/>
    </xf>
    <xf numFmtId="9" fontId="32" fillId="11" borderId="16" xfId="0" applyNumberFormat="1" applyFont="1" applyFill="1" applyBorder="1" applyAlignment="1">
      <alignment horizontal="center" vertical="center"/>
    </xf>
    <xf numFmtId="10" fontId="33" fillId="11" borderId="16" xfId="0" applyNumberFormat="1" applyFont="1" applyFill="1" applyBorder="1" applyAlignment="1">
      <alignment horizontal="center" vertical="center"/>
    </xf>
    <xf numFmtId="0" fontId="0" fillId="22" borderId="4" xfId="0" applyFont="1" applyFill="1" applyBorder="1" applyAlignment="1">
      <alignment horizontal="center" vertical="center" wrapText="1"/>
    </xf>
    <xf numFmtId="9" fontId="0" fillId="21" borderId="5" xfId="0" applyNumberFormat="1" applyFont="1" applyFill="1" applyBorder="1" applyAlignment="1">
      <alignment horizontal="center" vertical="center" wrapText="1"/>
    </xf>
    <xf numFmtId="0" fontId="9" fillId="22" borderId="4" xfId="0" applyFont="1" applyFill="1" applyBorder="1" applyAlignment="1">
      <alignment horizontal="center" vertical="center" wrapText="1"/>
    </xf>
    <xf numFmtId="9" fontId="20" fillId="21" borderId="5" xfId="0" applyNumberFormat="1" applyFont="1" applyFill="1" applyBorder="1" applyAlignment="1">
      <alignment horizontal="center" vertical="center"/>
    </xf>
    <xf numFmtId="1" fontId="20" fillId="21" borderId="5" xfId="0" applyNumberFormat="1" applyFont="1" applyFill="1" applyBorder="1" applyAlignment="1">
      <alignment horizontal="center" vertical="center"/>
    </xf>
    <xf numFmtId="0" fontId="20" fillId="21" borderId="7" xfId="0" applyFont="1" applyFill="1" applyBorder="1" applyAlignment="1">
      <alignment vertical="center" wrapText="1"/>
    </xf>
    <xf numFmtId="0" fontId="20" fillId="21" borderId="10" xfId="0" applyFont="1" applyFill="1" applyBorder="1" applyAlignment="1">
      <alignment horizontal="justify" vertical="center" wrapText="1"/>
    </xf>
    <xf numFmtId="9" fontId="20" fillId="21" borderId="7" xfId="0" applyNumberFormat="1" applyFont="1" applyFill="1" applyBorder="1" applyAlignment="1">
      <alignment horizontal="center" vertical="center"/>
    </xf>
    <xf numFmtId="10" fontId="21" fillId="21" borderId="7" xfId="0" applyNumberFormat="1" applyFont="1" applyFill="1" applyBorder="1" applyAlignment="1">
      <alignment horizontal="center" vertical="center"/>
    </xf>
    <xf numFmtId="0" fontId="20" fillId="21" borderId="7" xfId="0" applyFont="1" applyFill="1" applyBorder="1" applyAlignment="1">
      <alignment vertical="center"/>
    </xf>
    <xf numFmtId="9" fontId="0" fillId="21" borderId="5" xfId="1" applyFont="1" applyFill="1" applyBorder="1" applyAlignment="1">
      <alignment horizontal="center" vertical="center" wrapText="1"/>
    </xf>
    <xf numFmtId="0" fontId="0" fillId="21" borderId="5" xfId="0" applyFill="1" applyBorder="1" applyAlignment="1">
      <alignment horizontal="center" vertical="center" wrapText="1"/>
    </xf>
    <xf numFmtId="0" fontId="0" fillId="23" borderId="5" xfId="0" applyFont="1" applyFill="1" applyBorder="1" applyAlignment="1">
      <alignment horizontal="center" vertical="center" wrapText="1"/>
    </xf>
    <xf numFmtId="10" fontId="0" fillId="21" borderId="5" xfId="0" applyNumberFormat="1" applyFont="1" applyFill="1" applyBorder="1" applyAlignment="1">
      <alignment horizontal="center" vertical="center" wrapText="1"/>
    </xf>
    <xf numFmtId="0" fontId="0" fillId="15" borderId="5" xfId="0" applyFont="1" applyFill="1" applyBorder="1" applyAlignment="1">
      <alignment horizontal="center" vertical="center" wrapText="1"/>
    </xf>
    <xf numFmtId="0" fontId="0" fillId="21" borderId="5" xfId="0" applyFont="1" applyFill="1" applyBorder="1" applyAlignment="1">
      <alignment horizontal="left" vertical="top" wrapText="1"/>
    </xf>
    <xf numFmtId="0" fontId="0" fillId="7" borderId="5" xfId="0" applyFont="1" applyFill="1" applyBorder="1" applyAlignment="1">
      <alignment horizontal="center" vertical="center" wrapText="1"/>
    </xf>
    <xf numFmtId="0" fontId="41" fillId="21" borderId="5" xfId="0" applyFont="1" applyFill="1" applyBorder="1" applyAlignment="1">
      <alignment horizontal="center" vertical="center" wrapText="1"/>
    </xf>
    <xf numFmtId="20" fontId="41" fillId="21" borderId="4" xfId="0" applyNumberFormat="1" applyFont="1" applyFill="1" applyBorder="1" applyAlignment="1">
      <alignment horizontal="center" vertical="center" wrapText="1"/>
    </xf>
    <xf numFmtId="0" fontId="42" fillId="21" borderId="5" xfId="0" applyFont="1" applyFill="1" applyBorder="1" applyAlignment="1">
      <alignment horizontal="center" vertical="center" wrapText="1"/>
    </xf>
    <xf numFmtId="20" fontId="41" fillId="21" borderId="5" xfId="0" applyNumberFormat="1" applyFont="1" applyFill="1" applyBorder="1" applyAlignment="1">
      <alignment horizontal="center" vertical="center" wrapText="1"/>
    </xf>
    <xf numFmtId="9" fontId="41" fillId="21" borderId="5" xfId="1" applyFont="1" applyFill="1" applyBorder="1" applyAlignment="1">
      <alignment horizontal="center" vertical="center" wrapText="1"/>
    </xf>
    <xf numFmtId="0" fontId="20" fillId="13" borderId="7" xfId="0" applyFont="1" applyFill="1" applyBorder="1" applyAlignment="1">
      <alignment horizontal="justify" vertical="center" wrapText="1"/>
    </xf>
    <xf numFmtId="9" fontId="26" fillId="21" borderId="4" xfId="1" applyFont="1" applyFill="1" applyBorder="1" applyAlignment="1">
      <alignment horizontal="center" vertical="center"/>
    </xf>
    <xf numFmtId="1" fontId="27" fillId="21" borderId="4" xfId="0" applyNumberFormat="1" applyFont="1" applyFill="1" applyBorder="1" applyAlignment="1">
      <alignment horizontal="center" vertical="center" wrapText="1"/>
    </xf>
    <xf numFmtId="9" fontId="27" fillId="21" borderId="4" xfId="0" applyNumberFormat="1" applyFont="1" applyFill="1" applyBorder="1" applyAlignment="1">
      <alignment horizontal="center" vertical="center" wrapText="1"/>
    </xf>
    <xf numFmtId="20" fontId="27" fillId="21" borderId="4" xfId="0" applyNumberFormat="1" applyFont="1" applyFill="1" applyBorder="1" applyAlignment="1">
      <alignment horizontal="center" vertical="center" wrapText="1"/>
    </xf>
    <xf numFmtId="0" fontId="43" fillId="9" borderId="4" xfId="0" applyFont="1" applyFill="1" applyBorder="1" applyAlignment="1">
      <alignment horizontal="center" vertical="center" wrapText="1"/>
    </xf>
    <xf numFmtId="0" fontId="27" fillId="21" borderId="4" xfId="0" applyFont="1" applyFill="1" applyBorder="1" applyAlignment="1">
      <alignment horizontal="justify" vertical="center" wrapText="1"/>
    </xf>
    <xf numFmtId="0" fontId="26" fillId="21" borderId="4" xfId="0" applyFont="1" applyFill="1" applyBorder="1" applyAlignment="1">
      <alignment horizontal="left" vertical="center" wrapText="1"/>
    </xf>
    <xf numFmtId="9" fontId="26" fillId="21" borderId="4" xfId="0" applyNumberFormat="1" applyFont="1" applyFill="1" applyBorder="1" applyAlignment="1">
      <alignment horizontal="center" vertical="center"/>
    </xf>
    <xf numFmtId="10" fontId="27" fillId="21" borderId="4" xfId="0" applyNumberFormat="1" applyFont="1" applyFill="1" applyBorder="1" applyAlignment="1">
      <alignment horizontal="center" vertical="center" wrapText="1"/>
    </xf>
    <xf numFmtId="0" fontId="43" fillId="6" borderId="4" xfId="0" applyFont="1" applyFill="1" applyBorder="1" applyAlignment="1">
      <alignment horizontal="center" vertical="center" wrapText="1"/>
    </xf>
    <xf numFmtId="9" fontId="26" fillId="21" borderId="5" xfId="0" applyNumberFormat="1" applyFont="1" applyFill="1" applyBorder="1" applyAlignment="1">
      <alignment horizontal="center" vertical="center"/>
    </xf>
    <xf numFmtId="1" fontId="27" fillId="21" borderId="5" xfId="0" applyNumberFormat="1" applyFont="1" applyFill="1" applyBorder="1" applyAlignment="1">
      <alignment horizontal="center" vertical="center" wrapText="1"/>
    </xf>
    <xf numFmtId="10" fontId="27" fillId="21" borderId="5" xfId="0" applyNumberFormat="1" applyFont="1" applyFill="1" applyBorder="1" applyAlignment="1">
      <alignment horizontal="center" vertical="center" wrapText="1"/>
    </xf>
    <xf numFmtId="20" fontId="27" fillId="21" borderId="5" xfId="0" applyNumberFormat="1" applyFont="1" applyFill="1" applyBorder="1" applyAlignment="1">
      <alignment horizontal="center" vertical="center" wrapText="1"/>
    </xf>
    <xf numFmtId="0" fontId="43" fillId="6" borderId="5" xfId="0" applyFont="1" applyFill="1" applyBorder="1" applyAlignment="1">
      <alignment horizontal="center" vertical="center" wrapText="1"/>
    </xf>
    <xf numFmtId="0" fontId="27" fillId="21" borderId="5" xfId="0" applyFont="1" applyFill="1" applyBorder="1" applyAlignment="1">
      <alignment horizontal="justify" vertical="center" wrapText="1"/>
    </xf>
    <xf numFmtId="0" fontId="26" fillId="21" borderId="5" xfId="0" applyFont="1" applyFill="1" applyBorder="1" applyAlignment="1">
      <alignment horizontal="left" vertical="center" wrapText="1"/>
    </xf>
    <xf numFmtId="9" fontId="26" fillId="21" borderId="26" xfId="0" applyNumberFormat="1" applyFont="1" applyFill="1" applyBorder="1" applyAlignment="1">
      <alignment horizontal="center" vertical="center"/>
    </xf>
    <xf numFmtId="0" fontId="27" fillId="21" borderId="27" xfId="0" applyFont="1" applyFill="1" applyBorder="1" applyAlignment="1">
      <alignment horizontal="center" vertical="center" wrapText="1"/>
    </xf>
    <xf numFmtId="10" fontId="27" fillId="21" borderId="27" xfId="1" applyNumberFormat="1" applyFont="1" applyFill="1" applyBorder="1" applyAlignment="1">
      <alignment horizontal="center" vertical="center" wrapText="1"/>
    </xf>
    <xf numFmtId="20" fontId="27" fillId="21" borderId="27" xfId="0" applyNumberFormat="1" applyFont="1" applyFill="1" applyBorder="1" applyAlignment="1">
      <alignment horizontal="center" vertical="center"/>
    </xf>
    <xf numFmtId="0" fontId="44" fillId="9" borderId="27" xfId="0" applyFont="1" applyFill="1" applyBorder="1" applyAlignment="1">
      <alignment horizontal="center" vertical="center" wrapText="1"/>
    </xf>
    <xf numFmtId="2" fontId="27" fillId="21" borderId="27" xfId="0" applyNumberFormat="1" applyFont="1" applyFill="1" applyBorder="1" applyAlignment="1">
      <alignment horizontal="left" vertical="center" wrapText="1"/>
    </xf>
    <xf numFmtId="0" fontId="26" fillId="21" borderId="27" xfId="0" applyFont="1" applyFill="1" applyBorder="1" applyAlignment="1">
      <alignment horizontal="left" vertical="center" wrapText="1"/>
    </xf>
    <xf numFmtId="9" fontId="26" fillId="21" borderId="27" xfId="0" applyNumberFormat="1" applyFont="1" applyFill="1" applyBorder="1" applyAlignment="1">
      <alignment horizontal="center" vertical="center"/>
    </xf>
    <xf numFmtId="0" fontId="27" fillId="21" borderId="27" xfId="0" applyFont="1" applyFill="1" applyBorder="1" applyAlignment="1" applyProtection="1">
      <alignment horizontal="left" vertical="center" wrapText="1"/>
    </xf>
    <xf numFmtId="0" fontId="27" fillId="21" borderId="27" xfId="0" applyFont="1" applyFill="1" applyBorder="1" applyAlignment="1">
      <alignment horizontal="left" vertical="center" wrapText="1"/>
    </xf>
    <xf numFmtId="0" fontId="26" fillId="21" borderId="28" xfId="0" applyFont="1" applyFill="1" applyBorder="1" applyAlignment="1">
      <alignment horizontal="left" vertical="center" wrapText="1"/>
    </xf>
    <xf numFmtId="9" fontId="26" fillId="21" borderId="29" xfId="0" applyNumberFormat="1" applyFont="1" applyFill="1" applyBorder="1" applyAlignment="1">
      <alignment horizontal="center" vertical="center"/>
    </xf>
    <xf numFmtId="0" fontId="27" fillId="21" borderId="30" xfId="0" applyFont="1" applyFill="1" applyBorder="1" applyAlignment="1">
      <alignment horizontal="center" vertical="center" wrapText="1"/>
    </xf>
    <xf numFmtId="10" fontId="27" fillId="21" borderId="30" xfId="1" applyNumberFormat="1" applyFont="1" applyFill="1" applyBorder="1" applyAlignment="1">
      <alignment horizontal="center" vertical="center" wrapText="1"/>
    </xf>
    <xf numFmtId="20" fontId="27" fillId="21" borderId="30" xfId="0" applyNumberFormat="1" applyFont="1" applyFill="1" applyBorder="1" applyAlignment="1">
      <alignment horizontal="center" vertical="center"/>
    </xf>
    <xf numFmtId="0" fontId="44" fillId="9" borderId="30" xfId="0" applyFont="1" applyFill="1" applyBorder="1" applyAlignment="1">
      <alignment horizontal="center" vertical="center" wrapText="1"/>
    </xf>
    <xf numFmtId="0" fontId="27" fillId="21" borderId="30" xfId="0" applyFont="1" applyFill="1" applyBorder="1" applyAlignment="1">
      <alignment horizontal="left" vertical="center" wrapText="1"/>
    </xf>
    <xf numFmtId="0" fontId="26" fillId="21" borderId="30" xfId="0" applyFont="1" applyFill="1" applyBorder="1" applyAlignment="1">
      <alignment horizontal="left" vertical="center" wrapText="1"/>
    </xf>
    <xf numFmtId="9" fontId="26" fillId="21" borderId="30" xfId="0" applyNumberFormat="1" applyFont="1" applyFill="1" applyBorder="1" applyAlignment="1">
      <alignment horizontal="center" vertical="center"/>
    </xf>
    <xf numFmtId="0" fontId="27" fillId="21" borderId="30" xfId="0" applyFont="1" applyFill="1" applyBorder="1" applyAlignment="1" applyProtection="1">
      <alignment horizontal="left" vertical="center" wrapText="1"/>
    </xf>
    <xf numFmtId="0" fontId="26" fillId="21" borderId="31" xfId="0" applyFont="1" applyFill="1" applyBorder="1" applyAlignment="1">
      <alignment horizontal="left" vertical="center" wrapText="1"/>
    </xf>
    <xf numFmtId="9" fontId="26" fillId="21" borderId="26" xfId="0" applyNumberFormat="1" applyFont="1" applyFill="1" applyBorder="1" applyAlignment="1">
      <alignment horizontal="center" vertical="center" wrapText="1"/>
    </xf>
    <xf numFmtId="170" fontId="26" fillId="21" borderId="27" xfId="37" applyNumberFormat="1" applyFont="1" applyFill="1" applyBorder="1" applyAlignment="1">
      <alignment horizontal="center" vertical="center"/>
    </xf>
    <xf numFmtId="10" fontId="26" fillId="21" borderId="27" xfId="1" applyNumberFormat="1" applyFont="1" applyFill="1" applyBorder="1" applyAlignment="1">
      <alignment horizontal="center" vertical="center"/>
    </xf>
    <xf numFmtId="9" fontId="26" fillId="21" borderId="27" xfId="0" applyNumberFormat="1" applyFont="1" applyFill="1" applyBorder="1" applyAlignment="1">
      <alignment horizontal="center" vertical="center" wrapText="1"/>
    </xf>
    <xf numFmtId="9" fontId="26" fillId="21" borderId="29" xfId="0" applyNumberFormat="1" applyFont="1" applyFill="1" applyBorder="1" applyAlignment="1">
      <alignment horizontal="center" vertical="center" wrapText="1"/>
    </xf>
    <xf numFmtId="170" fontId="26" fillId="21" borderId="30" xfId="37" applyNumberFormat="1" applyFont="1" applyFill="1" applyBorder="1" applyAlignment="1">
      <alignment horizontal="center" vertical="center"/>
    </xf>
    <xf numFmtId="10" fontId="26" fillId="21" borderId="30" xfId="1" applyNumberFormat="1" applyFont="1" applyFill="1" applyBorder="1" applyAlignment="1">
      <alignment horizontal="center" vertical="center"/>
    </xf>
    <xf numFmtId="0" fontId="27" fillId="21" borderId="30" xfId="0" applyFont="1" applyFill="1" applyBorder="1" applyAlignment="1">
      <alignment horizontal="center" vertical="center"/>
    </xf>
    <xf numFmtId="0" fontId="44" fillId="6" borderId="30" xfId="0" applyFont="1" applyFill="1" applyBorder="1" applyAlignment="1">
      <alignment horizontal="center" vertical="center" wrapText="1"/>
    </xf>
    <xf numFmtId="9" fontId="26" fillId="21" borderId="30" xfId="0" applyNumberFormat="1" applyFont="1" applyFill="1" applyBorder="1" applyAlignment="1">
      <alignment horizontal="center" vertical="center" wrapText="1"/>
    </xf>
    <xf numFmtId="0" fontId="26" fillId="21" borderId="30" xfId="0" applyFont="1" applyFill="1" applyBorder="1" applyAlignment="1" applyProtection="1">
      <alignment horizontal="left" vertical="center" wrapText="1"/>
    </xf>
    <xf numFmtId="9" fontId="27" fillId="21" borderId="26" xfId="0" applyNumberFormat="1" applyFont="1" applyFill="1" applyBorder="1" applyAlignment="1">
      <alignment horizontal="center" vertical="center"/>
    </xf>
    <xf numFmtId="1" fontId="27" fillId="21" borderId="27" xfId="0" applyNumberFormat="1" applyFont="1" applyFill="1" applyBorder="1" applyAlignment="1">
      <alignment horizontal="center" vertical="center"/>
    </xf>
    <xf numFmtId="9" fontId="27" fillId="21" borderId="27" xfId="0" applyNumberFormat="1" applyFont="1" applyFill="1" applyBorder="1" applyAlignment="1">
      <alignment horizontal="center" vertical="center"/>
    </xf>
    <xf numFmtId="0" fontId="27" fillId="21" borderId="27" xfId="0" applyFont="1" applyFill="1" applyBorder="1" applyAlignment="1">
      <alignment horizontal="center" vertical="center"/>
    </xf>
    <xf numFmtId="0" fontId="44" fillId="8" borderId="27" xfId="0" applyFont="1" applyFill="1" applyBorder="1" applyAlignment="1">
      <alignment horizontal="center" vertical="center"/>
    </xf>
    <xf numFmtId="0" fontId="45" fillId="21" borderId="27" xfId="0" applyFont="1" applyFill="1" applyBorder="1" applyAlignment="1">
      <alignment horizontal="left" vertical="center" wrapText="1"/>
    </xf>
    <xf numFmtId="1" fontId="27" fillId="21" borderId="30" xfId="0" applyNumberFormat="1" applyFont="1" applyFill="1" applyBorder="1" applyAlignment="1">
      <alignment horizontal="center" vertical="center"/>
    </xf>
    <xf numFmtId="9" fontId="27" fillId="21" borderId="30" xfId="0" applyNumberFormat="1" applyFont="1" applyFill="1" applyBorder="1" applyAlignment="1">
      <alignment horizontal="center" vertical="center"/>
    </xf>
    <xf numFmtId="0" fontId="44" fillId="7" borderId="30" xfId="0" applyFont="1" applyFill="1" applyBorder="1" applyAlignment="1">
      <alignment horizontal="center" vertical="center"/>
    </xf>
    <xf numFmtId="0" fontId="44" fillId="8" borderId="30" xfId="0" applyFont="1" applyFill="1" applyBorder="1" applyAlignment="1">
      <alignment horizontal="center" vertical="center"/>
    </xf>
    <xf numFmtId="0" fontId="27" fillId="21" borderId="31" xfId="0" applyFont="1" applyFill="1" applyBorder="1" applyAlignment="1">
      <alignment horizontal="left" vertical="center" wrapText="1"/>
    </xf>
    <xf numFmtId="0" fontId="27" fillId="21" borderId="4" xfId="0" applyFont="1" applyFill="1" applyBorder="1" applyAlignment="1">
      <alignment horizontal="center" vertical="center" wrapText="1"/>
    </xf>
    <xf numFmtId="0" fontId="43" fillId="7" borderId="4" xfId="0" applyFont="1" applyFill="1" applyBorder="1" applyAlignment="1">
      <alignment horizontal="center" vertical="center"/>
    </xf>
    <xf numFmtId="0" fontId="27" fillId="21" borderId="4" xfId="0" applyFont="1" applyFill="1" applyBorder="1" applyAlignment="1">
      <alignment horizontal="left" vertical="center" wrapText="1"/>
    </xf>
    <xf numFmtId="0" fontId="46" fillId="21" borderId="4" xfId="0" applyNumberFormat="1" applyFont="1" applyFill="1" applyBorder="1" applyAlignment="1">
      <alignment horizontal="center" vertical="center" wrapText="1"/>
    </xf>
    <xf numFmtId="2" fontId="27" fillId="21" borderId="4" xfId="0" applyNumberFormat="1" applyFont="1" applyFill="1" applyBorder="1" applyAlignment="1">
      <alignment horizontal="center" vertical="center" wrapText="1"/>
    </xf>
    <xf numFmtId="0" fontId="26" fillId="21" borderId="4" xfId="0" applyNumberFormat="1" applyFont="1" applyFill="1" applyBorder="1" applyAlignment="1">
      <alignment horizontal="center" vertical="center" wrapText="1"/>
    </xf>
    <xf numFmtId="0" fontId="27" fillId="21" borderId="4" xfId="1" applyNumberFormat="1" applyFont="1" applyFill="1" applyBorder="1" applyAlignment="1">
      <alignment horizontal="center" vertical="center" wrapText="1"/>
    </xf>
    <xf numFmtId="168" fontId="27" fillId="21" borderId="4" xfId="0" applyNumberFormat="1" applyFont="1" applyFill="1" applyBorder="1" applyAlignment="1">
      <alignment horizontal="center" vertical="center" wrapText="1"/>
    </xf>
    <xf numFmtId="0" fontId="26" fillId="21" borderId="4" xfId="0" applyFont="1" applyFill="1" applyBorder="1" applyAlignment="1">
      <alignment horizontal="center" vertical="center" wrapText="1"/>
    </xf>
    <xf numFmtId="9" fontId="26" fillId="21" borderId="4" xfId="0" applyNumberFormat="1" applyFont="1" applyFill="1" applyBorder="1" applyAlignment="1">
      <alignment horizontal="center" vertical="center" wrapText="1"/>
    </xf>
    <xf numFmtId="9" fontId="26" fillId="21" borderId="11" xfId="0" applyNumberFormat="1" applyFont="1" applyFill="1" applyBorder="1" applyAlignment="1">
      <alignment horizontal="center" vertical="center" wrapText="1"/>
    </xf>
    <xf numFmtId="170" fontId="26" fillId="21" borderId="11" xfId="37" applyNumberFormat="1" applyFont="1" applyFill="1" applyBorder="1" applyAlignment="1">
      <alignment horizontal="center" vertical="center"/>
    </xf>
    <xf numFmtId="10" fontId="26" fillId="21" borderId="11" xfId="1" applyNumberFormat="1" applyFont="1" applyFill="1" applyBorder="1" applyAlignment="1">
      <alignment horizontal="center" vertical="center"/>
    </xf>
    <xf numFmtId="0" fontId="27" fillId="21" borderId="11" xfId="0" applyFont="1" applyFill="1" applyBorder="1" applyAlignment="1">
      <alignment horizontal="center" vertical="center"/>
    </xf>
    <xf numFmtId="0" fontId="43" fillId="7" borderId="11" xfId="0" applyFont="1" applyFill="1" applyBorder="1" applyAlignment="1">
      <alignment horizontal="center" vertical="center" wrapText="1"/>
    </xf>
    <xf numFmtId="0" fontId="26" fillId="21" borderId="11" xfId="0" applyFont="1" applyFill="1" applyBorder="1" applyAlignment="1">
      <alignment horizontal="left" vertical="center" wrapText="1"/>
    </xf>
    <xf numFmtId="0" fontId="26" fillId="21" borderId="11" xfId="0" applyFont="1" applyFill="1" applyBorder="1" applyAlignment="1">
      <alignment horizontal="center" vertical="center" wrapText="1"/>
    </xf>
    <xf numFmtId="170" fontId="26" fillId="21" borderId="5" xfId="37" applyNumberFormat="1" applyFont="1" applyFill="1" applyBorder="1" applyAlignment="1">
      <alignment horizontal="center" vertical="center"/>
    </xf>
    <xf numFmtId="10" fontId="26" fillId="21" borderId="5" xfId="1" applyNumberFormat="1" applyFont="1" applyFill="1" applyBorder="1" applyAlignment="1">
      <alignment horizontal="center" vertical="center"/>
    </xf>
    <xf numFmtId="0" fontId="27" fillId="21" borderId="5" xfId="0" applyFont="1" applyFill="1" applyBorder="1" applyAlignment="1">
      <alignment horizontal="center" vertical="center"/>
    </xf>
    <xf numFmtId="0" fontId="43" fillId="7" borderId="5" xfId="0" applyFont="1" applyFill="1" applyBorder="1" applyAlignment="1">
      <alignment horizontal="center" vertical="center" wrapText="1"/>
    </xf>
    <xf numFmtId="0" fontId="26" fillId="21" borderId="5" xfId="0" applyFont="1" applyFill="1" applyBorder="1" applyAlignment="1">
      <alignment horizontal="center" vertical="center" wrapText="1"/>
    </xf>
    <xf numFmtId="0" fontId="0" fillId="21" borderId="11" xfId="0" applyFont="1" applyFill="1" applyBorder="1" applyAlignment="1">
      <alignment horizontal="center" vertical="center" wrapText="1"/>
    </xf>
    <xf numFmtId="10" fontId="26" fillId="21" borderId="11" xfId="0" applyNumberFormat="1" applyFont="1" applyFill="1" applyBorder="1" applyAlignment="1">
      <alignment horizontal="center" vertical="center" wrapText="1"/>
    </xf>
    <xf numFmtId="0" fontId="43" fillId="9" borderId="11" xfId="0" applyFont="1" applyFill="1" applyBorder="1" applyAlignment="1">
      <alignment horizontal="center" vertical="center" wrapText="1"/>
    </xf>
    <xf numFmtId="0" fontId="26" fillId="21" borderId="11" xfId="0" applyFont="1" applyFill="1" applyBorder="1" applyAlignment="1" applyProtection="1">
      <alignment horizontal="left" vertical="center" wrapText="1"/>
    </xf>
    <xf numFmtId="0" fontId="22" fillId="0" borderId="14" xfId="0" applyFont="1" applyFill="1" applyBorder="1" applyAlignment="1">
      <alignment horizontal="center" vertical="center"/>
    </xf>
    <xf numFmtId="9" fontId="41" fillId="21" borderId="5" xfId="0" applyNumberFormat="1" applyFont="1" applyFill="1" applyBorder="1" applyAlignment="1">
      <alignment horizontal="center" vertical="center" wrapText="1"/>
    </xf>
    <xf numFmtId="0" fontId="20" fillId="13" borderId="7" xfId="0" applyFont="1" applyFill="1" applyBorder="1" applyAlignment="1">
      <alignment vertical="center" wrapText="1"/>
    </xf>
    <xf numFmtId="0" fontId="20" fillId="13" borderId="8" xfId="0" applyFont="1" applyFill="1" applyBorder="1" applyAlignment="1">
      <alignment vertical="center" wrapText="1"/>
    </xf>
    <xf numFmtId="0" fontId="20" fillId="13" borderId="9" xfId="0" applyFont="1" applyFill="1" applyBorder="1" applyAlignment="1">
      <alignment vertical="center" wrapText="1"/>
    </xf>
    <xf numFmtId="172" fontId="0" fillId="0" borderId="4" xfId="0" applyNumberFormat="1" applyBorder="1" applyAlignment="1">
      <alignment horizontal="center" vertical="center"/>
    </xf>
    <xf numFmtId="0" fontId="43" fillId="24" borderId="4" xfId="0" applyFont="1" applyFill="1" applyBorder="1" applyAlignment="1">
      <alignment horizontal="center" vertical="center" wrapText="1"/>
    </xf>
    <xf numFmtId="9" fontId="27" fillId="21" borderId="27" xfId="1" applyFont="1" applyFill="1" applyBorder="1" applyAlignment="1">
      <alignment horizontal="center" vertical="center" wrapText="1"/>
    </xf>
    <xf numFmtId="9" fontId="27" fillId="21" borderId="30" xfId="1" applyFont="1" applyFill="1" applyBorder="1" applyAlignment="1">
      <alignment horizontal="center" vertical="center" wrapText="1"/>
    </xf>
    <xf numFmtId="0" fontId="0" fillId="0" borderId="0" xfId="0"/>
    <xf numFmtId="0" fontId="0" fillId="0" borderId="4" xfId="0" applyFont="1" applyBorder="1" applyAlignment="1">
      <alignment horizontal="center" vertical="center" wrapText="1"/>
    </xf>
    <xf numFmtId="0" fontId="0" fillId="0" borderId="0" xfId="0" pivotButton="1"/>
    <xf numFmtId="0" fontId="0" fillId="0" borderId="0" xfId="0" applyAlignment="1">
      <alignment horizontal="center" vertical="center"/>
    </xf>
    <xf numFmtId="0" fontId="0" fillId="0" borderId="20" xfId="0" pivotButton="1" applyBorder="1" applyAlignment="1">
      <alignment horizontal="center" vertical="center"/>
    </xf>
    <xf numFmtId="0" fontId="0" fillId="0" borderId="20" xfId="0" applyBorder="1" applyAlignment="1">
      <alignment horizontal="center" vertical="center"/>
    </xf>
    <xf numFmtId="9" fontId="0" fillId="0" borderId="20" xfId="0" applyNumberFormat="1" applyBorder="1" applyAlignment="1">
      <alignment horizontal="center" vertical="center"/>
    </xf>
    <xf numFmtId="0" fontId="0" fillId="19" borderId="20" xfId="0" applyFill="1" applyBorder="1" applyAlignment="1">
      <alignment horizontal="center" vertical="center"/>
    </xf>
    <xf numFmtId="9" fontId="0" fillId="19" borderId="20" xfId="0" applyNumberFormat="1" applyFill="1" applyBorder="1" applyAlignment="1">
      <alignment horizontal="center" vertical="center"/>
    </xf>
    <xf numFmtId="0" fontId="0" fillId="0" borderId="21" xfId="0" applyBorder="1" applyAlignment="1">
      <alignment horizontal="center" vertical="center"/>
    </xf>
    <xf numFmtId="0" fontId="0" fillId="0" borderId="22" xfId="0" pivotButton="1" applyBorder="1" applyAlignment="1">
      <alignment horizontal="center"/>
    </xf>
    <xf numFmtId="0" fontId="0" fillId="0" borderId="22"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vertical="center" wrapText="1"/>
    </xf>
    <xf numFmtId="0" fontId="0" fillId="0" borderId="25" xfId="0" applyBorder="1" applyAlignment="1">
      <alignment horizontal="center" vertical="center"/>
    </xf>
    <xf numFmtId="9" fontId="0" fillId="0" borderId="25" xfId="0" applyNumberFormat="1" applyBorder="1" applyAlignment="1">
      <alignment horizontal="center" vertical="center"/>
    </xf>
    <xf numFmtId="0" fontId="0" fillId="0" borderId="24" xfId="0" applyBorder="1" applyAlignment="1">
      <alignment vertical="center"/>
    </xf>
    <xf numFmtId="0" fontId="0" fillId="0" borderId="24" xfId="0" pivotButton="1" applyBorder="1" applyAlignment="1">
      <alignment horizontal="center" vertical="center" wrapText="1"/>
    </xf>
    <xf numFmtId="0" fontId="0" fillId="0" borderId="24" xfId="0" applyBorder="1" applyAlignment="1">
      <alignment horizontal="center" vertical="center" wrapText="1"/>
    </xf>
    <xf numFmtId="1" fontId="0" fillId="0" borderId="25" xfId="0" applyNumberFormat="1" applyBorder="1" applyAlignment="1">
      <alignment horizontal="center" vertical="center"/>
    </xf>
    <xf numFmtId="171" fontId="0" fillId="0" borderId="25" xfId="0" applyNumberFormat="1" applyBorder="1" applyAlignment="1">
      <alignment horizontal="center" vertical="center"/>
    </xf>
    <xf numFmtId="0" fontId="0" fillId="0" borderId="23" xfId="0" applyBorder="1" applyAlignment="1">
      <alignment horizontal="left" vertical="center"/>
    </xf>
    <xf numFmtId="0" fontId="0" fillId="0" borderId="21" xfId="0" applyNumberFormat="1" applyBorder="1" applyAlignment="1">
      <alignment horizontal="center" vertical="center"/>
    </xf>
    <xf numFmtId="0" fontId="0" fillId="0" borderId="0" xfId="0" pivotButton="1" applyAlignment="1">
      <alignment wrapText="1"/>
    </xf>
    <xf numFmtId="0" fontId="0" fillId="0" borderId="4" xfId="0" applyBorder="1"/>
    <xf numFmtId="0" fontId="0" fillId="0" borderId="4" xfId="0" pivotButton="1" applyBorder="1" applyAlignment="1">
      <alignment horizontal="center" wrapText="1"/>
    </xf>
    <xf numFmtId="0" fontId="0" fillId="0" borderId="4" xfId="0" pivotButton="1" applyBorder="1" applyAlignment="1">
      <alignment horizontal="center"/>
    </xf>
    <xf numFmtId="0" fontId="0" fillId="0" borderId="4" xfId="0" applyBorder="1" applyAlignment="1">
      <alignment horizontal="center"/>
    </xf>
    <xf numFmtId="0" fontId="0" fillId="0" borderId="4" xfId="0" applyNumberFormat="1" applyBorder="1" applyAlignment="1">
      <alignment horizontal="center"/>
    </xf>
    <xf numFmtId="0" fontId="0" fillId="0" borderId="4" xfId="0" applyBorder="1" applyAlignment="1">
      <alignment horizontal="left" vertical="center"/>
    </xf>
    <xf numFmtId="0" fontId="0" fillId="25" borderId="4" xfId="0" applyFill="1" applyBorder="1" applyAlignment="1">
      <alignment horizontal="center" vertical="center"/>
    </xf>
    <xf numFmtId="0" fontId="0" fillId="0" borderId="4" xfId="0" pivotButton="1" applyBorder="1"/>
    <xf numFmtId="0" fontId="0" fillId="0" borderId="4" xfId="0" pivotButton="1" applyBorder="1" applyAlignment="1">
      <alignment horizontal="center" vertical="center"/>
    </xf>
    <xf numFmtId="0" fontId="0" fillId="0" borderId="4" xfId="0" applyBorder="1" applyAlignment="1">
      <alignment horizontal="left" vertical="center" wrapText="1"/>
    </xf>
    <xf numFmtId="0" fontId="0" fillId="0" borderId="5" xfId="0" applyFont="1" applyBorder="1" applyAlignment="1">
      <alignment horizontal="center" vertical="center" wrapText="1"/>
    </xf>
    <xf numFmtId="0" fontId="0" fillId="0" borderId="5" xfId="0" applyFont="1" applyFill="1" applyBorder="1" applyAlignment="1">
      <alignment horizontal="center" vertical="center" wrapText="1"/>
    </xf>
    <xf numFmtId="0" fontId="0" fillId="11" borderId="32"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11" borderId="5" xfId="0" applyNumberFormat="1" applyFont="1" applyFill="1" applyBorder="1" applyAlignment="1">
      <alignment horizontal="center" vertical="center" wrapText="1"/>
    </xf>
    <xf numFmtId="0" fontId="7" fillId="27" borderId="11" xfId="0" applyFont="1" applyFill="1" applyBorder="1" applyAlignment="1">
      <alignment horizontal="center" vertical="center" wrapText="1"/>
    </xf>
    <xf numFmtId="0" fontId="7" fillId="27" borderId="12" xfId="0" applyFont="1" applyFill="1" applyBorder="1" applyAlignment="1">
      <alignment horizontal="center" vertical="center"/>
    </xf>
    <xf numFmtId="0" fontId="7" fillId="27" borderId="12" xfId="0" applyFont="1" applyFill="1" applyBorder="1" applyAlignment="1">
      <alignment vertical="center"/>
    </xf>
    <xf numFmtId="9" fontId="0" fillId="13" borderId="5" xfId="0" applyNumberFormat="1" applyFont="1" applyFill="1" applyBorder="1" applyAlignment="1">
      <alignment horizontal="center" vertical="center" wrapText="1"/>
    </xf>
    <xf numFmtId="1" fontId="0" fillId="13" borderId="5" xfId="0" applyNumberFormat="1" applyFont="1" applyFill="1" applyBorder="1" applyAlignment="1">
      <alignment horizontal="center" vertical="center" wrapText="1"/>
    </xf>
    <xf numFmtId="20" fontId="0" fillId="13" borderId="4" xfId="0" applyNumberFormat="1" applyFont="1" applyFill="1" applyBorder="1" applyAlignment="1">
      <alignment horizontal="center" vertical="center" wrapText="1"/>
    </xf>
    <xf numFmtId="0" fontId="9" fillId="13" borderId="4" xfId="0" applyNumberFormat="1" applyFont="1" applyFill="1" applyBorder="1" applyAlignment="1">
      <alignment horizontal="center" vertical="center" wrapText="1"/>
    </xf>
    <xf numFmtId="0" fontId="0" fillId="13" borderId="4" xfId="0" applyNumberFormat="1" applyFont="1" applyFill="1" applyBorder="1" applyAlignment="1">
      <alignment horizontal="center" vertical="center" wrapText="1"/>
    </xf>
    <xf numFmtId="0" fontId="0" fillId="13" borderId="4"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17" xfId="0" applyFont="1" applyFill="1" applyBorder="1" applyAlignment="1">
      <alignment horizontal="left" vertical="center" wrapText="1"/>
    </xf>
    <xf numFmtId="0" fontId="27" fillId="0" borderId="4" xfId="0" applyFont="1" applyFill="1" applyBorder="1" applyAlignment="1">
      <alignment horizontal="justify" vertical="center" wrapText="1"/>
    </xf>
    <xf numFmtId="2" fontId="0" fillId="0" borderId="5" xfId="0" applyNumberFormat="1" applyFont="1" applyFill="1" applyBorder="1" applyAlignment="1">
      <alignment horizontal="center" vertical="center" wrapText="1"/>
    </xf>
    <xf numFmtId="0" fontId="11" fillId="0" borderId="4" xfId="0" applyFont="1" applyFill="1" applyBorder="1" applyAlignment="1">
      <alignment horizontal="justify" vertical="center" wrapText="1"/>
    </xf>
    <xf numFmtId="9" fontId="0" fillId="0" borderId="5" xfId="1" applyNumberFormat="1" applyFont="1" applyFill="1" applyBorder="1" applyAlignment="1">
      <alignment horizontal="center" vertical="center" wrapText="1"/>
    </xf>
    <xf numFmtId="20" fontId="11" fillId="0" borderId="4" xfId="0" applyNumberFormat="1" applyFont="1" applyFill="1" applyBorder="1" applyAlignment="1">
      <alignment horizontal="center" vertical="center" wrapText="1"/>
    </xf>
    <xf numFmtId="10" fontId="0" fillId="0" borderId="5" xfId="0" applyNumberFormat="1" applyFont="1" applyFill="1" applyBorder="1" applyAlignment="1">
      <alignment horizontal="center" vertical="center" wrapText="1"/>
    </xf>
    <xf numFmtId="170" fontId="48" fillId="0" borderId="33" xfId="37" applyNumberFormat="1" applyFont="1" applyFill="1" applyBorder="1" applyAlignment="1">
      <alignment vertical="center"/>
    </xf>
    <xf numFmtId="170" fontId="48" fillId="0" borderId="4" xfId="37" applyNumberFormat="1" applyFont="1" applyFill="1" applyBorder="1" applyAlignment="1">
      <alignment vertical="center"/>
    </xf>
    <xf numFmtId="10" fontId="48" fillId="0" borderId="4" xfId="1" applyNumberFormat="1" applyFont="1" applyFill="1" applyBorder="1" applyAlignment="1">
      <alignment vertical="center"/>
    </xf>
    <xf numFmtId="0" fontId="48" fillId="0" borderId="16" xfId="0" applyFont="1" applyFill="1" applyBorder="1" applyAlignment="1">
      <alignment horizontal="center" vertical="center" wrapText="1"/>
    </xf>
    <xf numFmtId="10" fontId="48" fillId="0" borderId="4" xfId="1" applyNumberFormat="1" applyFont="1" applyFill="1" applyBorder="1" applyAlignment="1">
      <alignment horizontal="center" vertical="center"/>
    </xf>
    <xf numFmtId="9" fontId="26" fillId="0" borderId="4" xfId="0" applyNumberFormat="1" applyFont="1" applyFill="1" applyBorder="1" applyAlignment="1">
      <alignment horizontal="center" vertical="center" wrapText="1"/>
    </xf>
    <xf numFmtId="0" fontId="27" fillId="0" borderId="11" xfId="0" applyFont="1" applyFill="1" applyBorder="1" applyAlignment="1">
      <alignment horizontal="center" vertical="center"/>
    </xf>
    <xf numFmtId="0" fontId="26" fillId="0" borderId="4" xfId="0" applyFont="1" applyFill="1" applyBorder="1" applyAlignment="1" applyProtection="1">
      <alignment horizontal="left" vertical="center" wrapText="1"/>
    </xf>
    <xf numFmtId="0" fontId="49" fillId="0" borderId="33" xfId="0" applyFont="1" applyFill="1" applyBorder="1" applyAlignment="1" applyProtection="1">
      <alignment horizontal="center" vertical="center" wrapText="1"/>
    </xf>
    <xf numFmtId="0" fontId="49" fillId="0" borderId="4" xfId="0" applyFont="1" applyFill="1" applyBorder="1" applyAlignment="1" applyProtection="1">
      <alignment horizontal="center" vertical="center" wrapText="1"/>
    </xf>
    <xf numFmtId="2" fontId="49" fillId="0" borderId="4" xfId="0" applyNumberFormat="1" applyFont="1" applyFill="1" applyBorder="1" applyAlignment="1">
      <alignment vertical="center" wrapText="1"/>
    </xf>
    <xf numFmtId="0" fontId="49" fillId="0" borderId="34" xfId="0" applyFont="1" applyFill="1" applyBorder="1" applyAlignment="1" applyProtection="1">
      <alignment horizontal="center" vertical="center" wrapText="1"/>
    </xf>
    <xf numFmtId="0" fontId="49" fillId="0" borderId="33"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4" xfId="0" applyFont="1" applyFill="1" applyBorder="1" applyAlignment="1">
      <alignment vertical="center" wrapText="1"/>
    </xf>
    <xf numFmtId="0" fontId="49" fillId="0" borderId="16" xfId="0" applyFont="1" applyFill="1" applyBorder="1" applyAlignment="1" applyProtection="1">
      <alignment horizontal="center" vertical="center" wrapText="1"/>
    </xf>
    <xf numFmtId="0" fontId="48" fillId="0" borderId="34" xfId="0" applyFont="1" applyFill="1" applyBorder="1" applyAlignment="1">
      <alignment horizontal="center" vertical="center" wrapText="1"/>
    </xf>
    <xf numFmtId="0" fontId="48" fillId="0" borderId="34" xfId="0" applyFont="1" applyFill="1" applyBorder="1" applyAlignment="1" applyProtection="1">
      <alignment horizontal="center" vertical="center" wrapText="1"/>
    </xf>
    <xf numFmtId="0" fontId="48" fillId="0" borderId="16" xfId="0" applyFont="1" applyFill="1" applyBorder="1" applyAlignment="1" applyProtection="1">
      <alignment horizontal="center" vertical="center" wrapText="1"/>
    </xf>
    <xf numFmtId="9" fontId="0" fillId="11" borderId="32" xfId="1" applyNumberFormat="1" applyFont="1" applyFill="1" applyBorder="1" applyAlignment="1">
      <alignment horizontal="center" vertical="center" wrapText="1"/>
    </xf>
    <xf numFmtId="0" fontId="0" fillId="11" borderId="32" xfId="0" applyFill="1" applyBorder="1" applyAlignment="1">
      <alignment horizontal="center" vertical="center" wrapText="1"/>
    </xf>
    <xf numFmtId="9" fontId="11" fillId="0" borderId="5" xfId="0" applyNumberFormat="1" applyFont="1" applyFill="1" applyBorder="1" applyAlignment="1">
      <alignment horizontal="center" vertical="center"/>
    </xf>
    <xf numFmtId="0" fontId="27" fillId="0" borderId="7" xfId="0" applyFont="1" applyFill="1" applyBorder="1" applyAlignment="1">
      <alignment horizontal="justify" vertical="center" wrapText="1"/>
    </xf>
    <xf numFmtId="1" fontId="27" fillId="0" borderId="5" xfId="0" applyNumberFormat="1" applyFont="1" applyFill="1" applyBorder="1" applyAlignment="1">
      <alignment horizontal="center" vertical="center"/>
    </xf>
    <xf numFmtId="9" fontId="27" fillId="0" borderId="5" xfId="0" applyNumberFormat="1" applyFont="1" applyFill="1" applyBorder="1" applyAlignment="1">
      <alignment horizontal="center" vertical="center"/>
    </xf>
    <xf numFmtId="0" fontId="50" fillId="0" borderId="7" xfId="0" applyFont="1" applyFill="1" applyBorder="1" applyAlignment="1">
      <alignment horizontal="justify" vertical="center" wrapText="1"/>
    </xf>
    <xf numFmtId="9" fontId="0" fillId="11" borderId="32" xfId="1" applyFont="1" applyFill="1" applyBorder="1" applyAlignment="1">
      <alignment horizontal="center" vertical="center" wrapText="1"/>
    </xf>
    <xf numFmtId="9" fontId="27" fillId="0" borderId="4" xfId="0" applyNumberFormat="1" applyFont="1" applyFill="1" applyBorder="1" applyAlignment="1">
      <alignment horizontal="center" vertical="center"/>
    </xf>
    <xf numFmtId="9" fontId="0" fillId="11" borderId="5" xfId="1" applyFont="1" applyFill="1" applyBorder="1" applyAlignment="1">
      <alignment horizontal="center" vertical="center" wrapText="1"/>
    </xf>
    <xf numFmtId="0" fontId="0" fillId="11" borderId="5" xfId="0" quotePrefix="1" applyFill="1" applyBorder="1" applyAlignment="1">
      <alignment horizontal="center" vertical="center" wrapText="1"/>
    </xf>
    <xf numFmtId="0" fontId="0" fillId="11" borderId="5" xfId="0" applyFill="1" applyBorder="1" applyAlignment="1">
      <alignment horizontal="center" vertical="center" wrapText="1"/>
    </xf>
    <xf numFmtId="0" fontId="0" fillId="0" borderId="5" xfId="0" applyBorder="1" applyAlignment="1">
      <alignment horizontal="center" vertical="center" wrapText="1"/>
    </xf>
    <xf numFmtId="9" fontId="0" fillId="0" borderId="5" xfId="1" applyFont="1" applyBorder="1" applyAlignment="1">
      <alignment horizontal="center" vertical="center" wrapText="1"/>
    </xf>
    <xf numFmtId="20" fontId="0" fillId="11" borderId="5" xfId="0" applyNumberFormat="1" applyFont="1" applyFill="1" applyBorder="1" applyAlignment="1">
      <alignment horizontal="center" vertical="center" wrapText="1"/>
    </xf>
    <xf numFmtId="3" fontId="0" fillId="0" borderId="4" xfId="0" applyNumberFormat="1" applyBorder="1" applyAlignment="1">
      <alignment horizontal="right" vertical="center" wrapText="1"/>
    </xf>
    <xf numFmtId="9" fontId="51" fillId="11" borderId="5" xfId="0" applyNumberFormat="1" applyFont="1" applyFill="1" applyBorder="1" applyAlignment="1">
      <alignment horizontal="center" vertical="center"/>
    </xf>
    <xf numFmtId="2" fontId="51" fillId="11" borderId="5" xfId="0" applyNumberFormat="1" applyFont="1" applyFill="1" applyBorder="1" applyAlignment="1">
      <alignment horizontal="center" vertical="center"/>
    </xf>
    <xf numFmtId="1" fontId="51" fillId="11" borderId="5" xfId="0" applyNumberFormat="1" applyFont="1" applyFill="1" applyBorder="1" applyAlignment="1">
      <alignment horizontal="center" vertical="center"/>
    </xf>
    <xf numFmtId="9" fontId="51" fillId="11" borderId="4" xfId="0" applyNumberFormat="1" applyFont="1" applyFill="1" applyBorder="1" applyAlignment="1">
      <alignment horizontal="center" vertical="center"/>
    </xf>
    <xf numFmtId="172" fontId="51" fillId="11" borderId="5" xfId="0" applyNumberFormat="1" applyFont="1" applyFill="1" applyBorder="1" applyAlignment="1">
      <alignment horizontal="center" vertical="center"/>
    </xf>
    <xf numFmtId="10" fontId="0" fillId="11" borderId="5" xfId="1" applyNumberFormat="1" applyFont="1" applyFill="1" applyBorder="1" applyAlignment="1">
      <alignment horizontal="center" vertical="center" wrapText="1"/>
    </xf>
    <xf numFmtId="9" fontId="20" fillId="11" borderId="7" xfId="0" applyNumberFormat="1" applyFont="1" applyFill="1" applyBorder="1" applyAlignment="1">
      <alignment horizontal="center" vertical="center"/>
    </xf>
    <xf numFmtId="10" fontId="21" fillId="11" borderId="7" xfId="0" applyNumberFormat="1" applyFont="1" applyFill="1" applyBorder="1" applyAlignment="1">
      <alignment horizontal="center" vertical="center"/>
    </xf>
    <xf numFmtId="0" fontId="47" fillId="26" borderId="0" xfId="0" applyFont="1" applyFill="1" applyBorder="1" applyAlignment="1">
      <alignment horizontal="center"/>
    </xf>
    <xf numFmtId="0" fontId="27" fillId="0" borderId="5" xfId="0" applyFont="1" applyFill="1" applyBorder="1" applyAlignment="1">
      <alignment horizontal="justify" vertical="center" wrapText="1"/>
    </xf>
    <xf numFmtId="0" fontId="38" fillId="22" borderId="5" xfId="0" applyFont="1" applyFill="1" applyBorder="1" applyAlignment="1">
      <alignment horizontal="center" vertical="center" wrapText="1"/>
    </xf>
    <xf numFmtId="0" fontId="20" fillId="13" borderId="7" xfId="0" applyFont="1" applyFill="1" applyBorder="1" applyAlignment="1">
      <alignment horizontal="justify" vertical="center" wrapText="1"/>
    </xf>
    <xf numFmtId="9" fontId="0" fillId="0" borderId="5" xfId="1" applyNumberFormat="1" applyFont="1" applyBorder="1" applyAlignment="1">
      <alignment horizontal="center" vertical="center" wrapText="1"/>
    </xf>
    <xf numFmtId="10" fontId="0" fillId="0" borderId="5" xfId="1" applyNumberFormat="1" applyFont="1" applyBorder="1" applyAlignment="1">
      <alignment horizontal="center" vertical="center" wrapText="1"/>
    </xf>
    <xf numFmtId="10" fontId="20" fillId="0" borderId="4" xfId="0" applyNumberFormat="1" applyFont="1" applyFill="1" applyBorder="1" applyAlignment="1">
      <alignment horizontal="center" vertical="center"/>
    </xf>
    <xf numFmtId="10" fontId="49" fillId="0" borderId="4" xfId="1" applyNumberFormat="1" applyFont="1" applyFill="1" applyBorder="1" applyAlignment="1">
      <alignment vertical="center" wrapText="1"/>
    </xf>
    <xf numFmtId="168" fontId="0" fillId="11" borderId="5" xfId="0" applyNumberFormat="1" applyFont="1" applyFill="1" applyBorder="1" applyAlignment="1">
      <alignment horizontal="center" vertical="center" wrapText="1"/>
    </xf>
    <xf numFmtId="168" fontId="0" fillId="11" borderId="32" xfId="0" applyNumberFormat="1" applyFont="1" applyFill="1" applyBorder="1" applyAlignment="1">
      <alignment horizontal="center" vertical="center" wrapText="1"/>
    </xf>
    <xf numFmtId="168" fontId="0" fillId="11" borderId="9" xfId="0" applyNumberFormat="1" applyFont="1" applyFill="1" applyBorder="1" applyAlignment="1">
      <alignment horizontal="center" vertical="center" wrapText="1"/>
    </xf>
    <xf numFmtId="168" fontId="0" fillId="0" borderId="32" xfId="0" applyNumberFormat="1" applyFont="1" applyFill="1" applyBorder="1" applyAlignment="1">
      <alignment horizontal="center" vertical="center" wrapText="1"/>
    </xf>
    <xf numFmtId="1" fontId="0" fillId="0" borderId="32" xfId="0" applyNumberFormat="1" applyFont="1" applyFill="1" applyBorder="1" applyAlignment="1">
      <alignment horizontal="center" vertical="center" wrapText="1"/>
    </xf>
    <xf numFmtId="9" fontId="0" fillId="0" borderId="32" xfId="1" applyFont="1" applyFill="1" applyBorder="1" applyAlignment="1">
      <alignment horizontal="center" vertical="center" wrapText="1"/>
    </xf>
    <xf numFmtId="1" fontId="0" fillId="11" borderId="5" xfId="0" applyNumberFormat="1" applyFont="1" applyFill="1" applyBorder="1" applyAlignment="1">
      <alignment horizontal="center" vertical="center" wrapText="1"/>
    </xf>
    <xf numFmtId="168" fontId="0" fillId="11" borderId="4"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11" borderId="5" xfId="0" applyNumberFormat="1" applyFont="1" applyFill="1" applyBorder="1" applyAlignment="1">
      <alignment horizontal="center" vertical="center" wrapText="1"/>
    </xf>
    <xf numFmtId="172" fontId="0" fillId="11" borderId="5" xfId="0" applyNumberFormat="1" applyFont="1" applyFill="1" applyBorder="1" applyAlignment="1">
      <alignment horizontal="center" vertical="center" wrapText="1"/>
    </xf>
    <xf numFmtId="0" fontId="38" fillId="18" borderId="7" xfId="0" applyFont="1" applyFill="1" applyBorder="1" applyAlignment="1">
      <alignment horizontal="center" vertical="center" wrapText="1"/>
    </xf>
    <xf numFmtId="10" fontId="0" fillId="0" borderId="16" xfId="0" applyNumberFormat="1" applyBorder="1" applyAlignment="1">
      <alignment horizontal="center" vertical="center"/>
    </xf>
    <xf numFmtId="9" fontId="0" fillId="0" borderId="16" xfId="0" applyNumberFormat="1" applyBorder="1" applyAlignment="1">
      <alignment horizontal="center" vertical="center" wrapText="1"/>
    </xf>
    <xf numFmtId="0" fontId="0" fillId="0" borderId="16" xfId="0" applyBorder="1" applyAlignment="1">
      <alignment horizontal="center" vertical="center"/>
    </xf>
    <xf numFmtId="0" fontId="0" fillId="0" borderId="0" xfId="0" applyAlignment="1">
      <alignment horizontal="left"/>
    </xf>
    <xf numFmtId="10" fontId="0" fillId="0" borderId="0" xfId="0" applyNumberFormat="1"/>
    <xf numFmtId="0" fontId="0" fillId="19" borderId="0" xfId="0" applyFill="1" applyBorder="1" applyAlignment="1">
      <alignment horizontal="center" vertical="center"/>
    </xf>
    <xf numFmtId="9" fontId="0" fillId="19" borderId="0" xfId="0" applyNumberFormat="1" applyFill="1" applyBorder="1" applyAlignment="1">
      <alignment horizontal="center" vertical="center"/>
    </xf>
    <xf numFmtId="0" fontId="20" fillId="13" borderId="17" xfId="0" applyFont="1" applyFill="1" applyBorder="1" applyAlignment="1">
      <alignment horizontal="justify" vertical="center" wrapText="1"/>
    </xf>
    <xf numFmtId="9" fontId="0" fillId="0" borderId="0" xfId="0" applyNumberFormat="1" applyAlignment="1">
      <alignment horizontal="center" vertical="center"/>
    </xf>
    <xf numFmtId="9" fontId="0" fillId="0" borderId="0" xfId="0" pivotButton="1" applyNumberFormat="1" applyAlignment="1">
      <alignment horizontal="center" vertical="center"/>
    </xf>
    <xf numFmtId="0" fontId="0" fillId="0" borderId="4" xfId="0" pivotButton="1" applyBorder="1" applyAlignment="1">
      <alignment horizontal="center" vertical="center" wrapText="1"/>
    </xf>
    <xf numFmtId="0" fontId="9" fillId="24" borderId="4" xfId="0" applyFont="1" applyFill="1" applyBorder="1" applyAlignment="1">
      <alignment horizontal="center" vertical="center" wrapText="1"/>
    </xf>
    <xf numFmtId="9" fontId="0" fillId="0" borderId="35" xfId="0" applyNumberFormat="1" applyFont="1" applyBorder="1" applyAlignment="1">
      <alignment horizontal="center" vertical="center"/>
    </xf>
    <xf numFmtId="9" fontId="2" fillId="0" borderId="38" xfId="0" applyNumberFormat="1" applyFont="1" applyBorder="1" applyAlignment="1">
      <alignment horizontal="center" vertical="center"/>
    </xf>
    <xf numFmtId="9" fontId="3" fillId="28" borderId="37" xfId="0" applyNumberFormat="1" applyFont="1" applyFill="1" applyBorder="1" applyAlignment="1">
      <alignment horizontal="center" vertical="center"/>
    </xf>
    <xf numFmtId="0" fontId="3" fillId="28" borderId="36" xfId="0" applyFont="1" applyFill="1" applyBorder="1" applyAlignment="1">
      <alignment horizontal="center"/>
    </xf>
    <xf numFmtId="0" fontId="3" fillId="28" borderId="4" xfId="0" applyFont="1" applyFill="1" applyBorder="1" applyAlignment="1">
      <alignment horizontal="center" vertical="center"/>
    </xf>
    <xf numFmtId="0" fontId="0" fillId="0" borderId="4" xfId="0" applyFont="1" applyBorder="1" applyAlignment="1">
      <alignment horizontal="left" vertical="center"/>
    </xf>
    <xf numFmtId="0" fontId="9" fillId="24" borderId="4" xfId="0" applyFont="1" applyFill="1" applyBorder="1" applyAlignment="1">
      <alignment horizontal="center" vertical="center"/>
    </xf>
    <xf numFmtId="0" fontId="0" fillId="0" borderId="4" xfId="0" applyNumberFormat="1" applyFont="1" applyBorder="1" applyAlignment="1">
      <alignment horizontal="center" vertical="center"/>
    </xf>
    <xf numFmtId="0" fontId="22" fillId="3" borderId="13"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15" xfId="0" applyFont="1" applyFill="1" applyBorder="1" applyAlignment="1">
      <alignment horizontal="center" vertical="center"/>
    </xf>
    <xf numFmtId="0" fontId="4" fillId="2" borderId="0" xfId="0" applyFont="1" applyFill="1" applyBorder="1" applyAlignment="1">
      <alignment horizontal="center"/>
    </xf>
    <xf numFmtId="0" fontId="4" fillId="3" borderId="0" xfId="0" applyFont="1" applyFill="1" applyBorder="1" applyAlignment="1">
      <alignment horizontal="center"/>
    </xf>
    <xf numFmtId="0" fontId="4" fillId="12" borderId="6" xfId="0" applyFont="1" applyFill="1" applyBorder="1" applyAlignment="1">
      <alignment horizontal="center"/>
    </xf>
    <xf numFmtId="0" fontId="22" fillId="20" borderId="13" xfId="0" applyFont="1" applyFill="1" applyBorder="1" applyAlignment="1">
      <alignment horizontal="center" vertical="center"/>
    </xf>
    <xf numFmtId="0" fontId="22" fillId="20" borderId="14" xfId="0" applyFont="1" applyFill="1" applyBorder="1" applyAlignment="1">
      <alignment horizontal="center" vertical="center"/>
    </xf>
    <xf numFmtId="0" fontId="22" fillId="20" borderId="15" xfId="0" applyFont="1" applyFill="1" applyBorder="1" applyAlignment="1">
      <alignment horizontal="center" vertical="center"/>
    </xf>
    <xf numFmtId="0" fontId="47" fillId="26" borderId="16" xfId="0" applyFont="1" applyFill="1" applyBorder="1" applyAlignment="1">
      <alignment horizontal="center"/>
    </xf>
    <xf numFmtId="0" fontId="47" fillId="26" borderId="17" xfId="0" applyFont="1" applyFill="1" applyBorder="1" applyAlignment="1">
      <alignment horizontal="center"/>
    </xf>
    <xf numFmtId="0" fontId="47" fillId="26" borderId="10" xfId="0" applyFont="1" applyFill="1" applyBorder="1" applyAlignment="1">
      <alignment horizontal="center"/>
    </xf>
    <xf numFmtId="0" fontId="20" fillId="13" borderId="7" xfId="0" applyFont="1" applyFill="1" applyBorder="1" applyAlignment="1">
      <alignment horizontal="justify" vertical="center" wrapText="1"/>
    </xf>
    <xf numFmtId="0" fontId="20" fillId="13" borderId="8" xfId="0" applyFont="1" applyFill="1" applyBorder="1" applyAlignment="1">
      <alignment horizontal="justify" vertical="center" wrapText="1"/>
    </xf>
    <xf numFmtId="0" fontId="20" fillId="13" borderId="9" xfId="0" applyFont="1" applyFill="1" applyBorder="1" applyAlignment="1">
      <alignment horizontal="justify" vertical="center" wrapText="1"/>
    </xf>
    <xf numFmtId="9" fontId="2" fillId="0" borderId="0" xfId="0" applyNumberFormat="1" applyFont="1" applyBorder="1" applyAlignment="1">
      <alignment horizontal="center" vertical="center"/>
    </xf>
    <xf numFmtId="9" fontId="3" fillId="0" borderId="0"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0" fontId="0" fillId="0" borderId="0" xfId="0" pivotButton="1" applyBorder="1"/>
    <xf numFmtId="0" fontId="0" fillId="0" borderId="0" xfId="0" applyBorder="1"/>
    <xf numFmtId="0" fontId="0" fillId="0" borderId="0" xfId="0" pivotButton="1" applyBorder="1" applyAlignment="1">
      <alignment horizontal="center"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0" fontId="0" fillId="24" borderId="0" xfId="0" applyFill="1" applyBorder="1" applyAlignment="1">
      <alignment horizontal="center" vertical="center"/>
    </xf>
    <xf numFmtId="0" fontId="0" fillId="24" borderId="0" xfId="0" applyNumberFormat="1" applyFill="1" applyBorder="1" applyAlignment="1">
      <alignment horizontal="center" vertical="center"/>
    </xf>
    <xf numFmtId="0" fontId="2" fillId="0" borderId="0" xfId="0" pivotButton="1" applyFont="1" applyBorder="1" applyAlignment="1">
      <alignment horizontal="center" vertical="center"/>
    </xf>
    <xf numFmtId="0" fontId="0" fillId="0" borderId="0" xfId="0" applyBorder="1" applyAlignment="1">
      <alignment horizontal="center" vertical="center" wrapText="1"/>
    </xf>
    <xf numFmtId="9" fontId="0" fillId="0" borderId="0" xfId="0" applyNumberFormat="1" applyBorder="1" applyAlignment="1">
      <alignment horizontal="center" vertical="center"/>
    </xf>
  </cellXfs>
  <cellStyles count="38">
    <cellStyle name="Graphics" xfId="4"/>
    <cellStyle name="Millares" xfId="37" builtinId="3"/>
    <cellStyle name="Millares 2" xfId="5"/>
    <cellStyle name="Millares 2 2" xfId="6"/>
    <cellStyle name="Millares 3" xfId="7"/>
    <cellStyle name="Moneda 2" xfId="8"/>
    <cellStyle name="Moneda 2 2" xfId="9"/>
    <cellStyle name="Moneda 2 2 2" xfId="10"/>
    <cellStyle name="Moneda 2 2 2 2" xfId="11"/>
    <cellStyle name="Moneda 2 2 2 3" xfId="12"/>
    <cellStyle name="Moneda 2 2 3" xfId="13"/>
    <cellStyle name="Moneda 2 2 4" xfId="14"/>
    <cellStyle name="Moneda 2 2 5" xfId="15"/>
    <cellStyle name="Moneda 2 3" xfId="16"/>
    <cellStyle name="Moneda 2 3 2" xfId="17"/>
    <cellStyle name="Moneda 2 3 3" xfId="18"/>
    <cellStyle name="Moneda 2 4" xfId="19"/>
    <cellStyle name="Moneda 2 5" xfId="20"/>
    <cellStyle name="Moneda 2 6" xfId="21"/>
    <cellStyle name="Moneda 3" xfId="22"/>
    <cellStyle name="Moneda 3 2" xfId="23"/>
    <cellStyle name="Moneda 3 2 2" xfId="24"/>
    <cellStyle name="Moneda 3 2 3" xfId="25"/>
    <cellStyle name="Moneda 3 3" xfId="26"/>
    <cellStyle name="Moneda 3 4" xfId="27"/>
    <cellStyle name="Moneda 3 5" xfId="28"/>
    <cellStyle name="Moneda 4" xfId="29"/>
    <cellStyle name="Moneda 5" xfId="30"/>
    <cellStyle name="Normal" xfId="0" builtinId="0"/>
    <cellStyle name="Normal 2" xfId="31"/>
    <cellStyle name="Normal 3" xfId="2"/>
    <cellStyle name="Normal 4" xfId="3"/>
    <cellStyle name="Normal 5" xfId="32"/>
    <cellStyle name="Normal 5 2" xfId="33"/>
    <cellStyle name="Normal 6" xfId="34"/>
    <cellStyle name="Porcentaje" xfId="1" builtinId="5"/>
    <cellStyle name="Porcentaje 2" xfId="35"/>
    <cellStyle name="Porcentaje 3" xfId="36"/>
  </cellStyles>
  <dxfs count="3198">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
      <numFmt numFmtId="0" formatCode="General"/>
    </dxf>
    <dxf>
      <numFmt numFmtId="172" formatCode="0.0"/>
    </dxf>
    <dxf>
      <numFmt numFmtId="2" formatCode="0.00"/>
    </dxf>
    <dxf>
      <numFmt numFmtId="172" formatCode="0.0"/>
    </dxf>
    <dxf>
      <numFmt numFmtId="1" formatCode="0"/>
    </dxf>
    <dxf>
      <alignment horizontal="center" readingOrder="0"/>
    </dxf>
    <dxf>
      <numFmt numFmtId="0" formatCode="General"/>
    </dxf>
    <dxf>
      <numFmt numFmtId="1" formatCode="0"/>
    </dxf>
    <dxf>
      <numFmt numFmtId="1" formatCode="0"/>
    </dxf>
    <dxf>
      <numFmt numFmtId="1" formatCode="0"/>
    </dxf>
    <dxf>
      <numFmt numFmtId="1" formatCode="0"/>
    </dxf>
    <dxf>
      <numFmt numFmtId="25" formatCode="h:mm"/>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
      <numFmt numFmtId="0" formatCode="General"/>
    </dxf>
    <dxf>
      <numFmt numFmtId="172" formatCode="0.0"/>
    </dxf>
    <dxf>
      <numFmt numFmtId="2" formatCode="0.00"/>
    </dxf>
    <dxf>
      <numFmt numFmtId="172" formatCode="0.0"/>
    </dxf>
    <dxf>
      <numFmt numFmtId="1" formatCode="0"/>
    </dxf>
    <dxf>
      <alignment horizontal="center" readingOrder="0"/>
    </dxf>
    <dxf>
      <numFmt numFmtId="0" formatCode="General"/>
    </dxf>
    <dxf>
      <numFmt numFmtId="1" formatCode="0"/>
    </dxf>
    <dxf>
      <numFmt numFmtId="1" formatCode="0"/>
    </dxf>
    <dxf>
      <numFmt numFmtId="1" formatCode="0"/>
    </dxf>
    <dxf>
      <numFmt numFmtId="1" formatCode="0"/>
    </dxf>
    <dxf>
      <numFmt numFmtId="25" formatCode="h:mm"/>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
      <numFmt numFmtId="0" formatCode="General"/>
    </dxf>
    <dxf>
      <numFmt numFmtId="172" formatCode="0.0"/>
    </dxf>
    <dxf>
      <numFmt numFmtId="2" formatCode="0.00"/>
    </dxf>
    <dxf>
      <numFmt numFmtId="172" formatCode="0.0"/>
    </dxf>
    <dxf>
      <numFmt numFmtId="1" formatCode="0"/>
    </dxf>
    <dxf>
      <alignment horizontal="center" readingOrder="0"/>
    </dxf>
    <dxf>
      <numFmt numFmtId="0" formatCode="General"/>
    </dxf>
    <dxf>
      <numFmt numFmtId="1" formatCode="0"/>
    </dxf>
    <dxf>
      <numFmt numFmtId="1" formatCode="0"/>
    </dxf>
    <dxf>
      <numFmt numFmtId="1" formatCode="0"/>
    </dxf>
    <dxf>
      <numFmt numFmtId="1" formatCode="0"/>
    </dxf>
    <dxf>
      <numFmt numFmtId="25" formatCode="h:mm"/>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
      <numFmt numFmtId="0" formatCode="General"/>
    </dxf>
    <dxf>
      <numFmt numFmtId="172" formatCode="0.0"/>
    </dxf>
    <dxf>
      <numFmt numFmtId="2" formatCode="0.00"/>
    </dxf>
    <dxf>
      <numFmt numFmtId="172" formatCode="0.0"/>
    </dxf>
    <dxf>
      <numFmt numFmtId="1" formatCode="0"/>
    </dxf>
    <dxf>
      <alignment horizontal="center" readingOrder="0"/>
    </dxf>
    <dxf>
      <numFmt numFmtId="0" formatCode="General"/>
    </dxf>
    <dxf>
      <numFmt numFmtId="1" formatCode="0"/>
    </dxf>
    <dxf>
      <numFmt numFmtId="1" formatCode="0"/>
    </dxf>
    <dxf>
      <numFmt numFmtId="1" formatCode="0"/>
    </dxf>
    <dxf>
      <numFmt numFmtId="1" formatCode="0"/>
    </dxf>
    <dxf>
      <numFmt numFmtId="25" formatCode="h:mm"/>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
      <numFmt numFmtId="0" formatCode="General"/>
    </dxf>
    <dxf>
      <numFmt numFmtId="172" formatCode="0.0"/>
    </dxf>
    <dxf>
      <numFmt numFmtId="2" formatCode="0.00"/>
    </dxf>
    <dxf>
      <numFmt numFmtId="172" formatCode="0.0"/>
    </dxf>
    <dxf>
      <numFmt numFmtId="1" formatCode="0"/>
    </dxf>
    <dxf>
      <alignment horizontal="center" readingOrder="0"/>
    </dxf>
    <dxf>
      <numFmt numFmtId="0" formatCode="General"/>
    </dxf>
    <dxf>
      <numFmt numFmtId="1" formatCode="0"/>
    </dxf>
    <dxf>
      <numFmt numFmtId="1" formatCode="0"/>
    </dxf>
    <dxf>
      <numFmt numFmtId="1" formatCode="0"/>
    </dxf>
    <dxf>
      <numFmt numFmtId="1" formatCode="0"/>
    </dxf>
    <dxf>
      <numFmt numFmtId="25" formatCode="h:mm"/>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
      <numFmt numFmtId="0" formatCode="General"/>
    </dxf>
    <dxf>
      <numFmt numFmtId="172" formatCode="0.0"/>
    </dxf>
    <dxf>
      <numFmt numFmtId="2" formatCode="0.00"/>
    </dxf>
    <dxf>
      <numFmt numFmtId="172" formatCode="0.0"/>
    </dxf>
    <dxf>
      <numFmt numFmtId="1" formatCode="0"/>
    </dxf>
    <dxf>
      <alignment horizontal="center" readingOrder="0"/>
    </dxf>
    <dxf>
      <numFmt numFmtId="0" formatCode="General"/>
    </dxf>
    <dxf>
      <numFmt numFmtId="1" formatCode="0"/>
    </dxf>
    <dxf>
      <numFmt numFmtId="1" formatCode="0"/>
    </dxf>
    <dxf>
      <numFmt numFmtId="1" formatCode="0"/>
    </dxf>
    <dxf>
      <numFmt numFmtId="1" formatCode="0"/>
    </dxf>
    <dxf>
      <numFmt numFmtId="25" formatCode="h:mm"/>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fill>
        <patternFill patternType="solid">
          <bgColor theme="3" tint="0.79998168889431442"/>
        </patternFill>
      </fill>
    </dxf>
    <dxf>
      <fill>
        <patternFill patternType="solid">
          <bgColor theme="3" tint="0.79998168889431442"/>
        </patternFill>
      </fill>
    </dxf>
    <dxf>
      <numFmt numFmtId="168" formatCode="0.0%"/>
    </dxf>
    <dxf>
      <numFmt numFmtId="13" formatCode="0%"/>
    </dxf>
    <dxf>
      <numFmt numFmtId="14" formatCode="0.00%"/>
    </dxf>
    <dxf>
      <numFmt numFmtId="174" formatCode="0.000%"/>
    </dxf>
    <dxf>
      <numFmt numFmtId="14" formatCode="0.00%"/>
    </dxf>
    <dxf>
      <numFmt numFmtId="168" formatCode="0.0%"/>
    </dxf>
    <dxf>
      <numFmt numFmtId="13" formatCode="0%"/>
    </dxf>
    <dxf>
      <alignment wrapText="1" readingOrder="0"/>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68" formatCode="0.0%"/>
    </dxf>
    <dxf>
      <numFmt numFmtId="13" formatCode="0%"/>
    </dxf>
    <dxf>
      <numFmt numFmtId="1" formatCode="0"/>
    </dxf>
    <dxf>
      <fill>
        <patternFill patternType="solid">
          <bgColor theme="9" tint="0.59999389629810485"/>
        </patternFill>
      </fill>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0" formatCode="General"/>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fill>
        <patternFill patternType="solid">
          <bgColor theme="3" tint="0.79998168889431442"/>
        </patternFill>
      </fill>
    </dxf>
    <dxf>
      <fill>
        <patternFill patternType="solid">
          <bgColor theme="3" tint="0.79998168889431442"/>
        </patternFill>
      </fill>
    </dxf>
    <dxf>
      <numFmt numFmtId="168" formatCode="0.0%"/>
    </dxf>
    <dxf>
      <numFmt numFmtId="13" formatCode="0%"/>
    </dxf>
    <dxf>
      <numFmt numFmtId="14" formatCode="0.00%"/>
    </dxf>
    <dxf>
      <numFmt numFmtId="174" formatCode="0.000%"/>
    </dxf>
    <dxf>
      <numFmt numFmtId="14" formatCode="0.00%"/>
    </dxf>
    <dxf>
      <numFmt numFmtId="168" formatCode="0.0%"/>
    </dxf>
    <dxf>
      <numFmt numFmtId="13" formatCode="0%"/>
    </dxf>
    <dxf>
      <alignment wrapText="1" readingOrder="0"/>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68" formatCode="0.0%"/>
    </dxf>
    <dxf>
      <numFmt numFmtId="13" formatCode="0%"/>
    </dxf>
    <dxf>
      <numFmt numFmtId="1" formatCode="0"/>
    </dxf>
    <dxf>
      <fill>
        <patternFill patternType="solid">
          <bgColor theme="9" tint="0.59999389629810485"/>
        </patternFill>
      </fill>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0" formatCode="General"/>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fill>
        <patternFill patternType="solid">
          <bgColor theme="3" tint="0.79998168889431442"/>
        </patternFill>
      </fill>
    </dxf>
    <dxf>
      <fill>
        <patternFill patternType="solid">
          <bgColor theme="3" tint="0.79998168889431442"/>
        </patternFill>
      </fill>
    </dxf>
    <dxf>
      <numFmt numFmtId="168" formatCode="0.0%"/>
    </dxf>
    <dxf>
      <numFmt numFmtId="13" formatCode="0%"/>
    </dxf>
    <dxf>
      <numFmt numFmtId="14" formatCode="0.00%"/>
    </dxf>
    <dxf>
      <numFmt numFmtId="174" formatCode="0.000%"/>
    </dxf>
    <dxf>
      <numFmt numFmtId="14" formatCode="0.00%"/>
    </dxf>
    <dxf>
      <numFmt numFmtId="168" formatCode="0.0%"/>
    </dxf>
    <dxf>
      <numFmt numFmtId="13" formatCode="0%"/>
    </dxf>
    <dxf>
      <alignment wrapText="1" readingOrder="0"/>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68" formatCode="0.0%"/>
    </dxf>
    <dxf>
      <numFmt numFmtId="13" formatCode="0%"/>
    </dxf>
    <dxf>
      <numFmt numFmtId="1" formatCode="0"/>
    </dxf>
    <dxf>
      <fill>
        <patternFill patternType="solid">
          <bgColor theme="9" tint="0.59999389629810485"/>
        </patternFill>
      </fill>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0" formatCode="General"/>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fill>
        <patternFill patternType="solid">
          <bgColor theme="3" tint="0.79998168889431442"/>
        </patternFill>
      </fill>
    </dxf>
    <dxf>
      <fill>
        <patternFill patternType="solid">
          <bgColor theme="3" tint="0.79998168889431442"/>
        </patternFill>
      </fill>
    </dxf>
    <dxf>
      <numFmt numFmtId="168" formatCode="0.0%"/>
    </dxf>
    <dxf>
      <numFmt numFmtId="13" formatCode="0%"/>
    </dxf>
    <dxf>
      <numFmt numFmtId="14" formatCode="0.00%"/>
    </dxf>
    <dxf>
      <numFmt numFmtId="174" formatCode="0.000%"/>
    </dxf>
    <dxf>
      <numFmt numFmtId="14" formatCode="0.00%"/>
    </dxf>
    <dxf>
      <numFmt numFmtId="168" formatCode="0.0%"/>
    </dxf>
    <dxf>
      <numFmt numFmtId="13" formatCode="0%"/>
    </dxf>
    <dxf>
      <alignment wrapText="1" readingOrder="0"/>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68" formatCode="0.0%"/>
    </dxf>
    <dxf>
      <numFmt numFmtId="13" formatCode="0%"/>
    </dxf>
    <dxf>
      <numFmt numFmtId="1" formatCode="0"/>
    </dxf>
    <dxf>
      <fill>
        <patternFill patternType="solid">
          <bgColor theme="9" tint="0.59999389629810485"/>
        </patternFill>
      </fill>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0" formatCode="General"/>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
      <numFmt numFmtId="0" formatCode="General"/>
    </dxf>
    <dxf>
      <numFmt numFmtId="172" formatCode="0.0"/>
    </dxf>
    <dxf>
      <numFmt numFmtId="2" formatCode="0.00"/>
    </dxf>
    <dxf>
      <numFmt numFmtId="172" formatCode="0.0"/>
    </dxf>
    <dxf>
      <numFmt numFmtId="1" formatCode="0"/>
    </dxf>
    <dxf>
      <alignment horizontal="center" readingOrder="0"/>
    </dxf>
    <dxf>
      <numFmt numFmtId="0" formatCode="General"/>
    </dxf>
    <dxf>
      <numFmt numFmtId="1" formatCode="0"/>
    </dxf>
    <dxf>
      <numFmt numFmtId="1" formatCode="0"/>
    </dxf>
    <dxf>
      <numFmt numFmtId="1" formatCode="0"/>
    </dxf>
    <dxf>
      <numFmt numFmtId="1" formatCode="0"/>
    </dxf>
    <dxf>
      <numFmt numFmtId="25" formatCode="h:mm"/>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3" formatCode="0%"/>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numFmt numFmtId="0" formatCode="General"/>
    </dxf>
    <dxf>
      <numFmt numFmtId="13" formatCode="0%"/>
    </dxf>
    <dxf>
      <numFmt numFmtId="168" formatCode="0.0%"/>
    </dxf>
    <dxf>
      <numFmt numFmtId="14" formatCode="0.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numFmt numFmtId="0" formatCode="General"/>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4" formatCode="0.00%"/>
    </dxf>
    <dxf>
      <numFmt numFmtId="0" formatCode="General"/>
    </dxf>
    <dxf>
      <numFmt numFmtId="13" formatCode="0%"/>
    </dxf>
    <dxf>
      <numFmt numFmtId="168"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68" formatCode="0.0%"/>
    </dxf>
    <dxf>
      <numFmt numFmtId="14" formatCode="0.00%"/>
    </dxf>
    <dxf>
      <numFmt numFmtId="174" formatCode="0.000%"/>
    </dxf>
    <dxf>
      <numFmt numFmtId="14" formatCode="0.0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numFmt numFmtId="13" formatCode="0%"/>
    </dxf>
    <dxf>
      <numFmt numFmtId="168"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numFmt numFmtId="0" formatCode="General"/>
    </dxf>
    <dxf>
      <numFmt numFmtId="13" formatCode="0%"/>
    </dxf>
    <dxf>
      <numFmt numFmtId="0" formatCode="General"/>
    </dxf>
    <dxf>
      <numFmt numFmtId="1" formatCode="0"/>
    </dxf>
    <dxf>
      <numFmt numFmtId="13" formatCode="0%"/>
    </dxf>
    <dxf>
      <numFmt numFmtId="1" formatCode="0"/>
    </dxf>
    <dxf>
      <numFmt numFmtId="33" formatCode="_-* #,##0_-;\-* #,##0_-;_-* &quot;-&quot;_-;_-@_-"/>
    </dxf>
    <dxf>
      <numFmt numFmtId="14" formatCode="0.00%"/>
    </dxf>
    <dxf>
      <numFmt numFmtId="13" formatCode="0%"/>
    </dxf>
    <dxf>
      <numFmt numFmtId="168"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fill>
        <patternFill patternType="solid">
          <bgColor theme="9" tint="0.59999389629810485"/>
        </patternFill>
      </fill>
    </dxf>
    <dxf>
      <numFmt numFmtId="1" formatCode="0"/>
    </dxf>
    <dxf>
      <numFmt numFmtId="13" formatCode="0%"/>
    </dxf>
    <dxf>
      <numFmt numFmtId="168" formatCode="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alignment wrapText="1" readingOrder="0"/>
    </dxf>
    <dxf>
      <numFmt numFmtId="13" formatCode="0%"/>
    </dxf>
    <dxf>
      <numFmt numFmtId="168" formatCode="0.0%"/>
    </dxf>
    <dxf>
      <numFmt numFmtId="14" formatCode="0.00%"/>
    </dxf>
    <dxf>
      <numFmt numFmtId="174" formatCode="0.000%"/>
    </dxf>
    <dxf>
      <numFmt numFmtId="14" formatCode="0.00%"/>
    </dxf>
    <dxf>
      <numFmt numFmtId="13" formatCode="0%"/>
    </dxf>
    <dxf>
      <numFmt numFmtId="168" formatCode="0.0%"/>
    </dxf>
    <dxf>
      <fill>
        <patternFill patternType="solid">
          <bgColor theme="3" tint="0.79998168889431442"/>
        </patternFill>
      </fill>
    </dxf>
    <dxf>
      <fill>
        <patternFill patternType="solid">
          <bgColor theme="3" tint="0.79998168889431442"/>
        </patternFill>
      </fill>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0" readingOrder="0"/>
    </dxf>
    <dxf>
      <alignment wrapText="0" readingOrder="0"/>
    </dxf>
    <dxf>
      <alignment wrapText="1" readingOrder="0"/>
    </dxf>
    <dxf>
      <numFmt numFmtId="171" formatCode="h:mm:ss;@"/>
    </dxf>
    <dxf>
      <numFmt numFmtId="173" formatCode="[$-F400]h:mm:ss\ AM/PM"/>
    </dxf>
    <dxf>
      <numFmt numFmtId="1" formatCode="0"/>
    </dxf>
    <dxf>
      <numFmt numFmtId="1" formatCode="0"/>
    </dxf>
    <dxf>
      <numFmt numFmtId="1" formatCode="0"/>
    </dxf>
    <dxf>
      <numFmt numFmtId="1" formatCode="0"/>
    </dxf>
    <dxf>
      <numFmt numFmtId="1" formatCode="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numFmt numFmtId="25" formatCode="h:mm"/>
    </dxf>
    <dxf>
      <numFmt numFmtId="1" formatCode="0"/>
    </dxf>
    <dxf>
      <numFmt numFmtId="172" formatCode="0.0"/>
    </dxf>
    <dxf>
      <numFmt numFmtId="0" formatCode="General"/>
    </dxf>
    <dxf>
      <numFmt numFmtId="13" formatCode="0%"/>
    </dxf>
    <dxf>
      <numFmt numFmtId="168" formatCode="0.0%"/>
    </dxf>
    <dxf>
      <numFmt numFmtId="25" formatCode="h:mm"/>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horizontal="center" readingOrder="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numFmt numFmtId="0" formatCode="General"/>
    </dxf>
    <dxf>
      <numFmt numFmtId="14" formatCode="0.0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68" formatCode="0.0%"/>
    </dxf>
    <dxf>
      <numFmt numFmtId="13" formatCode="0%"/>
    </dxf>
    <dxf>
      <numFmt numFmtId="13" formatCode="0%"/>
    </dxf>
    <dxf>
      <numFmt numFmtId="13" formatCode="0%"/>
    </dxf>
    <dxf>
      <numFmt numFmtId="13" formatCode="0%"/>
    </dxf>
    <dxf>
      <numFmt numFmtId="13" formatCode="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68" formatCode="0.0%"/>
    </dxf>
    <dxf>
      <fill>
        <patternFill patternType="solid">
          <bgColor theme="4" tint="0.79998168889431442"/>
        </patternFill>
      </fill>
    </dxf>
    <dxf>
      <fill>
        <patternFill patternType="solid">
          <bgColor theme="4"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numFmt numFmtId="13" formatCode="0%"/>
    </dxf>
    <dxf>
      <numFmt numFmtId="13" formatCode="0%"/>
    </dxf>
    <dxf>
      <numFmt numFmtId="13" formatCode="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68" formatCode="0.0%"/>
    </dxf>
    <dxf>
      <numFmt numFmtId="14" formatCode="0.0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Verdana"/>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Verdana"/>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2"/>
        <color indexed="10"/>
        <name val="Verdana"/>
        <scheme val="none"/>
      </font>
      <numFmt numFmtId="14"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Verdana"/>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indexed="10"/>
        <name val="Verdana"/>
        <scheme val="none"/>
      </font>
      <numFmt numFmtId="14"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Verdana"/>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indexed="10"/>
        <name val="Verdana"/>
        <scheme val="none"/>
      </font>
      <numFmt numFmtId="14"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color auto="1"/>
      </font>
    </dxf>
    <dxf>
      <fill>
        <patternFill patternType="solid">
          <bgColor theme="4" tint="0.79998168889431442"/>
        </patternFill>
      </fill>
    </dxf>
    <dxf>
      <font>
        <color auto="1"/>
      </font>
    </dxf>
    <dxf>
      <fill>
        <patternFill patternType="solid">
          <bgColor theme="4" tint="0.79998168889431442"/>
        </patternFill>
      </fill>
    </dxf>
    <dxf>
      <alignment wrapText="1" readingOrder="0"/>
    </dxf>
    <dxf>
      <alignment wrapText="1" readingOrder="0"/>
    </dxf>
    <dxf>
      <alignment wrapText="1" readingOrder="0"/>
    </dxf>
    <dxf>
      <alignment wrapText="1" readingOrder="0"/>
    </dxf>
    <dxf>
      <alignment wrapText="1" readingOrder="0"/>
    </dxf>
    <dxf>
      <alignment wrapText="1" readingOrder="0"/>
    </dxf>
    <dxf>
      <font>
        <color auto="1"/>
      </font>
    </dxf>
    <dxf>
      <fill>
        <patternFill patternType="solid">
          <bgColor theme="4" tint="0.79998168889431442"/>
        </patternFill>
      </fill>
    </dxf>
    <dxf>
      <font>
        <color auto="1"/>
      </font>
    </dxf>
    <dxf>
      <fill>
        <patternFill patternType="solid">
          <bgColor theme="4" tint="0.79998168889431442"/>
        </patternFill>
      </fill>
    </dxf>
    <dxf>
      <alignment wrapText="1" readingOrder="0"/>
    </dxf>
    <dxf>
      <font>
        <color auto="1"/>
      </font>
    </dxf>
    <dxf>
      <fill>
        <patternFill patternType="solid">
          <bgColor theme="4" tint="0.79998168889431442"/>
        </patternFill>
      </fill>
    </dxf>
    <dxf>
      <font>
        <color auto="1"/>
      </font>
    </dxf>
    <dxf>
      <fill>
        <patternFill patternType="solid">
          <bgColor theme="4" tint="0.79998168889431442"/>
        </patternFill>
      </fill>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25" formatCode="h:mm"/>
    </dxf>
    <dxf>
      <numFmt numFmtId="1" formatCode="0"/>
    </dxf>
    <dxf>
      <numFmt numFmtId="1" formatCode="0"/>
    </dxf>
    <dxf>
      <numFmt numFmtId="1" formatCode="0"/>
    </dxf>
    <dxf>
      <numFmt numFmtId="1" formatCode="0"/>
    </dxf>
    <dxf>
      <numFmt numFmtId="0" formatCode="General"/>
    </dxf>
    <dxf>
      <alignment horizontal="center" readingOrder="0"/>
    </dxf>
    <dxf>
      <numFmt numFmtId="1" formatCode="0"/>
    </dxf>
    <dxf>
      <numFmt numFmtId="172" formatCode="0.0"/>
    </dxf>
    <dxf>
      <numFmt numFmtId="2" formatCode="0.00"/>
    </dxf>
    <dxf>
      <numFmt numFmtId="172" formatCode="0.0"/>
    </dxf>
    <dxf>
      <numFmt numFmtId="0" formatCode="General"/>
    </dxf>
    <dxf>
      <numFmt numFmtId="13" formatCode="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fill>
        <patternFill>
          <bgColor rgb="FF00B050"/>
        </patternFill>
      </fill>
    </dxf>
  </dxfs>
  <tableStyles count="1" defaultTableStyle="TableStyleMedium2" defaultPivotStyle="PivotStyleLight16">
    <tableStyle name="Estilo de segmentación de datos 1" pivot="0" table="0" count="1">
      <tableStyleElement type="headerRow" dxfId="3197"/>
    </tableStyle>
  </tableStyles>
  <extLst>
    <ext xmlns:x14="http://schemas.microsoft.com/office/spreadsheetml/2009/9/main" uri="{EB79DEF2-80B8-43e5-95BD-54CBDDF9020C}">
      <x14:slicerStyles defaultSlicerStyle="SlicerStyleLight1">
        <x14:slicerStyle name="Estilo de segmentación de datos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-trimestre III -2018 Seguimiento.xlsx]Tablas 3er tri!TablaDinámica2</c:name>
    <c:fmtId val="13"/>
  </c:pivotSource>
  <c:chart>
    <c:title>
      <c:tx>
        <c:rich>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r>
              <a:rPr lang="es-CO" sz="1050" b="1"/>
              <a:t>Desempeño</a:t>
            </a:r>
            <a:r>
              <a:rPr lang="es-CO" sz="1050" baseline="0"/>
              <a:t> (*Clasificación)</a:t>
            </a:r>
            <a:endParaRPr lang="es-CO"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3"/>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C00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rgbClr val="FFC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3"/>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rgbClr val="FFC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C00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6"/>
        <c:spPr>
          <a:solidFill>
            <a:schemeClr val="accent3"/>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7"/>
        <c:spPr>
          <a:solidFill>
            <a:srgbClr val="FFC000"/>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8"/>
        <c:spPr>
          <a:solidFill>
            <a:srgbClr val="C00000"/>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9"/>
        <c:spPr>
          <a:solidFill>
            <a:schemeClr val="bg1">
              <a:lumMod val="50000"/>
            </a:schemeClr>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'Tablas 3er tri'!$B$11:$B$12</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tri'!$B$13:$B$15</c:f>
              <c:numCache>
                <c:formatCode>0%</c:formatCode>
                <c:ptCount val="2"/>
                <c:pt idx="0">
                  <c:v>0.5625</c:v>
                </c:pt>
                <c:pt idx="1">
                  <c:v>0.23076923076923078</c:v>
                </c:pt>
              </c:numCache>
            </c:numRef>
          </c:val>
          <c:extLst>
            <c:ext xmlns:c16="http://schemas.microsoft.com/office/drawing/2014/chart" uri="{C3380CC4-5D6E-409C-BE32-E72D297353CC}">
              <c16:uniqueId val="{00000000-0334-4909-9FB7-EE755E949F31}"/>
            </c:ext>
          </c:extLst>
        </c:ser>
        <c:ser>
          <c:idx val="1"/>
          <c:order val="1"/>
          <c:tx>
            <c:strRef>
              <c:f>'Tablas 3er tri'!$C$11:$C$12</c:f>
              <c:strCache>
                <c:ptCount val="1"/>
                <c:pt idx="0">
                  <c:v>BUENO</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tri'!$C$13:$C$15</c:f>
              <c:numCache>
                <c:formatCode>0%</c:formatCode>
                <c:ptCount val="2"/>
                <c:pt idx="0">
                  <c:v>0.16666666666666666</c:v>
                </c:pt>
                <c:pt idx="1">
                  <c:v>0.30769230769230771</c:v>
                </c:pt>
              </c:numCache>
            </c:numRef>
          </c:val>
          <c:extLst>
            <c:ext xmlns:c16="http://schemas.microsoft.com/office/drawing/2014/chart" uri="{C3380CC4-5D6E-409C-BE32-E72D297353CC}">
              <c16:uniqueId val="{00000009-0334-4909-9FB7-EE755E949F31}"/>
            </c:ext>
          </c:extLst>
        </c:ser>
        <c:ser>
          <c:idx val="2"/>
          <c:order val="2"/>
          <c:tx>
            <c:strRef>
              <c:f>'Tablas 3er tri'!$D$11:$D$12</c:f>
              <c:strCache>
                <c:ptCount val="1"/>
                <c:pt idx="0">
                  <c:v>REGULAR</c:v>
                </c:pt>
              </c:strCache>
            </c:strRef>
          </c:tx>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tri'!$D$13:$D$15</c:f>
              <c:numCache>
                <c:formatCode>0%</c:formatCode>
                <c:ptCount val="2"/>
                <c:pt idx="0">
                  <c:v>4.1666666666666664E-2</c:v>
                </c:pt>
                <c:pt idx="1">
                  <c:v>0.15384615384615385</c:v>
                </c:pt>
              </c:numCache>
            </c:numRef>
          </c:val>
          <c:extLst>
            <c:ext xmlns:c16="http://schemas.microsoft.com/office/drawing/2014/chart" uri="{C3380CC4-5D6E-409C-BE32-E72D297353CC}">
              <c16:uniqueId val="{0000000A-0334-4909-9FB7-EE755E949F31}"/>
            </c:ext>
          </c:extLst>
        </c:ser>
        <c:ser>
          <c:idx val="3"/>
          <c:order val="3"/>
          <c:tx>
            <c:strRef>
              <c:f>'Tablas 3er tri'!$E$11:$E$12</c:f>
              <c:strCache>
                <c:ptCount val="1"/>
                <c:pt idx="0">
                  <c:v>MALO</c:v>
                </c:pt>
              </c:strCache>
            </c:strRef>
          </c:tx>
          <c:spPr>
            <a:solidFill>
              <a:srgbClr val="C00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tri'!$E$13:$E$15</c:f>
              <c:numCache>
                <c:formatCode>0%</c:formatCode>
                <c:ptCount val="2"/>
                <c:pt idx="0">
                  <c:v>4.1666666666666664E-2</c:v>
                </c:pt>
                <c:pt idx="1">
                  <c:v>0.15384615384615385</c:v>
                </c:pt>
              </c:numCache>
            </c:numRef>
          </c:val>
          <c:extLst>
            <c:ext xmlns:c16="http://schemas.microsoft.com/office/drawing/2014/chart" uri="{C3380CC4-5D6E-409C-BE32-E72D297353CC}">
              <c16:uniqueId val="{0000000B-0334-4909-9FB7-EE755E949F31}"/>
            </c:ext>
          </c:extLst>
        </c:ser>
        <c:ser>
          <c:idx val="4"/>
          <c:order val="4"/>
          <c:tx>
            <c:strRef>
              <c:f>'Tablas 3er tri'!$F$11:$F$12</c:f>
              <c:strCache>
                <c:ptCount val="1"/>
                <c:pt idx="0">
                  <c:v>No aplica</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tri'!$F$13:$F$15</c:f>
              <c:numCache>
                <c:formatCode>0%</c:formatCode>
                <c:ptCount val="2"/>
                <c:pt idx="0">
                  <c:v>0.1875</c:v>
                </c:pt>
                <c:pt idx="1">
                  <c:v>0.15384615384615385</c:v>
                </c:pt>
              </c:numCache>
            </c:numRef>
          </c:val>
          <c:extLst>
            <c:ext xmlns:c16="http://schemas.microsoft.com/office/drawing/2014/chart" uri="{C3380CC4-5D6E-409C-BE32-E72D297353CC}">
              <c16:uniqueId val="{0000000C-0334-4909-9FB7-EE755E949F31}"/>
            </c:ext>
          </c:extLst>
        </c:ser>
        <c:dLbls>
          <c:dLblPos val="outEnd"/>
          <c:showLegendKey val="0"/>
          <c:showVal val="1"/>
          <c:showCatName val="0"/>
          <c:showSerName val="0"/>
          <c:showPercent val="0"/>
          <c:showBubbleSize val="0"/>
        </c:dLbls>
        <c:gapWidth val="219"/>
        <c:overlap val="-27"/>
        <c:axId val="595745024"/>
        <c:axId val="595752928"/>
      </c:barChart>
      <c:catAx>
        <c:axId val="595745024"/>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595752928"/>
        <c:crosses val="autoZero"/>
        <c:auto val="1"/>
        <c:lblAlgn val="ctr"/>
        <c:lblOffset val="100"/>
        <c:noMultiLvlLbl val="0"/>
      </c:catAx>
      <c:valAx>
        <c:axId val="595752928"/>
        <c:scaling>
          <c:orientation val="minMax"/>
        </c:scaling>
        <c:delete val="0"/>
        <c:axPos val="l"/>
        <c:majorGridlines>
          <c:spPr>
            <a:ln w="9525" cap="flat" cmpd="sng" algn="ctr">
              <a:solidFill>
                <a:schemeClr val="bg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595745024"/>
        <c:crosses val="autoZero"/>
        <c:crossBetween val="between"/>
      </c:valAx>
      <c:spPr>
        <a:noFill/>
        <a:ln>
          <a:noFill/>
        </a:ln>
        <a:effectLst>
          <a:glow rad="101600">
            <a:schemeClr val="accent2">
              <a:satMod val="175000"/>
              <a:alpha val="40000"/>
            </a:schemeClr>
          </a:glow>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CO"/>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-trimestre III -2018 Seguimiento.xlsx]Tablas 3er tri!TablaDinámica4</c:name>
    <c:fmtId val="7"/>
  </c:pivotSource>
  <c:chart>
    <c:title>
      <c:tx>
        <c:rich>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r>
              <a:rPr lang="es-CO" sz="1000" b="1"/>
              <a:t>Dependencias</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1"/>
        <c:spPr>
          <a:solidFill>
            <a:schemeClr val="accent3"/>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2"/>
        <c:spPr>
          <a:solidFill>
            <a:srgbClr val="FFC00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3"/>
        <c:spPr>
          <a:solidFill>
            <a:srgbClr val="C0000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4"/>
        <c:spPr>
          <a:solidFill>
            <a:schemeClr val="bg1">
              <a:lumMod val="5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'Tablas 3er tri'!$B$70:$B$71</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tri'!$B$72:$B$81</c:f>
              <c:numCache>
                <c:formatCode>General</c:formatCode>
                <c:ptCount val="9"/>
                <c:pt idx="0">
                  <c:v>1</c:v>
                </c:pt>
                <c:pt idx="2">
                  <c:v>2</c:v>
                </c:pt>
                <c:pt idx="3">
                  <c:v>4</c:v>
                </c:pt>
                <c:pt idx="4">
                  <c:v>7</c:v>
                </c:pt>
                <c:pt idx="5">
                  <c:v>1</c:v>
                </c:pt>
                <c:pt idx="6">
                  <c:v>9</c:v>
                </c:pt>
                <c:pt idx="7">
                  <c:v>3</c:v>
                </c:pt>
                <c:pt idx="8">
                  <c:v>3</c:v>
                </c:pt>
              </c:numCache>
            </c:numRef>
          </c:val>
          <c:extLst>
            <c:ext xmlns:c16="http://schemas.microsoft.com/office/drawing/2014/chart" uri="{C3380CC4-5D6E-409C-BE32-E72D297353CC}">
              <c16:uniqueId val="{00000000-ACFB-41A1-B07F-712719D592A3}"/>
            </c:ext>
          </c:extLst>
        </c:ser>
        <c:ser>
          <c:idx val="1"/>
          <c:order val="1"/>
          <c:tx>
            <c:strRef>
              <c:f>'Tablas 3er tri'!$C$70:$C$71</c:f>
              <c:strCache>
                <c:ptCount val="1"/>
                <c:pt idx="0">
                  <c:v>BUENO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tri'!$C$72:$C$81</c:f>
              <c:numCache>
                <c:formatCode>General</c:formatCode>
                <c:ptCount val="9"/>
                <c:pt idx="2">
                  <c:v>3</c:v>
                </c:pt>
                <c:pt idx="3">
                  <c:v>1</c:v>
                </c:pt>
                <c:pt idx="5">
                  <c:v>1</c:v>
                </c:pt>
                <c:pt idx="6">
                  <c:v>3</c:v>
                </c:pt>
                <c:pt idx="7">
                  <c:v>3</c:v>
                </c:pt>
                <c:pt idx="8">
                  <c:v>1</c:v>
                </c:pt>
              </c:numCache>
            </c:numRef>
          </c:val>
          <c:extLst>
            <c:ext xmlns:c16="http://schemas.microsoft.com/office/drawing/2014/chart" uri="{C3380CC4-5D6E-409C-BE32-E72D297353CC}">
              <c16:uniqueId val="{00000009-ACFB-41A1-B07F-712719D592A3}"/>
            </c:ext>
          </c:extLst>
        </c:ser>
        <c:ser>
          <c:idx val="2"/>
          <c:order val="2"/>
          <c:tx>
            <c:strRef>
              <c:f>'Tablas 3er tri'!$D$70:$D$71</c:f>
              <c:strCache>
                <c:ptCount val="1"/>
                <c:pt idx="0">
                  <c:v>REGULAR</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tri'!$D$72:$D$81</c:f>
              <c:numCache>
                <c:formatCode>General</c:formatCode>
                <c:ptCount val="9"/>
                <c:pt idx="2">
                  <c:v>1</c:v>
                </c:pt>
                <c:pt idx="5">
                  <c:v>1</c:v>
                </c:pt>
                <c:pt idx="6">
                  <c:v>2</c:v>
                </c:pt>
              </c:numCache>
            </c:numRef>
          </c:val>
          <c:extLst>
            <c:ext xmlns:c16="http://schemas.microsoft.com/office/drawing/2014/chart" uri="{C3380CC4-5D6E-409C-BE32-E72D297353CC}">
              <c16:uniqueId val="{0000000A-ACFB-41A1-B07F-712719D592A3}"/>
            </c:ext>
          </c:extLst>
        </c:ser>
        <c:ser>
          <c:idx val="3"/>
          <c:order val="3"/>
          <c:tx>
            <c:strRef>
              <c:f>'Tablas 3er tri'!$E$70:$E$71</c:f>
              <c:strCache>
                <c:ptCount val="1"/>
                <c:pt idx="0">
                  <c:v>MALO</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tri'!$E$72:$E$81</c:f>
              <c:numCache>
                <c:formatCode>General</c:formatCode>
                <c:ptCount val="9"/>
                <c:pt idx="5">
                  <c:v>1</c:v>
                </c:pt>
                <c:pt idx="6">
                  <c:v>3</c:v>
                </c:pt>
              </c:numCache>
            </c:numRef>
          </c:val>
          <c:extLst>
            <c:ext xmlns:c16="http://schemas.microsoft.com/office/drawing/2014/chart" uri="{C3380CC4-5D6E-409C-BE32-E72D297353CC}">
              <c16:uniqueId val="{0000000B-ACFB-41A1-B07F-712719D592A3}"/>
            </c:ext>
          </c:extLst>
        </c:ser>
        <c:ser>
          <c:idx val="4"/>
          <c:order val="4"/>
          <c:tx>
            <c:strRef>
              <c:f>'Tablas 3er tri'!$F$70:$F$71</c:f>
              <c:strCache>
                <c:ptCount val="1"/>
                <c:pt idx="0">
                  <c:v>No aplica</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tri'!$F$72:$F$81</c:f>
              <c:numCache>
                <c:formatCode>General</c:formatCode>
                <c:ptCount val="9"/>
                <c:pt idx="1">
                  <c:v>2</c:v>
                </c:pt>
                <c:pt idx="2">
                  <c:v>3</c:v>
                </c:pt>
                <c:pt idx="4">
                  <c:v>2</c:v>
                </c:pt>
                <c:pt idx="6">
                  <c:v>2</c:v>
                </c:pt>
                <c:pt idx="8">
                  <c:v>2</c:v>
                </c:pt>
              </c:numCache>
            </c:numRef>
          </c:val>
          <c:extLst>
            <c:ext xmlns:c16="http://schemas.microsoft.com/office/drawing/2014/chart" uri="{C3380CC4-5D6E-409C-BE32-E72D297353CC}">
              <c16:uniqueId val="{0000000C-ACFB-41A1-B07F-712719D592A3}"/>
            </c:ext>
          </c:extLst>
        </c:ser>
        <c:dLbls>
          <c:dLblPos val="outEnd"/>
          <c:showLegendKey val="0"/>
          <c:showVal val="1"/>
          <c:showCatName val="0"/>
          <c:showSerName val="0"/>
          <c:showPercent val="0"/>
          <c:showBubbleSize val="0"/>
        </c:dLbls>
        <c:gapWidth val="150"/>
        <c:axId val="595754176"/>
        <c:axId val="595744608"/>
      </c:barChart>
      <c:catAx>
        <c:axId val="595754176"/>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dk1">
                <a:shade val="95000"/>
                <a:satMod val="105000"/>
              </a:schemeClr>
            </a:solidFill>
            <a:round/>
          </a:ln>
          <a:effectLst/>
        </c:spPr>
        <c:txPr>
          <a:bodyPr rot="-60000000" spcFirstLastPara="1" vertOverflow="ellipsis" vert="horz" wrap="square" anchor="ctr" anchorCtr="1"/>
          <a:lstStyle/>
          <a:p>
            <a:pPr>
              <a:defRPr sz="600" b="0" i="0" u="none" strike="noStrike" kern="1200" baseline="0">
                <a:solidFill>
                  <a:schemeClr val="dk1"/>
                </a:solidFill>
                <a:latin typeface="+mn-lt"/>
                <a:ea typeface="+mn-ea"/>
                <a:cs typeface="+mn-cs"/>
              </a:defRPr>
            </a:pPr>
            <a:endParaRPr lang="es-CO"/>
          </a:p>
        </c:txPr>
        <c:crossAx val="595744608"/>
        <c:crosses val="autoZero"/>
        <c:auto val="1"/>
        <c:lblAlgn val="ctr"/>
        <c:lblOffset val="100"/>
        <c:noMultiLvlLbl val="0"/>
      </c:catAx>
      <c:valAx>
        <c:axId val="595744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CO"/>
          </a:p>
        </c:txPr>
        <c:crossAx val="595754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CO"/>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-trimestre III -2018 Seguimiento.xlsx]Tablas 3er tri!TablaDinámica2</c:name>
    <c:fmtId val="1"/>
  </c:pivotSource>
  <c:chart>
    <c:title>
      <c:tx>
        <c:rich>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r>
              <a:rPr lang="es-CO" sz="1050" b="1"/>
              <a:t>Desempeño</a:t>
            </a:r>
            <a:r>
              <a:rPr lang="es-CO" sz="1050" baseline="0"/>
              <a:t> (*Clasificación)</a:t>
            </a:r>
            <a:endParaRPr lang="es-CO"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3"/>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6"/>
        <c:spPr>
          <a:solidFill>
            <a:schemeClr val="accent1"/>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7"/>
        <c:spPr>
          <a:solidFill>
            <a:srgbClr val="C00000"/>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8"/>
        <c:spPr>
          <a:solidFill>
            <a:schemeClr val="bg1">
              <a:lumMod val="50000"/>
            </a:schemeClr>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9"/>
        <c:spPr>
          <a:solidFill>
            <a:srgbClr val="FFC000"/>
          </a:solidFill>
          <a:ln>
            <a:noFill/>
          </a:ln>
          <a:effectLst/>
        </c:spPr>
        <c:marker>
          <c:symbol val="none"/>
        </c:marker>
        <c:dLbl>
          <c:idx val="0"/>
          <c:layout/>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'Tablas 3er tri'!$B$11:$B$12</c:f>
              <c:strCache>
                <c:ptCount val="1"/>
                <c:pt idx="0">
                  <c:v>EXCELENTE</c:v>
                </c:pt>
              </c:strCache>
            </c:strRef>
          </c:tx>
          <c:spPr>
            <a:solidFill>
              <a:schemeClr val="accent1"/>
            </a:solidFill>
            <a:ln>
              <a:noFill/>
            </a:ln>
            <a:effectLst/>
          </c:spPr>
          <c:invertIfNegative val="0"/>
          <c:dLbls>
            <c:delete val="1"/>
          </c:dLbls>
          <c:cat>
            <c:strRef>
              <c:f>'Tablas 3er tri'!$A$13:$A$15</c:f>
              <c:strCache>
                <c:ptCount val="2"/>
                <c:pt idx="0">
                  <c:v>De gestión</c:v>
                </c:pt>
                <c:pt idx="1">
                  <c:v>Estratégico</c:v>
                </c:pt>
              </c:strCache>
            </c:strRef>
          </c:cat>
          <c:val>
            <c:numRef>
              <c:f>'Tablas 3er tri'!$B$13:$B$15</c:f>
              <c:numCache>
                <c:formatCode>0%</c:formatCode>
                <c:ptCount val="2"/>
                <c:pt idx="0">
                  <c:v>0.5625</c:v>
                </c:pt>
                <c:pt idx="1">
                  <c:v>0.23076923076923078</c:v>
                </c:pt>
              </c:numCache>
            </c:numRef>
          </c:val>
          <c:extLst>
            <c:ext xmlns:c16="http://schemas.microsoft.com/office/drawing/2014/chart" uri="{C3380CC4-5D6E-409C-BE32-E72D297353CC}">
              <c16:uniqueId val="{00000000-347E-4618-8AF7-45A8315B6801}"/>
            </c:ext>
          </c:extLst>
        </c:ser>
        <c:ser>
          <c:idx val="1"/>
          <c:order val="1"/>
          <c:tx>
            <c:strRef>
              <c:f>'Tablas 3er tri'!$C$11:$C$12</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tri'!$C$13:$C$15</c:f>
              <c:numCache>
                <c:formatCode>0%</c:formatCode>
                <c:ptCount val="2"/>
                <c:pt idx="0">
                  <c:v>0.16666666666666666</c:v>
                </c:pt>
                <c:pt idx="1">
                  <c:v>0.30769230769230771</c:v>
                </c:pt>
              </c:numCache>
            </c:numRef>
          </c:val>
          <c:extLst>
            <c:ext xmlns:c16="http://schemas.microsoft.com/office/drawing/2014/chart" uri="{C3380CC4-5D6E-409C-BE32-E72D297353CC}">
              <c16:uniqueId val="{00000004-908A-4386-AF2F-5BF48F578090}"/>
            </c:ext>
          </c:extLst>
        </c:ser>
        <c:ser>
          <c:idx val="2"/>
          <c:order val="2"/>
          <c:tx>
            <c:strRef>
              <c:f>'Tablas 3er tri'!$D$11:$D$12</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tri'!$D$13:$D$15</c:f>
              <c:numCache>
                <c:formatCode>0%</c:formatCode>
                <c:ptCount val="2"/>
                <c:pt idx="0">
                  <c:v>4.1666666666666664E-2</c:v>
                </c:pt>
                <c:pt idx="1">
                  <c:v>0.15384615384615385</c:v>
                </c:pt>
              </c:numCache>
            </c:numRef>
          </c:val>
          <c:extLst>
            <c:ext xmlns:c16="http://schemas.microsoft.com/office/drawing/2014/chart" uri="{C3380CC4-5D6E-409C-BE32-E72D297353CC}">
              <c16:uniqueId val="{00000005-908A-4386-AF2F-5BF48F578090}"/>
            </c:ext>
          </c:extLst>
        </c:ser>
        <c:ser>
          <c:idx val="3"/>
          <c:order val="3"/>
          <c:tx>
            <c:strRef>
              <c:f>'Tablas 3er tri'!$E$11:$E$12</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tri'!$E$13:$E$15</c:f>
              <c:numCache>
                <c:formatCode>0%</c:formatCode>
                <c:ptCount val="2"/>
                <c:pt idx="0">
                  <c:v>4.1666666666666664E-2</c:v>
                </c:pt>
                <c:pt idx="1">
                  <c:v>0.15384615384615385</c:v>
                </c:pt>
              </c:numCache>
            </c:numRef>
          </c:val>
          <c:extLst>
            <c:ext xmlns:c16="http://schemas.microsoft.com/office/drawing/2014/chart" uri="{C3380CC4-5D6E-409C-BE32-E72D297353CC}">
              <c16:uniqueId val="{00000006-908A-4386-AF2F-5BF48F578090}"/>
            </c:ext>
          </c:extLst>
        </c:ser>
        <c:ser>
          <c:idx val="4"/>
          <c:order val="4"/>
          <c:tx>
            <c:strRef>
              <c:f>'Tablas 3er tri'!$F$11:$F$12</c:f>
              <c:strCache>
                <c:ptCount val="1"/>
                <c:pt idx="0">
                  <c:v>No aplica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tri'!$A$13:$A$15</c:f>
              <c:strCache>
                <c:ptCount val="2"/>
                <c:pt idx="0">
                  <c:v>De gestión</c:v>
                </c:pt>
                <c:pt idx="1">
                  <c:v>Estratégico</c:v>
                </c:pt>
              </c:strCache>
            </c:strRef>
          </c:cat>
          <c:val>
            <c:numRef>
              <c:f>'Tablas 3er tri'!$F$13:$F$15</c:f>
              <c:numCache>
                <c:formatCode>0%</c:formatCode>
                <c:ptCount val="2"/>
                <c:pt idx="0">
                  <c:v>0.1875</c:v>
                </c:pt>
                <c:pt idx="1">
                  <c:v>0.15384615384615385</c:v>
                </c:pt>
              </c:numCache>
            </c:numRef>
          </c:val>
          <c:extLst>
            <c:ext xmlns:c16="http://schemas.microsoft.com/office/drawing/2014/chart" uri="{C3380CC4-5D6E-409C-BE32-E72D297353CC}">
              <c16:uniqueId val="{00000007-908A-4386-AF2F-5BF48F578090}"/>
            </c:ext>
          </c:extLst>
        </c:ser>
        <c:dLbls>
          <c:dLblPos val="outEnd"/>
          <c:showLegendKey val="0"/>
          <c:showVal val="1"/>
          <c:showCatName val="0"/>
          <c:showSerName val="0"/>
          <c:showPercent val="0"/>
          <c:showBubbleSize val="0"/>
        </c:dLbls>
        <c:gapWidth val="219"/>
        <c:overlap val="-27"/>
        <c:axId val="595745024"/>
        <c:axId val="595752928"/>
      </c:barChart>
      <c:catAx>
        <c:axId val="595745024"/>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595752928"/>
        <c:crosses val="autoZero"/>
        <c:auto val="1"/>
        <c:lblAlgn val="ctr"/>
        <c:lblOffset val="100"/>
        <c:noMultiLvlLbl val="0"/>
      </c:catAx>
      <c:valAx>
        <c:axId val="595752928"/>
        <c:scaling>
          <c:orientation val="minMax"/>
        </c:scaling>
        <c:delete val="0"/>
        <c:axPos val="l"/>
        <c:majorGridlines>
          <c:spPr>
            <a:ln w="9525" cap="flat" cmpd="sng" algn="ctr">
              <a:solidFill>
                <a:schemeClr val="bg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595745024"/>
        <c:crosses val="autoZero"/>
        <c:crossBetween val="between"/>
      </c:valAx>
      <c:spPr>
        <a:noFill/>
        <a:ln>
          <a:noFill/>
        </a:ln>
        <a:effectLst>
          <a:glow rad="101600">
            <a:schemeClr val="accent2">
              <a:satMod val="175000"/>
              <a:alpha val="40000"/>
            </a:schemeClr>
          </a:glow>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CO"/>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-trimestre III -2018 Seguimiento.xlsx]Tablas 3er tri!TablaDinámica4</c:name>
    <c:fmtId val="1"/>
  </c:pivotSource>
  <c:chart>
    <c:title>
      <c:tx>
        <c:rich>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r>
              <a:rPr lang="es-CO" sz="1000" b="1"/>
              <a:t>Dependencias</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3"/>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2"/>
        <c:spPr>
          <a:solidFill>
            <a:srgbClr val="FFC00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3"/>
        <c:spPr>
          <a:solidFill>
            <a:srgbClr val="C0000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4"/>
        <c:spPr>
          <a:solidFill>
            <a:schemeClr val="bg1">
              <a:lumMod val="50000"/>
            </a:schemeClr>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'Tablas 3er tri'!$B$70:$B$71</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tri'!$B$72:$B$81</c:f>
              <c:numCache>
                <c:formatCode>General</c:formatCode>
                <c:ptCount val="9"/>
                <c:pt idx="0">
                  <c:v>1</c:v>
                </c:pt>
                <c:pt idx="2">
                  <c:v>2</c:v>
                </c:pt>
                <c:pt idx="3">
                  <c:v>4</c:v>
                </c:pt>
                <c:pt idx="4">
                  <c:v>7</c:v>
                </c:pt>
                <c:pt idx="5">
                  <c:v>1</c:v>
                </c:pt>
                <c:pt idx="6">
                  <c:v>9</c:v>
                </c:pt>
                <c:pt idx="7">
                  <c:v>3</c:v>
                </c:pt>
                <c:pt idx="8">
                  <c:v>3</c:v>
                </c:pt>
              </c:numCache>
            </c:numRef>
          </c:val>
          <c:extLst>
            <c:ext xmlns:c16="http://schemas.microsoft.com/office/drawing/2014/chart" uri="{C3380CC4-5D6E-409C-BE32-E72D297353CC}">
              <c16:uniqueId val="{00000000-CC01-4F9E-A692-894BC5A4D960}"/>
            </c:ext>
          </c:extLst>
        </c:ser>
        <c:ser>
          <c:idx val="1"/>
          <c:order val="1"/>
          <c:tx>
            <c:strRef>
              <c:f>'Tablas 3er tri'!$C$70:$C$71</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tri'!$C$72:$C$81</c:f>
              <c:numCache>
                <c:formatCode>General</c:formatCode>
                <c:ptCount val="9"/>
                <c:pt idx="2">
                  <c:v>3</c:v>
                </c:pt>
                <c:pt idx="3">
                  <c:v>1</c:v>
                </c:pt>
                <c:pt idx="5">
                  <c:v>1</c:v>
                </c:pt>
                <c:pt idx="6">
                  <c:v>3</c:v>
                </c:pt>
                <c:pt idx="7">
                  <c:v>3</c:v>
                </c:pt>
                <c:pt idx="8">
                  <c:v>1</c:v>
                </c:pt>
              </c:numCache>
            </c:numRef>
          </c:val>
          <c:extLst>
            <c:ext xmlns:c16="http://schemas.microsoft.com/office/drawing/2014/chart" uri="{C3380CC4-5D6E-409C-BE32-E72D297353CC}">
              <c16:uniqueId val="{00000004-3456-4925-B9EB-96EBB9B0A5E7}"/>
            </c:ext>
          </c:extLst>
        </c:ser>
        <c:ser>
          <c:idx val="2"/>
          <c:order val="2"/>
          <c:tx>
            <c:strRef>
              <c:f>'Tablas 3er tri'!$D$70:$D$71</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tri'!$D$72:$D$81</c:f>
              <c:numCache>
                <c:formatCode>General</c:formatCode>
                <c:ptCount val="9"/>
                <c:pt idx="2">
                  <c:v>1</c:v>
                </c:pt>
                <c:pt idx="5">
                  <c:v>1</c:v>
                </c:pt>
                <c:pt idx="6">
                  <c:v>2</c:v>
                </c:pt>
              </c:numCache>
            </c:numRef>
          </c:val>
          <c:extLst>
            <c:ext xmlns:c16="http://schemas.microsoft.com/office/drawing/2014/chart" uri="{C3380CC4-5D6E-409C-BE32-E72D297353CC}">
              <c16:uniqueId val="{00000005-3456-4925-B9EB-96EBB9B0A5E7}"/>
            </c:ext>
          </c:extLst>
        </c:ser>
        <c:ser>
          <c:idx val="3"/>
          <c:order val="3"/>
          <c:tx>
            <c:strRef>
              <c:f>'Tablas 3er tri'!$E$70:$E$71</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tri'!$E$72:$E$81</c:f>
              <c:numCache>
                <c:formatCode>General</c:formatCode>
                <c:ptCount val="9"/>
                <c:pt idx="5">
                  <c:v>1</c:v>
                </c:pt>
                <c:pt idx="6">
                  <c:v>3</c:v>
                </c:pt>
              </c:numCache>
            </c:numRef>
          </c:val>
          <c:extLst>
            <c:ext xmlns:c16="http://schemas.microsoft.com/office/drawing/2014/chart" uri="{C3380CC4-5D6E-409C-BE32-E72D297353CC}">
              <c16:uniqueId val="{00000006-3456-4925-B9EB-96EBB9B0A5E7}"/>
            </c:ext>
          </c:extLst>
        </c:ser>
        <c:ser>
          <c:idx val="4"/>
          <c:order val="4"/>
          <c:tx>
            <c:strRef>
              <c:f>'Tablas 3er tri'!$F$70:$F$71</c:f>
              <c:strCache>
                <c:ptCount val="1"/>
                <c:pt idx="0">
                  <c:v>No aplica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3er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tri'!$F$72:$F$81</c:f>
              <c:numCache>
                <c:formatCode>General</c:formatCode>
                <c:ptCount val="9"/>
                <c:pt idx="1">
                  <c:v>2</c:v>
                </c:pt>
                <c:pt idx="2">
                  <c:v>3</c:v>
                </c:pt>
                <c:pt idx="4">
                  <c:v>2</c:v>
                </c:pt>
                <c:pt idx="6">
                  <c:v>2</c:v>
                </c:pt>
                <c:pt idx="8">
                  <c:v>2</c:v>
                </c:pt>
              </c:numCache>
            </c:numRef>
          </c:val>
          <c:extLst>
            <c:ext xmlns:c16="http://schemas.microsoft.com/office/drawing/2014/chart" uri="{C3380CC4-5D6E-409C-BE32-E72D297353CC}">
              <c16:uniqueId val="{00000007-3456-4925-B9EB-96EBB9B0A5E7}"/>
            </c:ext>
          </c:extLst>
        </c:ser>
        <c:dLbls>
          <c:dLblPos val="outEnd"/>
          <c:showLegendKey val="0"/>
          <c:showVal val="1"/>
          <c:showCatName val="0"/>
          <c:showSerName val="0"/>
          <c:showPercent val="0"/>
          <c:showBubbleSize val="0"/>
        </c:dLbls>
        <c:gapWidth val="150"/>
        <c:axId val="595754176"/>
        <c:axId val="595744608"/>
      </c:barChart>
      <c:catAx>
        <c:axId val="595754176"/>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dk1">
                <a:shade val="95000"/>
                <a:satMod val="105000"/>
              </a:schemeClr>
            </a:solidFill>
            <a:round/>
          </a:ln>
          <a:effectLst/>
        </c:spPr>
        <c:txPr>
          <a:bodyPr rot="-60000000" spcFirstLastPara="1" vertOverflow="ellipsis" vert="horz" wrap="square" anchor="ctr" anchorCtr="1"/>
          <a:lstStyle/>
          <a:p>
            <a:pPr>
              <a:defRPr sz="600" b="0" i="0" u="none" strike="noStrike" kern="1200" baseline="0">
                <a:solidFill>
                  <a:schemeClr val="dk1"/>
                </a:solidFill>
                <a:latin typeface="+mn-lt"/>
                <a:ea typeface="+mn-ea"/>
                <a:cs typeface="+mn-cs"/>
              </a:defRPr>
            </a:pPr>
            <a:endParaRPr lang="es-CO"/>
          </a:p>
        </c:txPr>
        <c:crossAx val="595744608"/>
        <c:crosses val="autoZero"/>
        <c:auto val="1"/>
        <c:lblAlgn val="ctr"/>
        <c:lblOffset val="100"/>
        <c:noMultiLvlLbl val="0"/>
      </c:catAx>
      <c:valAx>
        <c:axId val="595744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CO"/>
          </a:p>
        </c:txPr>
        <c:crossAx val="595754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CO"/>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x:chartSpace xmlns:a="http://schemas.openxmlformats.org/drawingml/2006/main" xmlns:r="http://schemas.openxmlformats.org/officeDocument/2006/relationships" xmlns:cx="http://schemas.microsoft.com/office/drawing/2014/chartex">
  <cx:chartData>
    <cx:data id="0">
      <cx:strDim type="cat">
        <cx:f>_xlchart.3</cx:f>
      </cx:strDim>
      <cx:numDim type="size">
        <cx:f>_xlchart.4</cx:f>
      </cx:numDim>
    </cx:data>
    <cx:data id="1">
      <cx:strDim type="cat">
        <cx:f>_xlchart.3</cx:f>
      </cx:strDim>
      <cx:numDim type="size">
        <cx:f>_xlchart.5</cx:f>
      </cx:numDim>
    </cx:data>
  </cx:chartData>
  <cx:chart>
    <cx:title pos="t" align="ctr" overlay="0">
      <cx:tx>
        <cx:rich>
          <a:bodyPr spcFirstLastPara="1" vertOverflow="ellipsis" wrap="square" lIns="0" tIns="0" rIns="0" bIns="0" anchor="ctr" anchorCtr="1"/>
          <a:lstStyle/>
          <a:p>
            <a:pPr algn="ctr">
              <a:defRPr/>
            </a:pPr>
            <a:r>
              <a:rPr lang="es-CO"/>
              <a:t>Indicadores de Gestión</a:t>
            </a:r>
          </a:p>
        </cx:rich>
      </cx:tx>
    </cx:title>
    <cx:plotArea>
      <cx:plotAreaRegion>
        <cx:series layoutId="treemap" uniqueId="{591E8ED9-F23A-435C-8A68-AF9893805398}" formatIdx="0">
          <cx:dataLabels pos="inEnd">
            <cx:visibility seriesName="0" categoryName="1" value="1"/>
            <cx:separator>
</cx:separator>
          </cx:dataLabels>
          <cx:dataId val="0"/>
          <cx:layoutPr>
            <cx:parentLabelLayout val="overlapping"/>
          </cx:layoutPr>
        </cx:series>
        <cx:series layoutId="treemap" hidden="1" uniqueId="{B09C8216-88A5-4689-9ED4-AEDD4D17E5DD}" formatIdx="1">
          <cx:dataLabels pos="inEnd">
            <cx:visibility seriesName="0" categoryName="1" value="0"/>
          </cx:dataLabels>
          <cx:dataId val="1"/>
          <cx:layoutPr>
            <cx:parentLabelLayout val="overlapping"/>
          </cx:layoutPr>
        </cx:series>
      </cx:plotAreaRegion>
    </cx:plotArea>
    <cx:legend pos="b" align="ctr" overlay="0"/>
  </cx:chart>
  <cx:clrMapOvr bg1="lt1" tx1="dk1" bg2="lt2" tx2="dk2" accent1="accent1" accent2="accent2" accent3="accent3" accent4="accent4" accent5="accent5" accent6="accent6" hlink="hlink" folHlink="folHlink"/>
</cx:chartSpace>
</file>

<file path=xl/charts/chart6.xml><?xml version="1.0" encoding="utf-8"?>
<cx:chartSpace xmlns:a="http://schemas.openxmlformats.org/drawingml/2006/main" xmlns:r="http://schemas.openxmlformats.org/officeDocument/2006/relationships" xmlns:cx="http://schemas.microsoft.com/office/drawing/2014/chartex">
  <cx:chartData>
    <cx:data id="0">
      <cx:strDim type="cat">
        <cx:f>_xlchart.0</cx:f>
      </cx:strDim>
      <cx:numDim type="size">
        <cx:f>_xlchart.2</cx:f>
      </cx:numDim>
    </cx:data>
  </cx:chartData>
  <cx:chart>
    <cx:title pos="t" align="ctr" overlay="0">
      <cx:tx>
        <cx:rich>
          <a:bodyPr spcFirstLastPara="1" vertOverflow="ellipsis" wrap="square" lIns="0" tIns="0" rIns="0" bIns="0" anchor="ctr" anchorCtr="1"/>
          <a:lstStyle/>
          <a:p>
            <a:pPr algn="ctr">
              <a:defRPr/>
            </a:pPr>
            <a:r>
              <a:rPr lang="es-CO"/>
              <a:t>Indicadores Estratégicos</a:t>
            </a:r>
          </a:p>
        </cx:rich>
      </cx:tx>
    </cx:title>
    <cx:plotArea>
      <cx:plotAreaRegion>
        <cx:series layoutId="treemap" uniqueId="{BFA134C0-1AA3-44A7-A262-6628268C9A1B}">
          <cx:tx>
            <cx:txData>
              <cx:f>_xlchart.1</cx:f>
              <cx:v>Estratégico</cx:v>
            </cx:txData>
          </cx:tx>
          <cx:dataLabels pos="inEnd">
            <cx:visibility seriesName="0" categoryName="1" value="1"/>
            <cx:separator>
</cx:separator>
          </cx:dataLabels>
          <cx:dataId val="0"/>
          <cx:layoutPr>
            <cx:parentLabelLayout val="overlapping"/>
          </cx:layoutPr>
        </cx:series>
      </cx:plotAreaRegion>
    </cx:plotArea>
    <cx:legend pos="b" align="ctr" overlay="0"/>
  </cx:chart>
  <cx:clrMapOvr bg1="lt1" tx1="dk1" bg2="lt2" tx2="dk2" accent1="accent1" accent2="accent2" accent3="accent3" accent4="accent4" accent5="accent5" accent6="accent6" hlink="hlink" folHlink="folHlink"/>
</cx: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stacked"/>
        <c:varyColors val="0"/>
        <c:ser>
          <c:idx val="0"/>
          <c:order val="0"/>
          <c:tx>
            <c:strRef>
              <c:f>'Tablas 3er tri'!$B$151</c:f>
              <c:strCache>
                <c:ptCount val="1"/>
                <c:pt idx="0">
                  <c:v>EXCELENTE</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'Tablas 3er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tri'!$B$152:$B$160</c:f>
              <c:numCache>
                <c:formatCode>General</c:formatCode>
                <c:ptCount val="9"/>
                <c:pt idx="0">
                  <c:v>1</c:v>
                </c:pt>
                <c:pt idx="2">
                  <c:v>2</c:v>
                </c:pt>
                <c:pt idx="3">
                  <c:v>4</c:v>
                </c:pt>
                <c:pt idx="4">
                  <c:v>7</c:v>
                </c:pt>
                <c:pt idx="5">
                  <c:v>1</c:v>
                </c:pt>
                <c:pt idx="6">
                  <c:v>9</c:v>
                </c:pt>
                <c:pt idx="7">
                  <c:v>3</c:v>
                </c:pt>
                <c:pt idx="8">
                  <c:v>3</c:v>
                </c:pt>
              </c:numCache>
            </c:numRef>
          </c:val>
          <c:extLst>
            <c:ext xmlns:c16="http://schemas.microsoft.com/office/drawing/2014/chart" uri="{C3380CC4-5D6E-409C-BE32-E72D297353CC}">
              <c16:uniqueId val="{00000000-C73B-432F-A297-CD51C2448150}"/>
            </c:ext>
          </c:extLst>
        </c:ser>
        <c:ser>
          <c:idx val="1"/>
          <c:order val="1"/>
          <c:tx>
            <c:strRef>
              <c:f>'Tablas 3er tri'!$C$151</c:f>
              <c:strCache>
                <c:ptCount val="1"/>
                <c:pt idx="0">
                  <c:v>BUENO</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'Tablas 3er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tri'!$C$152:$C$160</c:f>
              <c:numCache>
                <c:formatCode>General</c:formatCode>
                <c:ptCount val="9"/>
                <c:pt idx="2">
                  <c:v>3</c:v>
                </c:pt>
                <c:pt idx="3">
                  <c:v>1</c:v>
                </c:pt>
                <c:pt idx="5">
                  <c:v>1</c:v>
                </c:pt>
                <c:pt idx="6">
                  <c:v>3</c:v>
                </c:pt>
                <c:pt idx="7">
                  <c:v>3</c:v>
                </c:pt>
                <c:pt idx="8">
                  <c:v>1</c:v>
                </c:pt>
              </c:numCache>
            </c:numRef>
          </c:val>
          <c:extLst>
            <c:ext xmlns:c16="http://schemas.microsoft.com/office/drawing/2014/chart" uri="{C3380CC4-5D6E-409C-BE32-E72D297353CC}">
              <c16:uniqueId val="{00000001-C73B-432F-A297-CD51C2448150}"/>
            </c:ext>
          </c:extLst>
        </c:ser>
        <c:ser>
          <c:idx val="2"/>
          <c:order val="2"/>
          <c:tx>
            <c:strRef>
              <c:f>'Tablas 3er tri'!$D$151</c:f>
              <c:strCache>
                <c:ptCount val="1"/>
                <c:pt idx="0">
                  <c:v>REGULAR</c:v>
                </c:pt>
              </c:strCache>
            </c:strRef>
          </c:tx>
          <c:spPr>
            <a:pattFill prst="narHorz">
              <a:fgClr>
                <a:schemeClr val="accent3"/>
              </a:fgClr>
              <a:bgClr>
                <a:schemeClr val="accent3">
                  <a:lumMod val="20000"/>
                  <a:lumOff val="80000"/>
                </a:schemeClr>
              </a:bgClr>
            </a:pattFill>
            <a:ln>
              <a:noFill/>
            </a:ln>
            <a:effectLst>
              <a:innerShdw blurRad="114300">
                <a:schemeClr val="accent3"/>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'Tablas 3er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tri'!$D$152:$D$160</c:f>
              <c:numCache>
                <c:formatCode>General</c:formatCode>
                <c:ptCount val="9"/>
                <c:pt idx="2">
                  <c:v>1</c:v>
                </c:pt>
                <c:pt idx="5">
                  <c:v>1</c:v>
                </c:pt>
                <c:pt idx="6">
                  <c:v>2</c:v>
                </c:pt>
              </c:numCache>
            </c:numRef>
          </c:val>
          <c:extLst>
            <c:ext xmlns:c16="http://schemas.microsoft.com/office/drawing/2014/chart" uri="{C3380CC4-5D6E-409C-BE32-E72D297353CC}">
              <c16:uniqueId val="{00000002-C73B-432F-A297-CD51C2448150}"/>
            </c:ext>
          </c:extLst>
        </c:ser>
        <c:ser>
          <c:idx val="3"/>
          <c:order val="3"/>
          <c:tx>
            <c:strRef>
              <c:f>'Tablas 3er tri'!$E$151</c:f>
              <c:strCache>
                <c:ptCount val="1"/>
                <c:pt idx="0">
                  <c:v>MALO</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'Tablas 3er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tri'!$E$152:$E$160</c:f>
              <c:numCache>
                <c:formatCode>General</c:formatCode>
                <c:ptCount val="9"/>
                <c:pt idx="5">
                  <c:v>1</c:v>
                </c:pt>
                <c:pt idx="6">
                  <c:v>3</c:v>
                </c:pt>
              </c:numCache>
            </c:numRef>
          </c:val>
          <c:extLst>
            <c:ext xmlns:c16="http://schemas.microsoft.com/office/drawing/2014/chart" uri="{C3380CC4-5D6E-409C-BE32-E72D297353CC}">
              <c16:uniqueId val="{00000003-C73B-432F-A297-CD51C2448150}"/>
            </c:ext>
          </c:extLst>
        </c:ser>
        <c:ser>
          <c:idx val="4"/>
          <c:order val="4"/>
          <c:tx>
            <c:strRef>
              <c:f>'Tablas 3er tri'!$F$151</c:f>
              <c:strCache>
                <c:ptCount val="1"/>
                <c:pt idx="0">
                  <c:v>No aplica</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'Tablas 3er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3er tri'!$F$152:$F$160</c:f>
              <c:numCache>
                <c:formatCode>General</c:formatCode>
                <c:ptCount val="9"/>
                <c:pt idx="1">
                  <c:v>2</c:v>
                </c:pt>
                <c:pt idx="2">
                  <c:v>3</c:v>
                </c:pt>
                <c:pt idx="4">
                  <c:v>2</c:v>
                </c:pt>
                <c:pt idx="6">
                  <c:v>2</c:v>
                </c:pt>
                <c:pt idx="8">
                  <c:v>2</c:v>
                </c:pt>
              </c:numCache>
            </c:numRef>
          </c:val>
          <c:extLst>
            <c:ext xmlns:c16="http://schemas.microsoft.com/office/drawing/2014/chart" uri="{C3380CC4-5D6E-409C-BE32-E72D297353CC}">
              <c16:uniqueId val="{00000004-C73B-432F-A297-CD51C2448150}"/>
            </c:ext>
          </c:extLst>
        </c:ser>
        <c:dLbls>
          <c:dLblPos val="ctr"/>
          <c:showLegendKey val="0"/>
          <c:showVal val="1"/>
          <c:showCatName val="0"/>
          <c:showSerName val="0"/>
          <c:showPercent val="0"/>
          <c:showBubbleSize val="0"/>
        </c:dLbls>
        <c:gapWidth val="150"/>
        <c:overlap val="100"/>
        <c:axId val="541414431"/>
        <c:axId val="541422335"/>
      </c:barChart>
      <c:catAx>
        <c:axId val="541414431"/>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422335"/>
        <c:crosses val="autoZero"/>
        <c:auto val="1"/>
        <c:lblAlgn val="ctr"/>
        <c:lblOffset val="100"/>
        <c:noMultiLvlLbl val="0"/>
      </c:catAx>
      <c:valAx>
        <c:axId val="541422335"/>
        <c:scaling>
          <c:orientation val="minMax"/>
        </c:scaling>
        <c:delete val="0"/>
        <c:axPos val="b"/>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414431"/>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-trimestre III -2018 Seguimiento.xlsx]tablas!TablaDinámica1</c:name>
    <c:fmtId val="1"/>
  </c:pivotSource>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s-CO"/>
              <a:t>Indicadores</a:t>
            </a:r>
            <a:r>
              <a:rPr lang="es-CO" baseline="0"/>
              <a:t> de Gestión</a:t>
            </a:r>
            <a:endParaRPr lang="es-CO"/>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s-CO"/>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7"/>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5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tablas!$B$3:$B$4</c:f>
              <c:strCache>
                <c:ptCount val="1"/>
                <c:pt idx="0">
                  <c:v>EXCELENTE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tablas!$A$5:$A$7</c:f>
              <c:strCache>
                <c:ptCount val="2"/>
                <c:pt idx="0">
                  <c:v>De gestión</c:v>
                </c:pt>
                <c:pt idx="1">
                  <c:v>Estratégico</c:v>
                </c:pt>
              </c:strCache>
            </c:strRef>
          </c:cat>
          <c:val>
            <c:numRef>
              <c:f>tablas!$B$5:$B$7</c:f>
              <c:numCache>
                <c:formatCode>0%</c:formatCode>
                <c:ptCount val="2"/>
                <c:pt idx="0">
                  <c:v>0.625</c:v>
                </c:pt>
                <c:pt idx="1">
                  <c:v>0.2857142857142857</c:v>
                </c:pt>
              </c:numCache>
            </c:numRef>
          </c:val>
          <c:extLst>
            <c:ext xmlns:c16="http://schemas.microsoft.com/office/drawing/2014/chart" uri="{C3380CC4-5D6E-409C-BE32-E72D297353CC}">
              <c16:uniqueId val="{00000000-3501-490A-8C23-23ACCA556435}"/>
            </c:ext>
          </c:extLst>
        </c:ser>
        <c:ser>
          <c:idx val="1"/>
          <c:order val="1"/>
          <c:tx>
            <c:strRef>
              <c:f>tablas!$C$3:$C$4</c:f>
              <c:strCache>
                <c:ptCount val="1"/>
                <c:pt idx="0">
                  <c:v>BUENO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tablas!$C$5:$C$7</c:f>
              <c:numCache>
                <c:formatCode>0%</c:formatCode>
                <c:ptCount val="2"/>
                <c:pt idx="0">
                  <c:v>0.20833333333333334</c:v>
                </c:pt>
                <c:pt idx="1">
                  <c:v>0.14285714285714285</c:v>
                </c:pt>
              </c:numCache>
            </c:numRef>
          </c:val>
          <c:extLst>
            <c:ext xmlns:c16="http://schemas.microsoft.com/office/drawing/2014/chart" uri="{C3380CC4-5D6E-409C-BE32-E72D297353CC}">
              <c16:uniqueId val="{00000000-90AA-4CE6-ABB8-B1A7C895F7CC}"/>
            </c:ext>
          </c:extLst>
        </c:ser>
        <c:ser>
          <c:idx val="2"/>
          <c:order val="2"/>
          <c:tx>
            <c:strRef>
              <c:f>tablas!$D$3:$D$4</c:f>
              <c:strCache>
                <c:ptCount val="1"/>
                <c:pt idx="0">
                  <c:v>REGULAR</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tablas!$D$5:$D$7</c:f>
              <c:numCache>
                <c:formatCode>0%</c:formatCode>
                <c:ptCount val="2"/>
                <c:pt idx="0">
                  <c:v>0</c:v>
                </c:pt>
                <c:pt idx="1">
                  <c:v>0.35714285714285715</c:v>
                </c:pt>
              </c:numCache>
            </c:numRef>
          </c:val>
          <c:extLst>
            <c:ext xmlns:c16="http://schemas.microsoft.com/office/drawing/2014/chart" uri="{C3380CC4-5D6E-409C-BE32-E72D297353CC}">
              <c16:uniqueId val="{00000001-90AA-4CE6-ABB8-B1A7C895F7CC}"/>
            </c:ext>
          </c:extLst>
        </c:ser>
        <c:ser>
          <c:idx val="3"/>
          <c:order val="3"/>
          <c:tx>
            <c:strRef>
              <c:f>tablas!$E$3:$E$4</c:f>
              <c:strCache>
                <c:ptCount val="1"/>
                <c:pt idx="0">
                  <c:v>MALO</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tablas!$E$5:$E$7</c:f>
              <c:numCache>
                <c:formatCode>0%</c:formatCode>
                <c:ptCount val="2"/>
                <c:pt idx="0">
                  <c:v>0.125</c:v>
                </c:pt>
                <c:pt idx="1">
                  <c:v>0.21428571428571427</c:v>
                </c:pt>
              </c:numCache>
            </c:numRef>
          </c:val>
          <c:extLst>
            <c:ext xmlns:c16="http://schemas.microsoft.com/office/drawing/2014/chart" uri="{C3380CC4-5D6E-409C-BE32-E72D297353CC}">
              <c16:uniqueId val="{00000002-90AA-4CE6-ABB8-B1A7C895F7CC}"/>
            </c:ext>
          </c:extLst>
        </c:ser>
        <c:ser>
          <c:idx val="4"/>
          <c:order val="4"/>
          <c:tx>
            <c:strRef>
              <c:f>tablas!$F$3:$F$4</c:f>
              <c:strCache>
                <c:ptCount val="1"/>
                <c:pt idx="0">
                  <c:v>No aplica</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tablas!$F$5:$F$7</c:f>
              <c:numCache>
                <c:formatCode>0%</c:formatCode>
                <c:ptCount val="2"/>
                <c:pt idx="0">
                  <c:v>4.1666666666666664E-2</c:v>
                </c:pt>
                <c:pt idx="1">
                  <c:v>0</c:v>
                </c:pt>
              </c:numCache>
            </c:numRef>
          </c:val>
          <c:extLst>
            <c:ext xmlns:c16="http://schemas.microsoft.com/office/drawing/2014/chart" uri="{C3380CC4-5D6E-409C-BE32-E72D297353CC}">
              <c16:uniqueId val="{00000003-90AA-4CE6-ABB8-B1A7C895F7CC}"/>
            </c:ext>
          </c:extLst>
        </c:ser>
        <c:dLbls>
          <c:dLblPos val="outEnd"/>
          <c:showLegendKey val="0"/>
          <c:showVal val="1"/>
          <c:showCatName val="0"/>
          <c:showSerName val="0"/>
          <c:showPercent val="0"/>
          <c:showBubbleSize val="0"/>
        </c:dLbls>
        <c:gapWidth val="100"/>
        <c:overlap val="-24"/>
        <c:axId val="1479639615"/>
        <c:axId val="1479638783"/>
      </c:barChart>
      <c:catAx>
        <c:axId val="147963961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8783"/>
        <c:crosses val="autoZero"/>
        <c:auto val="1"/>
        <c:lblAlgn val="ctr"/>
        <c:lblOffset val="100"/>
        <c:noMultiLvlLbl val="0"/>
      </c:catAx>
      <c:valAx>
        <c:axId val="14796387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96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-trimestre III -2018 Seguimiento.xlsx]tablas!TablaDinámica4</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Dependencias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tablas!$B$51:$B$52</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tablas!$B$53:$B$62</c:f>
              <c:numCache>
                <c:formatCode>0</c:formatCode>
                <c:ptCount val="9"/>
                <c:pt idx="0">
                  <c:v>1</c:v>
                </c:pt>
                <c:pt idx="1">
                  <c:v>2</c:v>
                </c:pt>
                <c:pt idx="2">
                  <c:v>2</c:v>
                </c:pt>
                <c:pt idx="3">
                  <c:v>4</c:v>
                </c:pt>
                <c:pt idx="4">
                  <c:v>9</c:v>
                </c:pt>
                <c:pt idx="5">
                  <c:v>1</c:v>
                </c:pt>
                <c:pt idx="6">
                  <c:v>8</c:v>
                </c:pt>
                <c:pt idx="7">
                  <c:v>3</c:v>
                </c:pt>
                <c:pt idx="8">
                  <c:v>4</c:v>
                </c:pt>
              </c:numCache>
            </c:numRef>
          </c:val>
          <c:extLst>
            <c:ext xmlns:c16="http://schemas.microsoft.com/office/drawing/2014/chart" uri="{C3380CC4-5D6E-409C-BE32-E72D297353CC}">
              <c16:uniqueId val="{00000000-1064-43AD-8A26-244F8CD3601F}"/>
            </c:ext>
          </c:extLst>
        </c:ser>
        <c:ser>
          <c:idx val="1"/>
          <c:order val="1"/>
          <c:tx>
            <c:strRef>
              <c:f>tablas!$C$51:$C$52</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tablas!$C$53:$C$62</c:f>
              <c:numCache>
                <c:formatCode>0</c:formatCode>
                <c:ptCount val="9"/>
                <c:pt idx="2">
                  <c:v>3</c:v>
                </c:pt>
                <c:pt idx="3">
                  <c:v>1</c:v>
                </c:pt>
                <c:pt idx="6">
                  <c:v>3</c:v>
                </c:pt>
                <c:pt idx="7">
                  <c:v>3</c:v>
                </c:pt>
                <c:pt idx="8">
                  <c:v>2</c:v>
                </c:pt>
              </c:numCache>
            </c:numRef>
          </c:val>
          <c:extLst>
            <c:ext xmlns:c16="http://schemas.microsoft.com/office/drawing/2014/chart" uri="{C3380CC4-5D6E-409C-BE32-E72D297353CC}">
              <c16:uniqueId val="{00000000-8910-47B6-A980-ED8C2929976A}"/>
            </c:ext>
          </c:extLst>
        </c:ser>
        <c:ser>
          <c:idx val="2"/>
          <c:order val="2"/>
          <c:tx>
            <c:strRef>
              <c:f>tablas!$D$51:$D$52</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tablas!$D$53:$D$62</c:f>
              <c:numCache>
                <c:formatCode>0</c:formatCode>
                <c:ptCount val="9"/>
                <c:pt idx="2">
                  <c:v>2</c:v>
                </c:pt>
                <c:pt idx="6">
                  <c:v>3</c:v>
                </c:pt>
              </c:numCache>
            </c:numRef>
          </c:val>
          <c:extLst>
            <c:ext xmlns:c16="http://schemas.microsoft.com/office/drawing/2014/chart" uri="{C3380CC4-5D6E-409C-BE32-E72D297353CC}">
              <c16:uniqueId val="{00000001-8910-47B6-A980-ED8C2929976A}"/>
            </c:ext>
          </c:extLst>
        </c:ser>
        <c:ser>
          <c:idx val="3"/>
          <c:order val="3"/>
          <c:tx>
            <c:strRef>
              <c:f>tablas!$E$51:$E$52</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tablas!$E$53:$E$62</c:f>
              <c:numCache>
                <c:formatCode>0</c:formatCode>
                <c:ptCount val="9"/>
                <c:pt idx="2">
                  <c:v>2</c:v>
                </c:pt>
                <c:pt idx="5">
                  <c:v>3</c:v>
                </c:pt>
                <c:pt idx="6">
                  <c:v>4</c:v>
                </c:pt>
              </c:numCache>
            </c:numRef>
          </c:val>
          <c:extLst>
            <c:ext xmlns:c16="http://schemas.microsoft.com/office/drawing/2014/chart" uri="{C3380CC4-5D6E-409C-BE32-E72D297353CC}">
              <c16:uniqueId val="{00000002-8910-47B6-A980-ED8C2929976A}"/>
            </c:ext>
          </c:extLst>
        </c:ser>
        <c:ser>
          <c:idx val="4"/>
          <c:order val="4"/>
          <c:tx>
            <c:strRef>
              <c:f>tablas!$F$51:$F$52</c:f>
              <c:strCache>
                <c:ptCount val="1"/>
                <c:pt idx="0">
                  <c:v>No aplica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tablas!$F$53:$F$62</c:f>
              <c:numCache>
                <c:formatCode>0</c:formatCode>
                <c:ptCount val="9"/>
                <c:pt idx="2">
                  <c:v>1</c:v>
                </c:pt>
                <c:pt idx="6">
                  <c:v>1</c:v>
                </c:pt>
              </c:numCache>
            </c:numRef>
          </c:val>
          <c:extLst>
            <c:ext xmlns:c16="http://schemas.microsoft.com/office/drawing/2014/chart" uri="{C3380CC4-5D6E-409C-BE32-E72D297353CC}">
              <c16:uniqueId val="{00000003-8910-47B6-A980-ED8C2929976A}"/>
            </c:ext>
          </c:extLst>
        </c:ser>
        <c:dLbls>
          <c:dLblPos val="outEnd"/>
          <c:showLegendKey val="0"/>
          <c:showVal val="1"/>
          <c:showCatName val="0"/>
          <c:showSerName val="0"/>
          <c:showPercent val="0"/>
          <c:showBubbleSize val="0"/>
        </c:dLbls>
        <c:gapWidth val="75"/>
        <c:overlap val="-25"/>
        <c:axId val="509136303"/>
        <c:axId val="509143791"/>
      </c:barChart>
      <c:catAx>
        <c:axId val="509136303"/>
        <c:scaling>
          <c:orientation val="minMax"/>
        </c:scaling>
        <c:delete val="0"/>
        <c:axPos val="b"/>
        <c:majorGridlines>
          <c:spPr>
            <a:ln w="9525" cap="flat" cmpd="sng" algn="ctr">
              <a:solidFill>
                <a:schemeClr val="tx1">
                  <a:lumMod val="50000"/>
                  <a:lumOff val="50000"/>
                </a:schemeClr>
              </a:solidFill>
              <a:prstDash val="dash"/>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143791"/>
        <c:crosses val="autoZero"/>
        <c:auto val="1"/>
        <c:lblAlgn val="ctr"/>
        <c:lblOffset val="100"/>
        <c:noMultiLvlLbl val="0"/>
      </c:catAx>
      <c:valAx>
        <c:axId val="50914379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136303"/>
        <c:crosses val="autoZero"/>
        <c:crossBetween val="between"/>
      </c:valAx>
      <c:spPr>
        <a:noFill/>
        <a:ln>
          <a:noFill/>
        </a:ln>
        <a:effectLst/>
      </c:spPr>
    </c:plotArea>
    <c:legend>
      <c:legendPos val="b"/>
      <c:layout>
        <c:manualLayout>
          <c:xMode val="edge"/>
          <c:yMode val="edge"/>
          <c:x val="0.25352494548900711"/>
          <c:y val="0.92191719502995617"/>
          <c:w val="0.39434299526443595"/>
          <c:h val="4.84023087047999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415">
  <cs:axisTitle>
    <cs:lnRef idx="0"/>
    <cs:fillRef idx="0"/>
    <cs:effectRef idx="0"/>
    <cs:fontRef idx="minor">
      <a:schemeClr val="tx1">
        <a:lumMod val="65000"/>
        <a:lumOff val="35000"/>
      </a:schemeClr>
    </cs:fontRef>
    <cs:spPr>
      <a:solidFill>
        <a:schemeClr val="bg1">
          <a:lumMod val="65000"/>
        </a:schemeClr>
      </a:solidFill>
      <a:ln>
        <a:solidFill>
          <a:schemeClr val="tx1"/>
        </a:solidFill>
      </a:ln>
    </cs:spPr>
    <cs:defRPr sz="900"/>
  </cs:axisTitle>
  <cs:category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lt1">
        <a:lumMod val="95000"/>
      </a:schemeClr>
    </cs:fontRef>
    <cs:spPr>
      <a:solidFill>
        <a:schemeClr val="lt1"/>
      </a:solidFill>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ln>
        <a:solidFill>
          <a:schemeClr val="tx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lt1">
        <a:lumMod val="9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seriesAxis>
  <cs:seriesLine>
    <cs:lnRef idx="0"/>
    <cs:fillRef idx="0"/>
    <cs:effectRef idx="0"/>
    <cs:fontRef idx="minor">
      <a:schemeClr val="lt1"/>
    </cs:fontRef>
    <cs:spPr>
      <a:ln w="9525" cap="flat">
        <a:solidFill>
          <a:srgbClr val="D9D9D9"/>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9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lt1">
        <a:lumMod val="9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415">
  <cs:axisTitle>
    <cs:lnRef idx="0"/>
    <cs:fillRef idx="0"/>
    <cs:effectRef idx="0"/>
    <cs:fontRef idx="minor">
      <a:schemeClr val="tx1">
        <a:lumMod val="65000"/>
        <a:lumOff val="35000"/>
      </a:schemeClr>
    </cs:fontRef>
    <cs:spPr>
      <a:solidFill>
        <a:schemeClr val="bg1">
          <a:lumMod val="65000"/>
        </a:schemeClr>
      </a:solidFill>
      <a:ln>
        <a:solidFill>
          <a:schemeClr val="tx1"/>
        </a:solidFill>
      </a:ln>
    </cs:spPr>
    <cs:defRPr sz="900"/>
  </cs:axisTitle>
  <cs:category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lt1">
        <a:lumMod val="95000"/>
      </a:schemeClr>
    </cs:fontRef>
    <cs:spPr>
      <a:solidFill>
        <a:schemeClr val="lt1"/>
      </a:solidFill>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ln>
        <a:solidFill>
          <a:schemeClr val="tx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lt1">
        <a:lumMod val="9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seriesAxis>
  <cs:seriesLine>
    <cs:lnRef idx="0"/>
    <cs:fillRef idx="0"/>
    <cs:effectRef idx="0"/>
    <cs:fontRef idx="minor">
      <a:schemeClr val="lt1"/>
    </cs:fontRef>
    <cs:spPr>
      <a:ln w="9525" cap="flat">
        <a:solidFill>
          <a:srgbClr val="D9D9D9"/>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9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lt1">
        <a:lumMod val="95000"/>
      </a:schemeClr>
    </cs:fontRef>
    <cs:defRPr sz="9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5</xdr:col>
      <xdr:colOff>909845</xdr:colOff>
      <xdr:row>1</xdr:row>
      <xdr:rowOff>85725</xdr:rowOff>
    </xdr:from>
    <xdr:to>
      <xdr:col>9</xdr:col>
      <xdr:colOff>152400</xdr:colOff>
      <xdr:row>3</xdr:row>
      <xdr:rowOff>181888</xdr:rowOff>
    </xdr:to>
    <xdr:pic>
      <xdr:nvPicPr>
        <xdr:cNvPr id="9" name="Imagen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2870" y="276225"/>
          <a:ext cx="3547855" cy="477163"/>
        </a:xfrm>
        <a:prstGeom prst="rect">
          <a:avLst/>
        </a:prstGeom>
      </xdr:spPr>
    </xdr:pic>
    <xdr:clientData/>
  </xdr:twoCellAnchor>
  <xdr:twoCellAnchor>
    <xdr:from>
      <xdr:col>1</xdr:col>
      <xdr:colOff>3</xdr:colOff>
      <xdr:row>1</xdr:row>
      <xdr:rowOff>0</xdr:rowOff>
    </xdr:from>
    <xdr:to>
      <xdr:col>5</xdr:col>
      <xdr:colOff>771526</xdr:colOff>
      <xdr:row>4</xdr:row>
      <xdr:rowOff>85725</xdr:rowOff>
    </xdr:to>
    <xdr:sp macro="" textlink="">
      <xdr:nvSpPr>
        <xdr:cNvPr id="10" name="16 Rectángulo"/>
        <xdr:cNvSpPr/>
      </xdr:nvSpPr>
      <xdr:spPr>
        <a:xfrm>
          <a:off x="1676403" y="190500"/>
          <a:ext cx="8058148" cy="65722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a:t>
          </a:r>
          <a:r>
            <a:rPr lang="es-CO" sz="2200">
              <a:solidFill>
                <a:srgbClr val="FFFF00"/>
              </a:solidFill>
            </a:rPr>
            <a:t>TABLERO</a:t>
          </a:r>
          <a:r>
            <a:rPr lang="es-CO" sz="2200" baseline="0">
              <a:solidFill>
                <a:srgbClr val="FFFF00"/>
              </a:solidFill>
            </a:rPr>
            <a:t> DE INDICADORES</a:t>
          </a:r>
          <a:r>
            <a:rPr lang="es-CO" sz="2200">
              <a:solidFill>
                <a:srgbClr val="FFFF00"/>
              </a:solidFill>
            </a:rPr>
            <a:t> 3er TRIMESTRE DE 2018</a:t>
          </a:r>
        </a:p>
      </xdr:txBody>
    </xdr:sp>
    <xdr:clientData/>
  </xdr:twoCellAnchor>
  <xdr:twoCellAnchor>
    <xdr:from>
      <xdr:col>1</xdr:col>
      <xdr:colOff>123265</xdr:colOff>
      <xdr:row>32</xdr:row>
      <xdr:rowOff>168088</xdr:rowOff>
    </xdr:from>
    <xdr:to>
      <xdr:col>1</xdr:col>
      <xdr:colOff>1905000</xdr:colOff>
      <xdr:row>36</xdr:row>
      <xdr:rowOff>123265</xdr:rowOff>
    </xdr:to>
    <xdr:sp macro="" textlink="">
      <xdr:nvSpPr>
        <xdr:cNvPr id="13" name="CuadroTexto 12"/>
        <xdr:cNvSpPr txBox="1"/>
      </xdr:nvSpPr>
      <xdr:spPr>
        <a:xfrm>
          <a:off x="963706" y="6264088"/>
          <a:ext cx="1781735"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t>RESULTADO</a:t>
          </a:r>
          <a:r>
            <a:rPr lang="es-CO" sz="1200" b="1" baseline="0"/>
            <a:t> POR INDICADOR</a:t>
          </a:r>
          <a:endParaRPr lang="es-CO" sz="1200" b="1"/>
        </a:p>
      </xdr:txBody>
    </xdr:sp>
    <xdr:clientData/>
  </xdr:twoCellAnchor>
  <xdr:twoCellAnchor>
    <xdr:from>
      <xdr:col>1</xdr:col>
      <xdr:colOff>1042147</xdr:colOff>
      <xdr:row>37</xdr:row>
      <xdr:rowOff>22416</xdr:rowOff>
    </xdr:from>
    <xdr:to>
      <xdr:col>1</xdr:col>
      <xdr:colOff>1647264</xdr:colOff>
      <xdr:row>46</xdr:row>
      <xdr:rowOff>123264</xdr:rowOff>
    </xdr:to>
    <xdr:sp macro="" textlink="">
      <xdr:nvSpPr>
        <xdr:cNvPr id="14" name="Flecha doblada hacia arriba 13"/>
        <xdr:cNvSpPr/>
      </xdr:nvSpPr>
      <xdr:spPr>
        <a:xfrm rot="5400000">
          <a:off x="969311" y="7984193"/>
          <a:ext cx="2431672" cy="605117"/>
        </a:xfrm>
        <a:prstGeom prst="bentUpArrow">
          <a:avLst>
            <a:gd name="adj1" fmla="val 25000"/>
            <a:gd name="adj2" fmla="val 23327"/>
            <a:gd name="adj3"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156882</xdr:colOff>
      <xdr:row>5</xdr:row>
      <xdr:rowOff>11206</xdr:rowOff>
    </xdr:from>
    <xdr:to>
      <xdr:col>6</xdr:col>
      <xdr:colOff>1266264</xdr:colOff>
      <xdr:row>19</xdr:row>
      <xdr:rowOff>100853</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1210235</xdr:colOff>
      <xdr:row>21</xdr:row>
      <xdr:rowOff>100853</xdr:rowOff>
    </xdr:from>
    <xdr:to>
      <xdr:col>6</xdr:col>
      <xdr:colOff>1235084</xdr:colOff>
      <xdr:row>40</xdr:row>
      <xdr:rowOff>85262</xdr:rowOff>
    </xdr:to>
    <xdr:graphicFrame macro="">
      <xdr:nvGraphicFramePr>
        <xdr:cNvPr id="15"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829236</xdr:colOff>
      <xdr:row>5</xdr:row>
      <xdr:rowOff>33617</xdr:rowOff>
    </xdr:from>
    <xdr:to>
      <xdr:col>2</xdr:col>
      <xdr:colOff>505851</xdr:colOff>
      <xdr:row>20</xdr:row>
      <xdr:rowOff>112059</xdr:rowOff>
    </xdr:to>
    <mc:AlternateContent xmlns:mc="http://schemas.openxmlformats.org/markup-compatibility/2006">
      <mc:Choice xmlns:a14="http://schemas.microsoft.com/office/drawing/2010/main" Requires="a14">
        <xdr:graphicFrame macro="">
          <xdr:nvGraphicFramePr>
            <xdr:cNvPr id="16" name="Dependencia 1"/>
            <xdr:cNvGraphicFramePr/>
          </xdr:nvGraphicFramePr>
          <xdr:xfrm>
            <a:off x="0" y="0"/>
            <a:ext cx="0" cy="0"/>
          </xdr:xfrm>
          <a:graphic>
            <a:graphicData uri="http://schemas.microsoft.com/office/drawing/2010/slicer">
              <sle:slicer xmlns:sle="http://schemas.microsoft.com/office/drawing/2010/slicer" name="Dependencia 1"/>
            </a:graphicData>
          </a:graphic>
        </xdr:graphicFrame>
      </mc:Choice>
      <mc:Fallback>
        <xdr:sp macro="" textlink="">
          <xdr:nvSpPr>
            <xdr:cNvPr id="0" name=""/>
            <xdr:cNvSpPr>
              <a:spLocks noTextEdit="1"/>
            </xdr:cNvSpPr>
          </xdr:nvSpPr>
          <xdr:spPr>
            <a:xfrm>
              <a:off x="829236" y="986117"/>
              <a:ext cx="2702203" cy="2935942"/>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11207</xdr:colOff>
      <xdr:row>21</xdr:row>
      <xdr:rowOff>168088</xdr:rowOff>
    </xdr:from>
    <xdr:to>
      <xdr:col>1</xdr:col>
      <xdr:colOff>1840007</xdr:colOff>
      <xdr:row>26</xdr:row>
      <xdr:rowOff>99342</xdr:rowOff>
    </xdr:to>
    <mc:AlternateContent xmlns:mc="http://schemas.openxmlformats.org/markup-compatibility/2006">
      <mc:Choice xmlns:a14="http://schemas.microsoft.com/office/drawing/2010/main" Requires="a14">
        <xdr:graphicFrame macro="">
          <xdr:nvGraphicFramePr>
            <xdr:cNvPr id="17" name="Clasificación (Estratégico / De Gestión)"/>
            <xdr:cNvGraphicFramePr/>
          </xdr:nvGraphicFramePr>
          <xdr:xfrm>
            <a:off x="0" y="0"/>
            <a:ext cx="0" cy="0"/>
          </xdr:xfrm>
          <a:graphic>
            <a:graphicData uri="http://schemas.microsoft.com/office/drawing/2010/slicer">
              <sle:slicer xmlns:sle="http://schemas.microsoft.com/office/drawing/2010/slicer" name="Clasificación (Estratégico / De Gestión)"/>
            </a:graphicData>
          </a:graphic>
        </xdr:graphicFrame>
      </mc:Choice>
      <mc:Fallback>
        <xdr:sp macro="" textlink="">
          <xdr:nvSpPr>
            <xdr:cNvPr id="0" name=""/>
            <xdr:cNvSpPr>
              <a:spLocks noTextEdit="1"/>
            </xdr:cNvSpPr>
          </xdr:nvSpPr>
          <xdr:spPr>
            <a:xfrm>
              <a:off x="851648" y="4168588"/>
              <a:ext cx="1828800" cy="883754"/>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698421</xdr:colOff>
      <xdr:row>4</xdr:row>
      <xdr:rowOff>181973</xdr:rowOff>
    </xdr:from>
    <xdr:to>
      <xdr:col>2</xdr:col>
      <xdr:colOff>2527221</xdr:colOff>
      <xdr:row>15</xdr:row>
      <xdr:rowOff>59390</xdr:rowOff>
    </xdr:to>
    <mc:AlternateContent xmlns:mc="http://schemas.openxmlformats.org/markup-compatibility/2006">
      <mc:Choice xmlns:a14="http://schemas.microsoft.com/office/drawing/2010/main" Requires="a14">
        <xdr:graphicFrame macro="">
          <xdr:nvGraphicFramePr>
            <xdr:cNvPr id="18" name="Periodicidad"/>
            <xdr:cNvGraphicFramePr/>
          </xdr:nvGraphicFramePr>
          <xdr:xfrm>
            <a:off x="0" y="0"/>
            <a:ext cx="0" cy="0"/>
          </xdr:xfrm>
          <a:graphic>
            <a:graphicData uri="http://schemas.microsoft.com/office/drawing/2010/slicer">
              <sle:slicer xmlns:sle="http://schemas.microsoft.com/office/drawing/2010/slicer" name="Periodicidad"/>
            </a:graphicData>
          </a:graphic>
        </xdr:graphicFrame>
      </mc:Choice>
      <mc:Fallback>
        <xdr:sp macro="" textlink="">
          <xdr:nvSpPr>
            <xdr:cNvPr id="0" name=""/>
            <xdr:cNvSpPr>
              <a:spLocks noTextEdit="1"/>
            </xdr:cNvSpPr>
          </xdr:nvSpPr>
          <xdr:spPr>
            <a:xfrm>
              <a:off x="3724009" y="943973"/>
              <a:ext cx="1828800" cy="1972917"/>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27215</xdr:colOff>
      <xdr:row>1</xdr:row>
      <xdr:rowOff>13608</xdr:rowOff>
    </xdr:from>
    <xdr:to>
      <xdr:col>6</xdr:col>
      <xdr:colOff>1646464</xdr:colOff>
      <xdr:row>4</xdr:row>
      <xdr:rowOff>258536</xdr:rowOff>
    </xdr:to>
    <xdr:sp macro="" textlink="">
      <xdr:nvSpPr>
        <xdr:cNvPr id="2" name="16 Rectángulo"/>
        <xdr:cNvSpPr/>
      </xdr:nvSpPr>
      <xdr:spPr>
        <a:xfrm>
          <a:off x="394608" y="204108"/>
          <a:ext cx="10273392" cy="816428"/>
        </a:xfrm>
        <a:prstGeom prst="rect">
          <a:avLst/>
        </a:prstGeom>
        <a:solidFill>
          <a:schemeClr val="accent5">
            <a:lumMod val="50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3600"/>
            <a:t>TABLERO DE INDICADORES</a:t>
          </a:r>
          <a:r>
            <a:rPr lang="es-CO" sz="3600" baseline="0"/>
            <a:t> </a:t>
          </a:r>
          <a:r>
            <a:rPr lang="es-CO" sz="3600" baseline="0">
              <a:solidFill>
                <a:srgbClr val="FFFF00"/>
              </a:solidFill>
            </a:rPr>
            <a:t>3ER TRIMESTRE UAECOB 2018</a:t>
          </a:r>
          <a:endParaRPr lang="es-CO" sz="3600">
            <a:solidFill>
              <a:srgbClr val="FFFF00"/>
            </a:solidFill>
          </a:endParaRPr>
        </a:p>
      </xdr:txBody>
    </xdr:sp>
    <xdr:clientData/>
  </xdr:twoCellAnchor>
  <xdr:twoCellAnchor editAs="oneCell">
    <xdr:from>
      <xdr:col>6</xdr:col>
      <xdr:colOff>1673680</xdr:colOff>
      <xdr:row>1</xdr:row>
      <xdr:rowOff>27217</xdr:rowOff>
    </xdr:from>
    <xdr:to>
      <xdr:col>10</xdr:col>
      <xdr:colOff>703787</xdr:colOff>
      <xdr:row>4</xdr:row>
      <xdr:rowOff>244931</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95216" y="217717"/>
          <a:ext cx="5874500" cy="789214"/>
        </a:xfrm>
        <a:prstGeom prst="rect">
          <a:avLst/>
        </a:prstGeom>
        <a:ln w="19050">
          <a:solidFill>
            <a:schemeClr val="accent5">
              <a:lumMod val="50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273327</xdr:colOff>
      <xdr:row>1</xdr:row>
      <xdr:rowOff>160683</xdr:rowOff>
    </xdr:from>
    <xdr:to>
      <xdr:col>12</xdr:col>
      <xdr:colOff>567359</xdr:colOff>
      <xdr:row>15</xdr:row>
      <xdr:rowOff>33130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323021</xdr:colOff>
      <xdr:row>67</xdr:row>
      <xdr:rowOff>66261</xdr:rowOff>
    </xdr:from>
    <xdr:to>
      <xdr:col>14</xdr:col>
      <xdr:colOff>397565</xdr:colOff>
      <xdr:row>82</xdr:row>
      <xdr:rowOff>173935</xdr:rowOff>
    </xdr:to>
    <xdr:graphicFrame macro="">
      <xdr:nvGraphicFramePr>
        <xdr:cNvPr id="3"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74544</xdr:colOff>
      <xdr:row>24</xdr:row>
      <xdr:rowOff>28161</xdr:rowOff>
    </xdr:from>
    <xdr:to>
      <xdr:col>10</xdr:col>
      <xdr:colOff>704022</xdr:colOff>
      <xdr:row>38</xdr:row>
      <xdr:rowOff>104361</xdr:rowOff>
    </xdr:to>
    <mc:AlternateContent xmlns:mc="http://schemas.openxmlformats.org/markup-compatibility/2006">
      <mc:Choice xmlns:cx="http://schemas.microsoft.com/office/drawing/2014/chartex" Requires="cx">
        <xdr:graphicFrame macro="">
          <xdr:nvGraphicFramePr>
            <xdr:cNvPr id="4" name="Gráfico 3"/>
            <xdr:cNvGraphicFramePr/>
          </xdr:nvGraphicFramePr>
          <xdr:xfrm>
            <a:off x="0" y="0"/>
            <a:ext cx="0" cy="0"/>
          </xdr:xfrm>
          <a:graphic>
            <a:graphicData uri="http://schemas.microsoft.com/office/drawing/2014/chartex">
              <c:chart xmlns:c="http://schemas.openxmlformats.org/drawingml/2006/chart" xmlns:r="http://schemas.openxmlformats.org/officeDocument/2006/relationships" r:id="rId3"/>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5</xdr:col>
      <xdr:colOff>62119</xdr:colOff>
      <xdr:row>39</xdr:row>
      <xdr:rowOff>3313</xdr:rowOff>
    </xdr:from>
    <xdr:to>
      <xdr:col>10</xdr:col>
      <xdr:colOff>691597</xdr:colOff>
      <xdr:row>53</xdr:row>
      <xdr:rowOff>71231</xdr:rowOff>
    </xdr:to>
    <mc:AlternateContent xmlns:mc="http://schemas.openxmlformats.org/markup-compatibility/2006">
      <mc:Choice xmlns:cx="http://schemas.microsoft.com/office/drawing/2014/chartex" Requires="cx">
        <xdr:graphicFrame macro="">
          <xdr:nvGraphicFramePr>
            <xdr:cNvPr id="5" name="Gráfico 4"/>
            <xdr:cNvGraphicFramePr/>
          </xdr:nvGraphicFramePr>
          <xdr:xfrm>
            <a:off x="0" y="0"/>
            <a:ext cx="0" cy="0"/>
          </xdr:xfrm>
          <a:graphic>
            <a:graphicData uri="http://schemas.microsoft.com/office/drawing/2014/chartex">
              <c:chart xmlns:c="http://schemas.openxmlformats.org/drawingml/2006/chart" xmlns:r="http://schemas.openxmlformats.org/officeDocument/2006/relationships" r:id="rId4"/>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6</xdr:col>
      <xdr:colOff>579783</xdr:colOff>
      <xdr:row>147</xdr:row>
      <xdr:rowOff>28160</xdr:rowOff>
    </xdr:from>
    <xdr:to>
      <xdr:col>12</xdr:col>
      <xdr:colOff>149087</xdr:colOff>
      <xdr:row>161</xdr:row>
      <xdr:rowOff>104360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442913</xdr:colOff>
      <xdr:row>0</xdr:row>
      <xdr:rowOff>171450</xdr:rowOff>
    </xdr:from>
    <xdr:to>
      <xdr:col>8</xdr:col>
      <xdr:colOff>2266951</xdr:colOff>
      <xdr:row>14</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45</xdr:row>
      <xdr:rowOff>561974</xdr:rowOff>
    </xdr:from>
    <xdr:to>
      <xdr:col>10</xdr:col>
      <xdr:colOff>114300</xdr:colOff>
      <xdr:row>67</xdr:row>
      <xdr:rowOff>200024</xdr:rowOff>
    </xdr:to>
    <xdr:graphicFrame macro="">
      <xdr:nvGraphicFramePr>
        <xdr:cNvPr id="7"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Edgar Andrés Ortiz Vivas" refreshedDate="43326.507667245372" createdVersion="6" refreshedVersion="6" minRefreshableVersion="3" recordCount="62">
  <cacheSource type="worksheet">
    <worksheetSource ref="A2:DB2" sheet="Indicadores 3er TRI-2018 UAECOB"/>
  </cacheSource>
  <cacheFields count="79">
    <cacheField name="No." numFmtId="0">
      <sharedItems containsSemiMixedTypes="0" containsString="0" containsNumber="1" containsInteger="1" minValue="1" maxValue="62"/>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de Gestión Corporativa"/>
        <s v="8. Subdirección Logística"/>
        <s v="9. Subdirección de Gestión Humana"/>
      </sharedItems>
    </cacheField>
    <cacheField name="Clasificación (Estratégico / De Gestión)" numFmtId="0">
      <sharedItems count="2">
        <s v="De gestión"/>
        <s v="Estratégico"/>
      </sharedItems>
    </cacheField>
    <cacheField name="Nombre del indicador" numFmtId="0">
      <sharedItems count="62">
        <s v="Gestión Piezas de comunicaciones interna y Externa realizadas"/>
        <s v="Fortalecimiento de la Cultura del Autocontrol, autorregulación y autogestión"/>
        <s v="Eficiencia en la ejecución del Plan Anual de auditorias"/>
        <s v="Riesgos Materializados"/>
        <s v="Cumplimiento en la atención de incidentes reportados a la mesa de ayuda."/>
        <s v="Disponibilidad de servidores -Infraestructura-"/>
        <s v="Disponibilidad de canales de acceso a internet"/>
        <s v="Cumplimiento en la atención a requerimientos de software de la Entidad"/>
        <s v="Cumplimiento de los productos del Plan de acción Institucional"/>
        <s v="Avance acumulado en la gestión de las actividades del Plan de Acción Institucional."/>
        <s v="Avance en la gestión de las actividades del Plan de Acción Institucional en el periodo evaluado."/>
        <s v="Seguimiento a la ejecución presupuestal de los Proyectos de Inversión vigencia actual de la UAECOB."/>
        <s v="Oportunidad en la expedición de viabilidades"/>
        <s v="Asistencia Conciliaciones Prejudiciales y Judiciales"/>
        <s v="Estudio de solicitudes de conciliación"/>
        <s v="Aprobación de Estudios Previos"/>
        <s v="Promedio expedición minutas Prestación de servicios"/>
        <s v="Oportunidad de respuesta a  Derechos de Petición"/>
        <s v="Oportunidad en emisión de constancias de la investigaciones de incendios"/>
        <s v="Determinación de causas de investigación de incendios"/>
        <s v="Personas que aprueban el curso de brigadas contra incendio clase I"/>
        <s v="Nivel de efectividad de sensibilización de la comunidad en auto revisión de establecimientos"/>
        <s v="Eventos masivos de alta complejidad  asistidos por la UAECOB,  que garantizan las condiciones mínimas de seguridad a la ciudadanía."/>
        <s v="Revisiones técnicas de riesgo moderado y alto realizadas oportunamente"/>
        <s v="Nivel de cumplimiento de las acciones asignadas a la  UAECOB en el Plan de Acción de la Comisión Distrital Prevención y Mitigación de Incendios Forestales"/>
        <s v="Asesoría y acompañamiento a ejercicios de entrenamiento (simulaciones y Simulacros)"/>
        <s v="Oportunidad de gestión en la capacitación comunitaria.   "/>
        <s v="Actualización de procedimientos para la atención de incendios de la UAECOB."/>
        <s v="Disponibilidad de personal"/>
        <s v="Tiempo de respuesta servicios IMER"/>
        <s v="Estadística de atención  de emergencias, incidentes y/o eventos por estación, localidad y fuera del Distrito Capital que fueron atendidos por la UAECOB."/>
        <s v="Cumplimiento de las acciones de los subsistemas"/>
        <s v="Autos impulsados por abogados"/>
        <s v="Tiempo de respuesta para decisión de quejas."/>
        <s v="Medición del nivel de satisfacción general del ciudadano en los puntos de atención de la UAECOB."/>
        <s v="Oportunidad de las respuestas de los PQRS ingresados a la entidad, y serados en el aplicativo SDQS"/>
        <s v="Satisfacción ciudadana, frente a la respuesta de fondo "/>
        <s v="Reducción en el Consumo de agua "/>
        <s v="Reducción en el Consumo de energía"/>
        <s v="Reducción en el Consumo de gas "/>
        <s v="Cuentas rechazadas por el área financiera"/>
        <s v="Pagos de cuentas de cobro rechazados por la tesorería distrital"/>
        <s v="Giros realizados"/>
        <s v="Reservas giradas"/>
        <s v="Disponibilidades presupuestales por comprometer"/>
        <s v="Nivel de Ejecución presupuestal"/>
        <s v="Transferencias primarias documentales"/>
        <s v="Solicitudes de mantenimiento de locativas atendidas"/>
        <s v="oportunidad de correspondencia externa por parte de la mensajería contratada"/>
        <s v="Servidores retirados con inventario a cargo"/>
        <s v="Disponibilidad del parque automotor de primera respuesta para la atención de incidentes y emergencias en la ciudad."/>
        <s v="Tiempo de respuesta en la ejecución de mantenimientos correctivos frecuentes en taller a los vehículos de la UAECOB."/>
        <s v="Disponibilidad del Equipo menor (mayor frecuencia y/o rotación) para la atención de incidentes y emergencias en la ciudad."/>
        <s v="Tiempo de respuesta para la realización de mantenimientos correctivos del equipo menor (mayor frecuencia y/o rotación) de la UAECOB."/>
        <s v="Contratos de suministros en Ejecución (de Consumo y Controlados) de la Subdirección Logística"/>
        <s v="Nivel de eficiencia de las activaciones a Logística en Emergencias, incidentes, eventos y suministros"/>
        <s v="Cumplimiento del programa de Bienestar"/>
        <s v="Participación en el programa de Bienestar"/>
        <s v="Evaluación a la capacitación impartida"/>
        <s v="Cumplimiento en las Actividades Programadas de capacitación"/>
        <s v="Tasa de Accidentalidad"/>
        <s v="Índice de Ausentismo por enfermedad común"/>
      </sharedItems>
    </cacheField>
    <cacheField name="Objetivo del indicador" numFmtId="0">
      <sharedItems/>
    </cacheField>
    <cacheField name="Periodicidad" numFmtId="0">
      <sharedItems count="6">
        <s v="Trimestral"/>
        <s v="semestral"/>
        <s v="Mensual"/>
        <s v="Bimestral"/>
        <s v="Anual"/>
        <s v="Mensual "/>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Blank="1" containsMixedTypes="1" containsNumber="1" minValue="0.01" maxValue="1"/>
    </cacheField>
    <cacheField name="Valor numerador" numFmtId="0">
      <sharedItems containsBlank="1" containsMixedTypes="1" containsNumber="1" minValue="1" maxValue="23708756604"/>
    </cacheField>
    <cacheField name="Valor denominador" numFmtId="0">
      <sharedItems containsBlank="1" containsMixedTypes="1" containsNumber="1" containsInteger="1" minValue="1" maxValue="107117393000"/>
    </cacheField>
    <cacheField name="RESULTADO " numFmtId="0">
      <sharedItems containsDate="1" containsBlank="1" containsMixedTypes="1" minDate="1899-12-30T10:15:00" maxDate="1899-12-30T00:00:00"/>
    </cacheField>
    <cacheField name="TENDENCIA_x000a_(&gt;=) (&lt;=)" numFmtId="0">
      <sharedItems containsBlank="1"/>
    </cacheField>
    <cacheField name="DESEMPEÑO" numFmtId="0">
      <sharedItems containsBlank="1"/>
    </cacheField>
    <cacheField name="ANALISIS Y OBSERVACIONES" numFmtId="0">
      <sharedItems containsBlank="1" longText="1"/>
    </cacheField>
    <cacheField name="Acción _x000a_Planteada" numFmtId="0">
      <sharedItems containsBlank="1"/>
    </cacheField>
    <cacheField name="META (per.)2" numFmtId="0">
      <sharedItems containsBlank="1" containsMixedTypes="1" containsNumber="1" minValue="0.01" maxValue="1"/>
    </cacheField>
    <cacheField name="Valor numerador2" numFmtId="0">
      <sharedItems containsBlank="1" containsMixedTypes="1" containsNumber="1" containsInteger="1" minValue="0" maxValue="28446553148"/>
    </cacheField>
    <cacheField name="Valor denominador2" numFmtId="0">
      <sharedItems containsBlank="1" containsMixedTypes="1" containsNumber="1" containsInteger="1" minValue="0" maxValue="107117393000"/>
    </cacheField>
    <cacheField name="RESULTADO 2" numFmtId="0">
      <sharedItems containsDate="1" containsBlank="1" containsMixedTypes="1" minDate="1900-01-08T13:07:11" maxDate="1900-01-02T21:29:04"/>
    </cacheField>
    <cacheField name="TENDENCIA_x000a_(&gt;=) (&lt;=)2" numFmtId="0">
      <sharedItems containsBlank="1"/>
    </cacheField>
    <cacheField name="DESEMPEÑO2" numFmtId="0">
      <sharedItems containsBlank="1"/>
    </cacheField>
    <cacheField name="ANALISIS Y OBSERVACIONES2" numFmtId="0">
      <sharedItems containsBlank="1" longText="1"/>
    </cacheField>
    <cacheField name="Acción _x000a_Planteada2" numFmtId="0">
      <sharedItems containsBlank="1" longText="1"/>
    </cacheField>
    <cacheField name="META (per.)3" numFmtId="0">
      <sharedItems containsBlank="1" containsMixedTypes="1" containsNumber="1" minValue="0.01" maxValue="80"/>
    </cacheField>
    <cacheField name="Valor numerador3" numFmtId="0">
      <sharedItems containsBlank="1" containsMixedTypes="1" containsNumber="1" minValue="0" maxValue="38823763547"/>
    </cacheField>
    <cacheField name="Valor denominador3" numFmtId="0">
      <sharedItems containsBlank="1" containsMixedTypes="1" containsNumber="1" minValue="0" maxValue="107117393000"/>
    </cacheField>
    <cacheField name="RESULTADO 3" numFmtId="0">
      <sharedItems containsDate="1" containsBlank="1" containsMixedTypes="1" minDate="1899-12-31T00:00:00" maxDate="1899-12-30T00:00:00"/>
    </cacheField>
    <cacheField name="TENDENCIA_x000a_(&gt;=) (&lt;=)3" numFmtId="0">
      <sharedItems containsBlank="1"/>
    </cacheField>
    <cacheField name="DESEMPEÑO3" numFmtId="0">
      <sharedItems containsBlank="1"/>
    </cacheField>
    <cacheField name="ANALISIS Y OBSERVACIONES3" numFmtId="0">
      <sharedItems containsBlank="1" longText="1"/>
    </cacheField>
    <cacheField name="Acción _x000a_Planteada3" numFmtId="0">
      <sharedItems containsBlank="1"/>
    </cacheField>
    <cacheField name="PROMEDIO MENSUAL 2do TRIMESTRE" numFmtId="0">
      <sharedItems containsDate="1" containsBlank="1" containsMixedTypes="1" minDate="1899-12-30T09:49:40" maxDate="1900-01-02T13:34:04"/>
    </cacheField>
    <cacheField name="RESULTADO 2do TRIMESTRE" numFmtId="0">
      <sharedItems containsDate="1" containsMixedTypes="1" minDate="1900-01-08T13:07:11" maxDate="1899-12-30T00:00:00"/>
    </cacheField>
    <cacheField name="DESEMPEÑO FINAL 2do TRIMESTRE" numFmtId="0">
      <sharedItems count="5">
        <s v="EXCELENTE"/>
        <s v="BUENO"/>
        <s v="MALO"/>
        <s v="No aplica"/>
        <s v="REGULAR"/>
      </sharedItems>
    </cacheField>
    <cacheField name="META (per.)4" numFmtId="0">
      <sharedItems containsBlank="1" containsMixedTypes="1" containsNumber="1" minValue="0.01" maxValue="1"/>
    </cacheField>
    <cacheField name="Valor numerador4" numFmtId="0">
      <sharedItems containsBlank="1" containsMixedTypes="1" containsNumber="1" minValue="0" maxValue="9265302834"/>
    </cacheField>
    <cacheField name="Valor denominador4" numFmtId="0">
      <sharedItems containsBlank="1" containsMixedTypes="1" containsNumber="1" containsInteger="1" minValue="1" maxValue="108525393000"/>
    </cacheField>
    <cacheField name="RESULTADO 4" numFmtId="0">
      <sharedItems containsDate="1" containsBlank="1" containsMixedTypes="1" minDate="1899-12-31T00:00:00" maxDate="1900-01-06T20:22:04"/>
    </cacheField>
    <cacheField name="TENDENCIA_x000a_(&gt;=) (&lt;=)4" numFmtId="0">
      <sharedItems containsBlank="1" containsMixedTypes="1" containsNumber="1" minValue="0.08" maxValue="0.08"/>
    </cacheField>
    <cacheField name="DESEMPEÑO4" numFmtId="0">
      <sharedItems containsBlank="1"/>
    </cacheField>
    <cacheField name="ANALISIS Y OBSERVACIONES4" numFmtId="0">
      <sharedItems containsBlank="1" longText="1"/>
    </cacheField>
    <cacheField name="Acción _x000a_Planteada4" numFmtId="0">
      <sharedItems containsBlank="1"/>
    </cacheField>
    <cacheField name="META (per.)5" numFmtId="0">
      <sharedItems containsBlank="1" containsMixedTypes="1" containsNumber="1" minValue="0.01" maxValue="4"/>
    </cacheField>
    <cacheField name="Valor numerador5" numFmtId="0">
      <sharedItems containsBlank="1" containsMixedTypes="1" containsNumber="1" minValue="0" maxValue="14103263831"/>
    </cacheField>
    <cacheField name="Valor denominador5" numFmtId="0">
      <sharedItems containsBlank="1" containsMixedTypes="1" containsNumber="1" containsInteger="1" minValue="1" maxValue="108525393000"/>
    </cacheField>
    <cacheField name="RESULTADO 5" numFmtId="0">
      <sharedItems containsDate="1" containsBlank="1" containsMixedTypes="1" minDate="1900-01-02T04:21:11" maxDate="1900-01-07T02:19:04"/>
    </cacheField>
    <cacheField name="TENDENCIA_x000a_(&gt;=) (&lt;=)5" numFmtId="0">
      <sharedItems containsBlank="1" containsMixedTypes="1" containsNumber="1" minValue="0.12" maxValue="0.12"/>
    </cacheField>
    <cacheField name="DESEMPEÑO5" numFmtId="0">
      <sharedItems containsBlank="1"/>
    </cacheField>
    <cacheField name="ANALISIS Y OBSERVACIONES5" numFmtId="0">
      <sharedItems containsBlank="1" longText="1"/>
    </cacheField>
    <cacheField name="Acción _x000a_Planteada5" numFmtId="0">
      <sharedItems containsBlank="1" longText="1"/>
    </cacheField>
    <cacheField name="META (per.)6" numFmtId="0">
      <sharedItems containsBlank="1" containsMixedTypes="1" containsNumber="1" minValue="0.01" maxValue="15"/>
    </cacheField>
    <cacheField name="Valor numerador6" numFmtId="0">
      <sharedItems containsBlank="1" containsMixedTypes="1" containsNumber="1" minValue="0" maxValue="18208798132"/>
    </cacheField>
    <cacheField name="Valor denominador6" numFmtId="0">
      <sharedItems containsBlank="1" containsMixedTypes="1" containsNumber="1" containsInteger="1" minValue="0" maxValue="108525393000"/>
    </cacheField>
    <cacheField name="RESULTADO 6" numFmtId="0">
      <sharedItems containsDate="1" containsBlank="1" containsMixedTypes="1" minDate="1899-12-31T00:00:00" maxDate="1899-12-31T00:43:04"/>
    </cacheField>
    <cacheField name="TENDENCIA_x000a_(&gt;=) (&lt;=)6" numFmtId="0">
      <sharedItems containsBlank="1" containsMixedTypes="1" containsNumber="1" minValue="0.17" maxValue="0.17"/>
    </cacheField>
    <cacheField name="DESEMPEÑO6" numFmtId="0">
      <sharedItems containsBlank="1"/>
    </cacheField>
    <cacheField name="ANALISIS Y OBSERVACIONES6" numFmtId="0">
      <sharedItems containsBlank="1" longText="1"/>
    </cacheField>
    <cacheField name="Acción _x000a_Planteada6" numFmtId="0">
      <sharedItems containsBlank="1"/>
    </cacheField>
    <cacheField name="PROMEDIO MENSUAL 1er TRIMESTRE" numFmtId="0">
      <sharedItems containsDate="1" containsBlank="1" containsMixedTypes="1" minDate="1899-12-31T00:00:00" maxDate="1900-01-02T07:21:04"/>
    </cacheField>
    <cacheField name="RESULTADO 1er TRIMESTRE" numFmtId="0">
      <sharedItems containsDate="1" containsMixedTypes="1" minDate="1900-01-02T04:21:11" maxDate="1899-12-31T00:43:04"/>
    </cacheField>
    <cacheField name="DESEMPEÑO FINAL 1erTRIMESTRE" numFmtId="0">
      <sharedItems count="6">
        <s v="EXCELENTE"/>
        <s v="No aplica"/>
        <s v="BUENO"/>
        <s v="MALO"/>
        <s v="REGULAR"/>
        <s v="EXCELENTE " u="1"/>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Edgar Andrés Ortiz Vivas" refreshedDate="43396.622439467596" createdVersion="6" refreshedVersion="6" minRefreshableVersion="3" recordCount="61">
  <cacheSource type="worksheet">
    <worksheetSource ref="A7:DB68" sheet="Indicadores 3er TRI-2018 UAECOB"/>
  </cacheSource>
  <cacheFields count="106">
    <cacheField name="No." numFmtId="0">
      <sharedItems containsSemiMixedTypes="0" containsString="0" containsNumber="1" containsInteger="1" minValue="1" maxValue="61"/>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acheField>
    <cacheField name="Clasificación (Estratégico / De Gestión)" numFmtId="0">
      <sharedItems count="2">
        <s v="De gestión"/>
        <s v="Estratégico"/>
      </sharedItems>
    </cacheField>
    <cacheField name="Nombre del indicador" numFmtId="0">
      <sharedItems/>
    </cacheField>
    <cacheField name="Objetivo del indicador" numFmtId="0">
      <sharedItems/>
    </cacheField>
    <cacheField name="Periodicidad" numFmtId="0">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Date="1" containsMixedTypes="1" minDate="1899-12-30T08:30:00" maxDate="1899-12-31T00:47:04"/>
    </cacheField>
    <cacheField name="Valor numerador" numFmtId="0">
      <sharedItems containsBlank="1" containsMixedTypes="1" containsNumber="1" minValue="0" maxValue="44926799489"/>
    </cacheField>
    <cacheField name="Valor denominador" numFmtId="0">
      <sharedItems containsBlank="1" containsMixedTypes="1" containsNumber="1" containsInteger="1" minValue="0" maxValue="107117393000"/>
    </cacheField>
    <cacheField name="RESULTADO " numFmtId="0">
      <sharedItems containsDate="1" containsBlank="1" containsMixedTypes="1" minDate="1899-12-31T00:00:00" maxDate="1899-12-30T00:00:00"/>
    </cacheField>
    <cacheField name="TENDENCIA_x000a_(&gt;=) (&lt;=)" numFmtId="0">
      <sharedItems containsBlank="1"/>
    </cacheField>
    <cacheField name="DESEMPEÑO" numFmtId="0">
      <sharedItems containsBlank="1"/>
    </cacheField>
    <cacheField name="ANALISIS Y OBSERVACIONES" numFmtId="0">
      <sharedItems containsBlank="1" longText="1"/>
    </cacheField>
    <cacheField name="Acción _x000a_Planteada" numFmtId="0">
      <sharedItems containsBlank="1" longText="1"/>
    </cacheField>
    <cacheField name="META (per.)2" numFmtId="0">
      <sharedItems containsDate="1" containsMixedTypes="1" minDate="1899-12-30T08:30:00" maxDate="1899-12-31T00:47:04"/>
    </cacheField>
    <cacheField name="Valor numerador2" numFmtId="0">
      <sharedItems containsBlank="1" containsMixedTypes="1" containsNumber="1" minValue="0" maxValue="52836481435"/>
    </cacheField>
    <cacheField name="Valor denominador2" numFmtId="0">
      <sharedItems containsBlank="1" containsMixedTypes="1" containsNumber="1" containsInteger="1" minValue="0" maxValue="107117393000"/>
    </cacheField>
    <cacheField name="RESULTADO 2" numFmtId="0">
      <sharedItems containsDate="1" containsBlank="1" containsMixedTypes="1" minDate="1899-12-31T15:48:11" maxDate="7182-11-18T08:18:04"/>
    </cacheField>
    <cacheField name="TENDENCIA_x000a_(&gt;=) (&lt;=)2" numFmtId="0">
      <sharedItems containsBlank="1"/>
    </cacheField>
    <cacheField name="DESEMPEÑO2" numFmtId="0">
      <sharedItems containsBlank="1"/>
    </cacheField>
    <cacheField name="ANALISIS Y OBSERVACIONES2" numFmtId="0">
      <sharedItems containsBlank="1" longText="1"/>
    </cacheField>
    <cacheField name="Acción _x000a_Planteada2" numFmtId="0">
      <sharedItems containsBlank="1"/>
    </cacheField>
    <cacheField name="META (per.)3" numFmtId="0">
      <sharedItems containsDate="1" containsMixedTypes="1" minDate="1899-12-30T08:30:00" maxDate="1899-12-31T00:47:04"/>
    </cacheField>
    <cacheField name="Valor numerador3" numFmtId="0">
      <sharedItems containsBlank="1" containsMixedTypes="1" containsNumber="1" minValue="0" maxValue="60088494530"/>
    </cacheField>
    <cacheField name="Valor denominador3" numFmtId="0">
      <sharedItems containsBlank="1" containsMixedTypes="1" containsNumber="1" minValue="0" maxValue="107117393000"/>
    </cacheField>
    <cacheField name="RESULTADO 3" numFmtId="0">
      <sharedItems containsDate="1" containsBlank="1" containsMixedTypes="1" minDate="1900-01-09T04:01:11" maxDate="1900-01-01T12:50:04"/>
    </cacheField>
    <cacheField name="TENDENCIA_x000a_(&gt;=) (&lt;=)3" numFmtId="0">
      <sharedItems containsBlank="1"/>
    </cacheField>
    <cacheField name="DESEMPEÑO3" numFmtId="0">
      <sharedItems containsBlank="1"/>
    </cacheField>
    <cacheField name="ANALISIS Y OBSERVACIONES3" numFmtId="0">
      <sharedItems containsBlank="1" longText="1"/>
    </cacheField>
    <cacheField name="Acción _x000a_Planteada3" numFmtId="0">
      <sharedItems containsBlank="1" longText="1"/>
    </cacheField>
    <cacheField name="PROMEDIO MENSUAL 3er TRIMESTRE" numFmtId="0">
      <sharedItems containsDate="1" containsBlank="1" containsMixedTypes="1" minDate="1899-12-30T00:00:00" maxDate="1899-12-30T00:00:00"/>
    </cacheField>
    <cacheField name="RESULTADO 3er TRIMESTRE" numFmtId="0">
      <sharedItems containsDate="1" containsMixedTypes="1" minDate="1899-12-30T00:00:00" maxDate="1900-01-01T12:50:04"/>
    </cacheField>
    <cacheField name="DESEMPEÑO FINAL 3er TRIMESTRE" numFmtId="0">
      <sharedItems/>
    </cacheField>
    <cacheField name="META (per.)4" numFmtId="0">
      <sharedItems containsBlank="1" containsMixedTypes="1" containsNumber="1" minValue="0.01" maxValue="1"/>
    </cacheField>
    <cacheField name="Valor numerador4" numFmtId="0">
      <sharedItems containsBlank="1" containsMixedTypes="1" containsNumber="1" minValue="1" maxValue="23708756604"/>
    </cacheField>
    <cacheField name="Valor denominador4" numFmtId="0">
      <sharedItems containsBlank="1" containsMixedTypes="1" containsNumber="1" containsInteger="1" minValue="1" maxValue="107117393000"/>
    </cacheField>
    <cacheField name="RESULTADO 4" numFmtId="0">
      <sharedItems containsDate="1" containsBlank="1" containsMixedTypes="1" minDate="1900-01-06T06:41:03" maxDate="1899-12-30T00:00:00"/>
    </cacheField>
    <cacheField name="TENDENCIA_x000a_(&gt;=) (&lt;=)4" numFmtId="0">
      <sharedItems containsBlank="1"/>
    </cacheField>
    <cacheField name="DESEMPEÑO4" numFmtId="0">
      <sharedItems containsBlank="1"/>
    </cacheField>
    <cacheField name="ANALISIS Y OBSERVACIONES4" numFmtId="0">
      <sharedItems containsBlank="1" longText="1"/>
    </cacheField>
    <cacheField name="Acción _x000a_Planteada4" numFmtId="0">
      <sharedItems containsBlank="1"/>
    </cacheField>
    <cacheField name="META (per.)5" numFmtId="0">
      <sharedItems containsBlank="1" containsMixedTypes="1" containsNumber="1" minValue="0.01" maxValue="1"/>
    </cacheField>
    <cacheField name="Valor numerador5" numFmtId="0">
      <sharedItems containsBlank="1" containsMixedTypes="1" containsNumber="1" containsInteger="1" minValue="0" maxValue="28446553148"/>
    </cacheField>
    <cacheField name="Valor denominador5" numFmtId="0">
      <sharedItems containsBlank="1" containsMixedTypes="1" containsNumber="1" containsInteger="1" minValue="0" maxValue="107117393000"/>
    </cacheField>
    <cacheField name="RESULTADO 5" numFmtId="0">
      <sharedItems containsDate="1" containsBlank="1" containsMixedTypes="1" minDate="1900-01-08T13:07:11" maxDate="1900-01-02T21:29:04"/>
    </cacheField>
    <cacheField name="TENDENCIA_x000a_(&gt;=) (&lt;=)5" numFmtId="0">
      <sharedItems containsBlank="1"/>
    </cacheField>
    <cacheField name="DESEMPEÑO5" numFmtId="0">
      <sharedItems containsBlank="1"/>
    </cacheField>
    <cacheField name="ANALISIS Y OBSERVACIONES5" numFmtId="0">
      <sharedItems containsBlank="1" longText="1"/>
    </cacheField>
    <cacheField name="Acción _x000a_Planteada5" numFmtId="0">
      <sharedItems containsBlank="1" longText="1"/>
    </cacheField>
    <cacheField name="META (per.)6" numFmtId="0">
      <sharedItems containsBlank="1" containsMixedTypes="1" containsNumber="1" minValue="0.01" maxValue="80"/>
    </cacheField>
    <cacheField name="Valor numerador6" numFmtId="0">
      <sharedItems containsBlank="1" containsMixedTypes="1" containsNumber="1" minValue="0" maxValue="38823763547"/>
    </cacheField>
    <cacheField name="Valor denominador6" numFmtId="0">
      <sharedItems containsBlank="1" containsMixedTypes="1" containsNumber="1" minValue="0" maxValue="107117393000"/>
    </cacheField>
    <cacheField name="RESULTADO 6" numFmtId="0">
      <sharedItems containsDate="1" containsBlank="1" containsMixedTypes="1" minDate="1899-12-31T00:00:00" maxDate="1899-12-30T00:00:00"/>
    </cacheField>
    <cacheField name="TENDENCIA_x000a_(&gt;=) (&lt;=)6" numFmtId="0">
      <sharedItems containsBlank="1"/>
    </cacheField>
    <cacheField name="DESEMPEÑO6" numFmtId="0">
      <sharedItems containsBlank="1"/>
    </cacheField>
    <cacheField name="ANALISIS Y OBSERVACIONES6" numFmtId="0">
      <sharedItems containsBlank="1" longText="1"/>
    </cacheField>
    <cacheField name="Acción _x000a_Planteada6" numFmtId="0">
      <sharedItems containsBlank="1"/>
    </cacheField>
    <cacheField name="PROMEDIO MENSUAL 2do TRIMESTRE" numFmtId="0">
      <sharedItems containsDate="1" containsBlank="1" containsMixedTypes="1" minDate="1899-12-30T09:49:40" maxDate="1900-01-02T13:34:04"/>
    </cacheField>
    <cacheField name="RESULTADO 2do TRIMESTRE" numFmtId="0">
      <sharedItems containsDate="1" containsMixedTypes="1" minDate="1900-01-08T13:07:11" maxDate="1899-12-30T00:00:00"/>
    </cacheField>
    <cacheField name="DESEMPEÑO FINAL 2do TRIMESTRE" numFmtId="0">
      <sharedItems count="5">
        <s v="EXCELENTE"/>
        <s v="BUENO"/>
        <s v="MALO"/>
        <s v="No aplica"/>
        <s v="REGULAR"/>
      </sharedItems>
    </cacheField>
    <cacheField name="META (per.)7" numFmtId="0">
      <sharedItems containsBlank="1" containsMixedTypes="1" containsNumber="1" minValue="0.01" maxValue="1"/>
    </cacheField>
    <cacheField name="Valor numerador7" numFmtId="0">
      <sharedItems containsBlank="1" containsMixedTypes="1" containsNumber="1" minValue="0" maxValue="9265302834"/>
    </cacheField>
    <cacheField name="Valor denominador7" numFmtId="0">
      <sharedItems containsBlank="1" containsMixedTypes="1" containsNumber="1" containsInteger="1" minValue="1" maxValue="108525393000"/>
    </cacheField>
    <cacheField name="RESULTADO 7" numFmtId="0">
      <sharedItems containsDate="1" containsBlank="1" containsMixedTypes="1" minDate="1899-12-31T00:00:00" maxDate="1900-01-06T20:22:04"/>
    </cacheField>
    <cacheField name="TENDENCIA_x000a_(&gt;=) (&lt;=)7" numFmtId="0">
      <sharedItems containsBlank="1" containsMixedTypes="1" containsNumber="1" minValue="0.08" maxValue="0.08"/>
    </cacheField>
    <cacheField name="DESEMPEÑO7" numFmtId="0">
      <sharedItems containsBlank="1"/>
    </cacheField>
    <cacheField name="ANALISIS Y OBSERVACIONES7" numFmtId="0">
      <sharedItems containsBlank="1" longText="1"/>
    </cacheField>
    <cacheField name="Acción _x000a_Planteada7" numFmtId="0">
      <sharedItems containsBlank="1"/>
    </cacheField>
    <cacheField name="META (per.)8" numFmtId="0">
      <sharedItems containsBlank="1" containsMixedTypes="1" containsNumber="1" minValue="0.01" maxValue="4"/>
    </cacheField>
    <cacheField name="Valor numerador8" numFmtId="0">
      <sharedItems containsBlank="1" containsMixedTypes="1" containsNumber="1" minValue="0" maxValue="14103263831"/>
    </cacheField>
    <cacheField name="Valor denominador8" numFmtId="0">
      <sharedItems containsBlank="1" containsMixedTypes="1" containsNumber="1" containsInteger="1" minValue="1" maxValue="108525393000"/>
    </cacheField>
    <cacheField name="RESULTADO 8" numFmtId="0">
      <sharedItems containsDate="1" containsBlank="1" containsMixedTypes="1" minDate="1900-01-02T04:21:11" maxDate="1900-01-07T02:19:04"/>
    </cacheField>
    <cacheField name="TENDENCIA_x000a_(&gt;=) (&lt;=)8" numFmtId="0">
      <sharedItems containsBlank="1" containsMixedTypes="1" containsNumber="1" minValue="0.12" maxValue="0.12"/>
    </cacheField>
    <cacheField name="DESEMPEÑO8" numFmtId="0">
      <sharedItems containsBlank="1"/>
    </cacheField>
    <cacheField name="ANALISIS Y OBSERVACIONES8" numFmtId="0">
      <sharedItems containsBlank="1" longText="1"/>
    </cacheField>
    <cacheField name="Acción _x000a_Planteada8" numFmtId="0">
      <sharedItems containsBlank="1" longText="1"/>
    </cacheField>
    <cacheField name="META (per.)9" numFmtId="0">
      <sharedItems containsBlank="1" containsMixedTypes="1" containsNumber="1" minValue="0.01" maxValue="15"/>
    </cacheField>
    <cacheField name="Valor numerador9" numFmtId="0">
      <sharedItems containsBlank="1" containsMixedTypes="1" containsNumber="1" minValue="0" maxValue="18208798132"/>
    </cacheField>
    <cacheField name="Valor denominador9" numFmtId="0">
      <sharedItems containsBlank="1" containsMixedTypes="1" containsNumber="1" containsInteger="1" minValue="0" maxValue="108525393000"/>
    </cacheField>
    <cacheField name="RESULTADO 9" numFmtId="0">
      <sharedItems containsDate="1" containsBlank="1" containsMixedTypes="1" minDate="1899-12-31T00:00:00" maxDate="1899-12-31T00:43:04"/>
    </cacheField>
    <cacheField name="TENDENCIA_x000a_(&gt;=) (&lt;=)9" numFmtId="0">
      <sharedItems containsBlank="1" containsMixedTypes="1" containsNumber="1" minValue="0.17" maxValue="0.17"/>
    </cacheField>
    <cacheField name="DESEMPEÑO9" numFmtId="0">
      <sharedItems containsBlank="1"/>
    </cacheField>
    <cacheField name="ANALISIS Y OBSERVACIONES9" numFmtId="0">
      <sharedItems containsBlank="1" longText="1"/>
    </cacheField>
    <cacheField name="Acción _x000a_Planteada9" numFmtId="0">
      <sharedItems containsBlank="1"/>
    </cacheField>
    <cacheField name="PROMEDIO MENSUAL 1er TRIMESTRE" numFmtId="0">
      <sharedItems containsDate="1" containsBlank="1" containsMixedTypes="1" minDate="1899-12-31T00:00:00" maxDate="1900-01-02T07:21:04"/>
    </cacheField>
    <cacheField name="RESULTADO 1er TRIMESTRE" numFmtId="0">
      <sharedItems containsDate="1" containsMixedTypes="1" minDate="1900-01-02T04:21:11" maxDate="1899-12-31T00:43:04"/>
    </cacheField>
    <cacheField name="DESEMPEÑO FINAL 1erTRIMESTRE"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Edgar Andrés Ortiz Vivas" refreshedDate="43410.679677546294" createdVersion="6" refreshedVersion="6" minRefreshableVersion="3" recordCount="61">
  <cacheSource type="worksheet">
    <worksheetSource name="Tabla1"/>
  </cacheSource>
  <cacheFields count="106">
    <cacheField name="No." numFmtId="0">
      <sharedItems containsSemiMixedTypes="0" containsString="0" containsNumber="1" containsInteger="1" minValue="1" maxValue="61"/>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de Gestión Corporativa"/>
        <s v="8. Subdirección Logística"/>
        <s v="9. Subdirección de Gestión Humana"/>
      </sharedItems>
    </cacheField>
    <cacheField name="Clasificación (Estratégico / De Gestión)" numFmtId="0">
      <sharedItems count="2">
        <s v="De gestión"/>
        <s v="Estratégico"/>
      </sharedItems>
    </cacheField>
    <cacheField name="Nombre del indicador" numFmtId="0">
      <sharedItems count="61">
        <s v="Gestión Piezas de comunicaciones interna y Externa realizadas"/>
        <s v="Fortalecimiento de la Cultura del Autocontrol, autorregulación y autogestión"/>
        <s v="Eficiencia en la ejecución del Plan Anual de auditorias"/>
        <s v="Riesgos Materializados"/>
        <s v="Cumplimiento en la atención de incidentes reportados a la mesa de ayuda."/>
        <s v="Disponibilidad de servidores -Infraestructura-"/>
        <s v="Disponibilidad de canales de acceso a internet"/>
        <s v="Cumplimiento en la atención a requerimientos de software de la Entidad"/>
        <s v="Cumplimiento de los productos del Plan de acción Institucional"/>
        <s v="Avance acumulado en la gestión de las actividades del Plan de Acción Institucional."/>
        <s v="Avance en la gestión de las actividades del Plan de Acción Institucional en el periodo evaluado."/>
        <s v="Oportunidad en la expedición de viabilidades"/>
        <s v="Asistencia Conciliaciones Prejudiciales y Judiciales"/>
        <s v="Estudio de solicitudes de conciliación"/>
        <s v="Aprobación de Estudios Previos"/>
        <s v="Promedio expedición minutas Prestación de servicios"/>
        <s v="Oportunidad de respuesta a  Derechos de Petición"/>
        <s v="Oportunidad en emisión de constancias de la investigaciones de incendios"/>
        <s v="Determinación de causas de investigación de incendios"/>
        <s v="Personas que aprueban el curso de brigadas contra incendio clase I"/>
        <s v="Nivel de efectividad de sensibilización de la comunidad en auto revisión de establecimientos"/>
        <s v="Eventos masivos de alta complejidad  asistidos por la UAECOB,  que garantizan las condiciones mínimas de seguridad a la ciudadanía."/>
        <s v="Revisiones técnicas de riesgo moderado y alto realizadas oportunamente"/>
        <s v="Nivel de cumplimiento de las acciones asignadas a la  UAECOB en el Plan de Acción de la Comisión Distrital Prevención y Mitigación de Incendios Forestales"/>
        <s v="Asesoría y acompañamiento a ejercicios de entrenamiento (simulaciones y Simulacros)"/>
        <s v="Oportunidad de gestión en la capacitación comunitaria.   "/>
        <s v="Actualización de procedimientos para la atención de incendios de la UAECOB."/>
        <s v="Disponibilidad de personal"/>
        <s v="Tiempo de respuesta servicios IMER"/>
        <s v="Estadística de atención  de emergencias, incidentes y/o eventos por estación, localidad y fuera del Distrito Capital que fueron atendidos por la UAECOB."/>
        <s v="Cumplimiento de las acciones de los subsistemas"/>
        <s v="Autos impulsados por abogados"/>
        <s v="Tiempo de respuesta para decisión de quejas."/>
        <s v="Medición del nivel de satisfacción general del ciudadano en los puntos de atención de la UAECOB."/>
        <s v="Oportunidad de las respuestas de los PQRS ingresados a la entidad, y serados en el aplicativo SDQS"/>
        <s v="Satisfacción ciudadana, frente a la respuesta de fondo "/>
        <s v="Reducción en el Consumo de agua "/>
        <s v="Reducción en el Consumo de energía"/>
        <s v="Reducción en el Consumo de gas "/>
        <s v="Cuentas rechazadas por el área financiera"/>
        <s v="Pagos de cuentas de cobro rechazados por la tesorería distrital"/>
        <s v="Giros realizados"/>
        <s v="Reservas giradas"/>
        <s v="Disponibilidades presupuestales por comprometer"/>
        <s v="Nivel de Ejecución presupuestal"/>
        <s v="Transferencias primarias documentales"/>
        <s v="Solicitudes de mantenimiento de locativas atendidas"/>
        <s v="oportunidad de correspondencia externa por parte de la mensajería contratada"/>
        <s v="Servidores retirados con inventario a cargo"/>
        <s v="Disponibilidad del parque automotor de primera respuesta para la atención de incidentes y emergencias en la ciudad."/>
        <s v="Tiempo de respuesta en la ejecución de mantenimientos correctivos frecuentes en taller a los vehículos de la UAECOB."/>
        <s v="Disponibilidad del Equipo menor (mayor frecuencia y/o rotación) para la atención de incidentes y emergencias en la ciudad."/>
        <s v="Tiempo de respuesta para la realización de mantenimientos correctivos del equipo menor (mayor frecuencia y/o rotación) de la UAECOB."/>
        <s v="Contratos de suministros en Ejecución (de Consumo y Controlados) de la Subdirección Logística"/>
        <s v="Nivel de eficiencia de las activaciones a Logística en Emergencias, incidentes, eventos y suministros"/>
        <s v="Cumplimiento del programa de Bienestar"/>
        <s v="Participación en el programa de Bienestar"/>
        <s v="Evaluación a la capacitación impartida"/>
        <s v="Cumplimiento en las Actividades Programadas de capacitación"/>
        <s v="Tasa de Accidentalidad"/>
        <s v="Índice de Ausentismo por enfermedad común"/>
      </sharedItems>
    </cacheField>
    <cacheField name="Objetivo del indicador" numFmtId="0">
      <sharedItems/>
    </cacheField>
    <cacheField name="Periodicidad" numFmtId="0">
      <sharedItems count="6">
        <s v="Trimestral"/>
        <s v="semestral"/>
        <s v="Mensual"/>
        <s v="Bimestral"/>
        <s v="Anual"/>
        <s v="Mensual "/>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Date="1" containsMixedTypes="1" minDate="1899-12-30T08:30:00" maxDate="1899-12-31T00:47:04"/>
    </cacheField>
    <cacheField name="Valor numerador" numFmtId="0">
      <sharedItems containsBlank="1" containsMixedTypes="1" containsNumber="1" minValue="0" maxValue="44926799489"/>
    </cacheField>
    <cacheField name="Valor denominador" numFmtId="0">
      <sharedItems containsBlank="1" containsMixedTypes="1" containsNumber="1" containsInteger="1" minValue="0" maxValue="107117393000"/>
    </cacheField>
    <cacheField name="RESULTADO " numFmtId="0">
      <sharedItems containsDate="1" containsBlank="1" containsMixedTypes="1" minDate="1899-12-31T00:00:00" maxDate="1899-12-30T00:00:00"/>
    </cacheField>
    <cacheField name="TENDENCIA_x000a_(&gt;=) (&lt;=)" numFmtId="0">
      <sharedItems containsBlank="1"/>
    </cacheField>
    <cacheField name="DESEMPEÑO" numFmtId="0">
      <sharedItems containsBlank="1"/>
    </cacheField>
    <cacheField name="ANALISIS Y OBSERVACIONES" numFmtId="0">
      <sharedItems containsBlank="1" longText="1"/>
    </cacheField>
    <cacheField name="Acción _x000a_Planteada" numFmtId="0">
      <sharedItems containsBlank="1" longText="1"/>
    </cacheField>
    <cacheField name="META (per.)2" numFmtId="0">
      <sharedItems containsDate="1" containsMixedTypes="1" minDate="1899-12-30T08:30:00" maxDate="1899-12-31T00:47:04"/>
    </cacheField>
    <cacheField name="Valor numerador3" numFmtId="0">
      <sharedItems containsBlank="1" containsMixedTypes="1" containsNumber="1" minValue="0" maxValue="52836481435"/>
    </cacheField>
    <cacheField name="Valor denominador4" numFmtId="0">
      <sharedItems containsBlank="1" containsMixedTypes="1" containsNumber="1" containsInteger="1" minValue="0" maxValue="107117393000"/>
    </cacheField>
    <cacheField name="RESULTADO 5" numFmtId="0">
      <sharedItems containsDate="1" containsBlank="1" containsMixedTypes="1" minDate="1899-12-31T15:48:11" maxDate="7182-11-18T08:18:04"/>
    </cacheField>
    <cacheField name="TENDENCIA_x000a_(&gt;=) (&lt;=)6" numFmtId="0">
      <sharedItems containsBlank="1"/>
    </cacheField>
    <cacheField name="DESEMPEÑO7" numFmtId="0">
      <sharedItems containsBlank="1"/>
    </cacheField>
    <cacheField name="ANALISIS Y OBSERVACIONES8" numFmtId="0">
      <sharedItems containsBlank="1" longText="1"/>
    </cacheField>
    <cacheField name="Acción _x000a_Planteada9" numFmtId="0">
      <sharedItems containsBlank="1"/>
    </cacheField>
    <cacheField name="META (per.)10" numFmtId="0">
      <sharedItems containsDate="1" containsMixedTypes="1" minDate="1899-12-30T08:30:00" maxDate="1899-12-31T00:47:04"/>
    </cacheField>
    <cacheField name="Valor numerador11" numFmtId="0">
      <sharedItems containsBlank="1" containsMixedTypes="1" containsNumber="1" minValue="0" maxValue="60088494530"/>
    </cacheField>
    <cacheField name="Valor denominador12" numFmtId="0">
      <sharedItems containsBlank="1" containsMixedTypes="1" containsNumber="1" minValue="0" maxValue="107117393000"/>
    </cacheField>
    <cacheField name="RESULTADO 13" numFmtId="0">
      <sharedItems containsDate="1" containsBlank="1" containsMixedTypes="1" minDate="1900-01-09T04:01:11" maxDate="1900-01-01T12:50:04"/>
    </cacheField>
    <cacheField name="TENDENCIA_x000a_(&gt;=) (&lt;=)14" numFmtId="0">
      <sharedItems containsBlank="1"/>
    </cacheField>
    <cacheField name="DESEMPEÑO15" numFmtId="0">
      <sharedItems containsBlank="1"/>
    </cacheField>
    <cacheField name="ANALISIS Y OBSERVACIONES16" numFmtId="0">
      <sharedItems containsBlank="1" longText="1"/>
    </cacheField>
    <cacheField name="Acción _x000a_Planteada17" numFmtId="0">
      <sharedItems containsBlank="1" longText="1"/>
    </cacheField>
    <cacheField name="PROMEDIO MENSUAL 3er TRIMESTRE" numFmtId="0">
      <sharedItems containsDate="1" containsBlank="1" containsMixedTypes="1" minDate="1899-12-30T00:00:00" maxDate="1899-12-30T00:00:00"/>
    </cacheField>
    <cacheField name="RESULTADO 3er TRIMESTRE" numFmtId="0">
      <sharedItems containsDate="1" containsMixedTypes="1" minDate="1899-12-30T00:00:00" maxDate="1900-01-01T12:50:04"/>
    </cacheField>
    <cacheField name="DESEMPEÑO FINAL 3er TRIMESTRE" numFmtId="0">
      <sharedItems count="5">
        <s v="EXCELENTE"/>
        <s v="No aplica"/>
        <s v="BUENO"/>
        <s v="REGULAR"/>
        <s v="MALO"/>
      </sharedItems>
    </cacheField>
    <cacheField name="META (per.)18" numFmtId="0">
      <sharedItems containsBlank="1" containsMixedTypes="1" containsNumber="1" minValue="0.01" maxValue="1"/>
    </cacheField>
    <cacheField name="Valor numerador19" numFmtId="0">
      <sharedItems containsBlank="1" containsMixedTypes="1" containsNumber="1" minValue="1" maxValue="23708756604"/>
    </cacheField>
    <cacheField name="Valor denominador20" numFmtId="0">
      <sharedItems containsBlank="1" containsMixedTypes="1" containsNumber="1" containsInteger="1" minValue="1" maxValue="107117393000"/>
    </cacheField>
    <cacheField name="RESULTADO 21" numFmtId="0">
      <sharedItems containsDate="1" containsBlank="1" containsMixedTypes="1" minDate="1899-12-30T10:15:00" maxDate="1899-12-30T00:00:00"/>
    </cacheField>
    <cacheField name="TENDENCIA_x000a_(&gt;=) (&lt;=)22" numFmtId="0">
      <sharedItems containsBlank="1"/>
    </cacheField>
    <cacheField name="DESEMPEÑO23" numFmtId="0">
      <sharedItems containsBlank="1"/>
    </cacheField>
    <cacheField name="ANALISIS Y OBSERVACIONES24" numFmtId="0">
      <sharedItems containsBlank="1" longText="1"/>
    </cacheField>
    <cacheField name="Acción _x000a_Planteada25" numFmtId="0">
      <sharedItems containsBlank="1"/>
    </cacheField>
    <cacheField name="META (per.)26" numFmtId="0">
      <sharedItems containsBlank="1" containsMixedTypes="1" containsNumber="1" minValue="0.01" maxValue="1"/>
    </cacheField>
    <cacheField name="Valor numerador27" numFmtId="0">
      <sharedItems containsBlank="1" containsMixedTypes="1" containsNumber="1" containsInteger="1" minValue="0" maxValue="28446553148"/>
    </cacheField>
    <cacheField name="Valor denominador28" numFmtId="0">
      <sharedItems containsBlank="1" containsMixedTypes="1" containsNumber="1" containsInteger="1" minValue="0" maxValue="107117393000"/>
    </cacheField>
    <cacheField name="RESULTADO 29" numFmtId="0">
      <sharedItems containsDate="1" containsBlank="1" containsMixedTypes="1" minDate="1900-01-08T13:07:11" maxDate="1900-01-02T21:29:04"/>
    </cacheField>
    <cacheField name="TENDENCIA_x000a_(&gt;=) (&lt;=)30" numFmtId="0">
      <sharedItems containsBlank="1"/>
    </cacheField>
    <cacheField name="DESEMPEÑO31" numFmtId="0">
      <sharedItems containsBlank="1"/>
    </cacheField>
    <cacheField name="ANALISIS Y OBSERVACIONES32" numFmtId="0">
      <sharedItems containsBlank="1" longText="1"/>
    </cacheField>
    <cacheField name="Acción _x000a_Planteada33" numFmtId="0">
      <sharedItems containsBlank="1" longText="1"/>
    </cacheField>
    <cacheField name="META (per.)34" numFmtId="0">
      <sharedItems containsBlank="1" containsMixedTypes="1" containsNumber="1" minValue="0.01" maxValue="80"/>
    </cacheField>
    <cacheField name="Valor numerador35" numFmtId="0">
      <sharedItems containsBlank="1" containsMixedTypes="1" containsNumber="1" minValue="0" maxValue="38823763547"/>
    </cacheField>
    <cacheField name="Valor denominador36" numFmtId="0">
      <sharedItems containsBlank="1" containsMixedTypes="1" containsNumber="1" minValue="0" maxValue="107117393000"/>
    </cacheField>
    <cacheField name="RESULTADO 37" numFmtId="0">
      <sharedItems containsDate="1" containsBlank="1" containsMixedTypes="1" minDate="1899-12-31T00:00:00" maxDate="1899-12-30T00:00:00"/>
    </cacheField>
    <cacheField name="TENDENCIA_x000a_(&gt;=) (&lt;=)38" numFmtId="0">
      <sharedItems containsBlank="1"/>
    </cacheField>
    <cacheField name="DESEMPEÑO39" numFmtId="0">
      <sharedItems containsBlank="1"/>
    </cacheField>
    <cacheField name="ANALISIS Y OBSERVACIONES40" numFmtId="0">
      <sharedItems containsBlank="1" longText="1"/>
    </cacheField>
    <cacheField name="Acción _x000a_Planteada41" numFmtId="0">
      <sharedItems containsBlank="1"/>
    </cacheField>
    <cacheField name="PROMEDIO MENSUAL 2do TRIMESTRE" numFmtId="0">
      <sharedItems containsDate="1" containsBlank="1" containsMixedTypes="1" minDate="1899-12-30T09:49:40" maxDate="1900-01-02T13:34:04"/>
    </cacheField>
    <cacheField name="RESULTADO 2do TRIMESTRE" numFmtId="0">
      <sharedItems containsDate="1" containsMixedTypes="1" minDate="1900-01-08T13:07:11" maxDate="1899-12-30T00:00:00"/>
    </cacheField>
    <cacheField name="DESEMPEÑO FINAL 2do TRIMESTRE" numFmtId="0">
      <sharedItems/>
    </cacheField>
    <cacheField name="META (per.)42" numFmtId="0">
      <sharedItems containsBlank="1" containsMixedTypes="1" containsNumber="1" minValue="0.01" maxValue="1"/>
    </cacheField>
    <cacheField name="Valor numerador43" numFmtId="0">
      <sharedItems containsBlank="1" containsMixedTypes="1" containsNumber="1" minValue="0" maxValue="9265302834"/>
    </cacheField>
    <cacheField name="Valor denominador44" numFmtId="0">
      <sharedItems containsBlank="1" containsMixedTypes="1" containsNumber="1" containsInteger="1" minValue="1" maxValue="108525393000"/>
    </cacheField>
    <cacheField name="RESULTADO 45" numFmtId="0">
      <sharedItems containsDate="1" containsBlank="1" containsMixedTypes="1" minDate="1899-12-31T00:00:00" maxDate="1900-01-06T20:22:04"/>
    </cacheField>
    <cacheField name="TENDENCIA_x000a_(&gt;=) (&lt;=)46" numFmtId="0">
      <sharedItems containsBlank="1" containsMixedTypes="1" containsNumber="1" minValue="0.08" maxValue="0.08"/>
    </cacheField>
    <cacheField name="DESEMPEÑO47" numFmtId="0">
      <sharedItems containsBlank="1"/>
    </cacheField>
    <cacheField name="ANALISIS Y OBSERVACIONES48" numFmtId="0">
      <sharedItems containsBlank="1" longText="1"/>
    </cacheField>
    <cacheField name="Acción _x000a_Planteada49" numFmtId="0">
      <sharedItems containsBlank="1"/>
    </cacheField>
    <cacheField name="META (per.)50" numFmtId="0">
      <sharedItems containsBlank="1" containsMixedTypes="1" containsNumber="1" minValue="0.01" maxValue="4"/>
    </cacheField>
    <cacheField name="Valor numerador51" numFmtId="0">
      <sharedItems containsBlank="1" containsMixedTypes="1" containsNumber="1" minValue="0" maxValue="14103263831"/>
    </cacheField>
    <cacheField name="Valor denominador52" numFmtId="0">
      <sharedItems containsBlank="1" containsMixedTypes="1" containsNumber="1" containsInteger="1" minValue="1" maxValue="108525393000"/>
    </cacheField>
    <cacheField name="RESULTADO 53" numFmtId="0">
      <sharedItems containsDate="1" containsBlank="1" containsMixedTypes="1" minDate="1900-01-02T04:21:11" maxDate="1900-01-07T02:19:04"/>
    </cacheField>
    <cacheField name="TENDENCIA_x000a_(&gt;=) (&lt;=)54" numFmtId="0">
      <sharedItems containsBlank="1" containsMixedTypes="1" containsNumber="1" minValue="0.12" maxValue="0.12"/>
    </cacheField>
    <cacheField name="DESEMPEÑO55" numFmtId="0">
      <sharedItems containsBlank="1"/>
    </cacheField>
    <cacheField name="ANALISIS Y OBSERVACIONES56" numFmtId="0">
      <sharedItems containsBlank="1" longText="1"/>
    </cacheField>
    <cacheField name="Acción _x000a_Planteada57" numFmtId="0">
      <sharedItems containsBlank="1" longText="1"/>
    </cacheField>
    <cacheField name="META (per.)58" numFmtId="0">
      <sharedItems containsBlank="1" containsMixedTypes="1" containsNumber="1" minValue="0.01" maxValue="15"/>
    </cacheField>
    <cacheField name="Valor numerador59" numFmtId="0">
      <sharedItems containsBlank="1" containsMixedTypes="1" containsNumber="1" minValue="0" maxValue="18208798132"/>
    </cacheField>
    <cacheField name="Valor denominador60" numFmtId="0">
      <sharedItems containsBlank="1" containsMixedTypes="1" containsNumber="1" containsInteger="1" minValue="0" maxValue="108525393000"/>
    </cacheField>
    <cacheField name="RESULTADO 61" numFmtId="0">
      <sharedItems containsDate="1" containsBlank="1" containsMixedTypes="1" minDate="1899-12-31T00:00:00" maxDate="1899-12-31T00:43:04"/>
    </cacheField>
    <cacheField name="TENDENCIA_x000a_(&gt;=) (&lt;=)62" numFmtId="0">
      <sharedItems containsBlank="1" containsMixedTypes="1" containsNumber="1" minValue="0.17" maxValue="0.17"/>
    </cacheField>
    <cacheField name="DESEMPEÑO63" numFmtId="0">
      <sharedItems containsBlank="1"/>
    </cacheField>
    <cacheField name="ANALISIS Y OBSERVACIONES64" numFmtId="0">
      <sharedItems containsBlank="1" longText="1"/>
    </cacheField>
    <cacheField name="Acción _x000a_Planteada65" numFmtId="0">
      <sharedItems containsBlank="1"/>
    </cacheField>
    <cacheField name="PROMEDIO MENSUAL 1er TRIMESTRE" numFmtId="0">
      <sharedItems containsDate="1" containsBlank="1" containsMixedTypes="1" minDate="1899-12-31T00:00:00" maxDate="1900-01-02T07:21:04"/>
    </cacheField>
    <cacheField name="RESULTADO 1er TRIMESTRE" numFmtId="0">
      <sharedItems containsDate="1" containsMixedTypes="1" minDate="1900-01-02T04:21:11" maxDate="1899-12-31T00:43:04"/>
    </cacheField>
    <cacheField name="DESEMPEÑO FINAL 1erTRIMESTRE" numFmtId="0">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62">
  <r>
    <n v="1"/>
    <x v="0"/>
    <s v="Gestión de las Comunicaciones Internas y Externas"/>
    <x v="0"/>
    <x v="0"/>
    <x v="0"/>
    <s v="Evaluar la capacidad operativa del área de comunicaciones y prensa, frente al diseño y divulgación de piezas comunicativas"/>
    <x v="0"/>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m/>
    <m/>
    <m/>
    <m/>
    <m/>
    <m/>
    <m/>
    <m/>
    <m/>
    <m/>
    <m/>
    <m/>
    <m/>
    <m/>
    <m/>
    <m/>
    <n v="0.9"/>
    <n v="433"/>
    <n v="433"/>
    <n v="1"/>
    <s v="&gt;"/>
    <s v="Alto"/>
    <s v="Durante el II trimestre del año en curso el área de Prensa y Comunicaciones realizó entre Videos y piezas gráficas un total de 433."/>
    <m/>
    <m/>
    <n v="1"/>
    <x v="0"/>
    <m/>
    <m/>
    <m/>
    <m/>
    <m/>
    <m/>
    <m/>
    <m/>
    <m/>
    <m/>
    <m/>
    <m/>
    <m/>
    <m/>
    <m/>
    <m/>
    <n v="0.9"/>
    <n v="314"/>
    <n v="314"/>
    <n v="1"/>
    <s v="mayo"/>
    <s v="EXCELENTE"/>
    <s v="En el primer Trimestre del año 2018, se realizarón 314 piezas, cumpliendo con el objetivo planteado para el periodo."/>
    <m/>
    <m/>
    <n v="1"/>
    <x v="0"/>
  </r>
  <r>
    <n v="2"/>
    <x v="0"/>
    <s v="Evaluación Independiente"/>
    <x v="1"/>
    <x v="0"/>
    <x v="1"/>
    <s v="Generar en los servidores una actitud de hacer bien las cosas en condiciones de justicia, calidad, oportunidad, participación y transparencia"/>
    <x v="1"/>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m/>
    <m/>
    <m/>
    <m/>
    <m/>
    <m/>
    <m/>
    <m/>
    <m/>
    <m/>
    <m/>
    <m/>
    <m/>
    <n v="1"/>
    <n v="3"/>
    <n v="3"/>
    <n v="1"/>
    <s v="="/>
    <s v="Excelente"/>
    <s v="Para el primer semestre la OCI realizó sensibilización en el uso de la herramienta plan de mejoramiento institucional, se publicaron dos sopas de letras en   el hidrante una en el mes de abril y la otra en el mes de mayo con temas para fortalecer la cultura del control."/>
    <m/>
    <m/>
    <n v="1"/>
    <x v="0"/>
    <m/>
    <m/>
    <m/>
    <m/>
    <m/>
    <m/>
    <m/>
    <m/>
    <m/>
    <m/>
    <m/>
    <m/>
    <m/>
    <m/>
    <m/>
    <m/>
    <s v="No aplica"/>
    <s v="No aplica"/>
    <s v="No aplica"/>
    <s v="No aplica"/>
    <s v="No aplica"/>
    <s v="No aplica"/>
    <s v="No aplica"/>
    <m/>
    <m/>
    <s v="No aplica"/>
    <x v="1"/>
  </r>
  <r>
    <n v="3"/>
    <x v="0"/>
    <s v="Evaluación Independiente"/>
    <x v="1"/>
    <x v="0"/>
    <x v="2"/>
    <s v="Controlar el cumplimiento del cronograma de las actividades a desarrollar en la vigencia"/>
    <x v="1"/>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m/>
    <m/>
    <m/>
    <m/>
    <m/>
    <m/>
    <m/>
    <m/>
    <m/>
    <m/>
    <m/>
    <m/>
    <m/>
    <n v="1"/>
    <n v="44"/>
    <n v="53"/>
    <n v="0.83018867924528306"/>
    <s v="&lt;"/>
    <s v="Regular"/>
    <s v="La Oci programó para el primer semestre  53 actividades de las cuales ejecuto 44 al 100%,  debido a demoras en la entrega de la información por parte de las dependencias en algunos casos y la visita del Ente  de Control (Contraloría de Bogotá) quien requiere permanente información, las activiaddes incumplidas fueron reprogramadas para ejecutar en el segundo semestre de la vigencia 2018"/>
    <m/>
    <m/>
    <n v="0.83018867924528306"/>
    <x v="0"/>
    <m/>
    <m/>
    <m/>
    <m/>
    <m/>
    <m/>
    <m/>
    <m/>
    <m/>
    <m/>
    <m/>
    <m/>
    <m/>
    <m/>
    <m/>
    <m/>
    <s v="No aplica"/>
    <s v="No aplica"/>
    <s v="No aplica"/>
    <s v="No aplica"/>
    <s v="No aplica"/>
    <s v="No aplica"/>
    <s v="No aplica"/>
    <m/>
    <m/>
    <s v="No aplica"/>
    <x v="1"/>
  </r>
  <r>
    <n v="4"/>
    <x v="0"/>
    <s v="Evaluación Independiente"/>
    <x v="2"/>
    <x v="1"/>
    <x v="3"/>
    <s v="Identificar los riesgos que se materializan, debido al incumplimiento de los controles por parte de las responsables "/>
    <x v="1"/>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m/>
    <m/>
    <m/>
    <m/>
    <m/>
    <m/>
    <m/>
    <m/>
    <m/>
    <m/>
    <m/>
    <m/>
    <m/>
    <n v="0.15"/>
    <n v="0"/>
    <n v="0"/>
    <n v="0"/>
    <s v="&lt;"/>
    <s v="Excelente"/>
    <s v="Durante el primer semestre los líderes de proceso no han reportado situaciones que evidencien la materialización de los riesgos identificados en cada uno de sus procesos. Sin embargo, desde el equipo de mejora continua se ha realizado el seguimiento y acompañamiento en lo concerniento al monitoreo y acciones de control definidas en cada uno de los procesos. "/>
    <s v="Incentivar la cultura de control con el propósito de tomar acciones preventivas y correctivas en lo relacionado con la Gestión del Riesgo en los procesos de la Entidad."/>
    <m/>
    <n v="0"/>
    <x v="0"/>
    <m/>
    <m/>
    <m/>
    <m/>
    <m/>
    <m/>
    <m/>
    <m/>
    <m/>
    <m/>
    <m/>
    <m/>
    <m/>
    <m/>
    <m/>
    <m/>
    <s v="No aplica"/>
    <s v="No aplica"/>
    <s v="No aplica"/>
    <s v="No aplica"/>
    <s v="No aplica"/>
    <s v="No aplica"/>
    <s v="No aplica"/>
    <m/>
    <m/>
    <s v="No aplica"/>
    <x v="1"/>
  </r>
  <r>
    <n v="5"/>
    <x v="0"/>
    <s v="Gestión de las Comunicaciones Internas y Externas"/>
    <x v="2"/>
    <x v="0"/>
    <x v="4"/>
    <s v="Medir el cumplimiento en la atención de incidentes reportados a la mesa de ayuda mediante el aplicativo ARANDA"/>
    <x v="2"/>
    <s v="*Reportes Aplicativo Aranda._x000a_*Personal Mesa de Ayuda"/>
    <n v="1"/>
    <s v="Final del proceso de atención a incidentes"/>
    <s v="Eficacia"/>
    <s v="(Casos atendidos a satisfacción/ No. de casos reportados)*100"/>
    <s v="Porcentaje"/>
    <s v="Aplicativo ARANDA"/>
    <s v="Diaria"/>
    <s v="Mensual"/>
    <s v="&lt; 75%"/>
    <s v="(&gt;= 75% y &lt; 85%)"/>
    <s v="(&gt;= 85% y &lt; 100%)"/>
    <s v="(= 100%)"/>
    <s v="Mesa de ayuda, Área de tecnología OAP"/>
    <s v="Andrés Veloza Garibello"/>
    <s v="Mariano Garrido"/>
    <s v="Oficina Asesora de Planeación"/>
    <n v="1"/>
    <n v="349"/>
    <n v="377"/>
    <n v="0.92572944297082227"/>
    <s v="&lt;"/>
    <s v="BUENO"/>
    <s v="Todos los casos fueron calificados como Excelente (349) y como Bueno (28), cabe resaltar que NINGÚN servicio fue calificado como regular o malo"/>
    <s v="Mejoramiento contínuo en aras de llegar al 100%"/>
    <n v="1"/>
    <n v="289"/>
    <n v="301"/>
    <n v="0.96013289036544847"/>
    <s v="&lt;"/>
    <s v="BUENO"/>
    <s v="Todos los casos fueron calificados como Excelente (289) y como Bueno (12), cabe resaltar que NINGÚN servicio fue calificado como regular o malo"/>
    <s v="Mejoramiento contínuo en aras de llegar al 100%"/>
    <n v="1"/>
    <n v="182"/>
    <n v="192"/>
    <n v="0.94791666666666663"/>
    <s v="&lt;"/>
    <s v="BUENO"/>
    <s v="Todos los casos fueron calificados como Excelente (182) y como Bueno (10), cabe resaltar que NINGÚN servicio fue calificado como regular o malo"/>
    <s v="Mejoramiento contínuo en aras de llegar al 100%"/>
    <n v="0.94459300000097912"/>
    <n v="0.94459300000097912"/>
    <x v="1"/>
    <n v="1"/>
    <n v="531"/>
    <n v="552"/>
    <n v="0.96195652173913049"/>
    <s v="&gt;"/>
    <s v=" BUENO"/>
    <s v="Todos los casos fueron calificados como Excelente (531) y como Bueno (21), cabe resaltar que NINGÚN servicio fue calificado como regular o malo"/>
    <s v="Mejoramiento contínuo en aras de llegar al 100%"/>
    <n v="1"/>
    <n v="572"/>
    <n v="587"/>
    <n v="0.97444633730834751"/>
    <s v="&gt;"/>
    <s v="BUENO"/>
    <s v="Todos los casos fueron calificados como Excelente (587) y como Bueno (15), cabe resaltar que NINGÚN servicio fue calificado como regular o malo"/>
    <s v="Mejoramiento contínuo en aras de llegar al 100%"/>
    <n v="1"/>
    <n v="388"/>
    <n v="397"/>
    <n v="0.97732997481108308"/>
    <s v="&gt;"/>
    <s v="BUENO"/>
    <s v="Todos los casos fueron calificados como Excelente (388) y como Bueno (9), cabe resaltar que NINGÚN servicio fue calificado como regular o malo"/>
    <s v="Mejoramiento contínuo en aras de llegar al 100%"/>
    <n v="0.97124427795285373"/>
    <n v="0.97124427795285373"/>
    <x v="2"/>
  </r>
  <r>
    <n v="6"/>
    <x v="0"/>
    <s v="Gestión de las Comunicaciones Internas y Externas"/>
    <x v="2"/>
    <x v="0"/>
    <x v="5"/>
    <s v="Medir la disponibilidad de las herramientas de alojamiento e infraestructura relacionada con los servidores de la Entidad"/>
    <x v="2"/>
    <s v="*Reportes de los propios servidores (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s v="Mariano Garrido"/>
    <s v="Oficina Asesora de Planeación"/>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0.9916666666666667"/>
    <n v="0.9916666666666667"/>
    <x v="1"/>
    <n v="1"/>
    <n v="711"/>
    <n v="720"/>
    <n v="0.98750000000000004"/>
    <s v="&gt;"/>
    <s v=" BUENO"/>
    <s v="Indicador dentro de los límites permitidos"/>
    <s v="Mejoramiento contínuo en aras de llegar al 100%"/>
    <n v="1"/>
    <n v="711"/>
    <n v="720"/>
    <n v="0.98750000000000004"/>
    <s v="&gt;"/>
    <s v="BUENO"/>
    <s v="Indicador dentro de los límites permitidos"/>
    <s v="Mejoramiento contínuo en aras de llegar al 100%"/>
    <n v="1"/>
    <n v="711"/>
    <n v="720"/>
    <n v="0.98750000000000004"/>
    <s v="&gt;"/>
    <s v="BUENO"/>
    <s v="Indicador dentro de los límites permitidos"/>
    <m/>
    <n v="0.98750000000000016"/>
    <n v="0.98750000000000016"/>
    <x v="2"/>
  </r>
  <r>
    <n v="7"/>
    <x v="0"/>
    <s v="Gestión de las Comunicaciones Internas y Externas"/>
    <x v="2"/>
    <x v="0"/>
    <x v="6"/>
    <s v="Medir la disponibilidad de los canales de acceso a internet"/>
    <x v="2"/>
    <s v="*Informes mensuales de desempeño del servicio_x000a_*Informe de desempeño del ISP"/>
    <n v="1"/>
    <s v="Final del proceso "/>
    <s v="Eficacia"/>
    <s v="(Tiempo total de disponibilidad de servicio / Tiempo total de operación) *100"/>
    <s v="Porcentaje"/>
    <s v="*Informes mensuales de desempeño del servicio_x000a_*Informe de desempeño del ISP"/>
    <s v="Semanal"/>
    <s v="Mensual"/>
    <s v="&lt; 75%"/>
    <s v="(&gt;= 75% y &lt; 85%)"/>
    <s v="(&gt;= 85% y &lt; 100%)"/>
    <s v="(= 100%)"/>
    <s v="Oficina de infraestructura"/>
    <s v="Andrés Veloza Garibello"/>
    <s v="Mariano Garrido"/>
    <s v="Oficina Asesora de Planeación"/>
    <n v="1"/>
    <n v="717"/>
    <n v="720"/>
    <n v="0.99583333333333335"/>
    <s v="="/>
    <s v="EXCELENTE"/>
    <s v="Meta cumplida"/>
    <s v="Mantenimiento del servicio"/>
    <n v="1"/>
    <n v="718"/>
    <n v="720"/>
    <n v="0.99722222222222223"/>
    <s v="="/>
    <s v="EXCELENTE"/>
    <s v="Meta cumplida"/>
    <s v="Mantenimiento del servicio"/>
    <n v="1"/>
    <m/>
    <m/>
    <n v="0"/>
    <s v="No aplica"/>
    <s v="No aplica"/>
    <s v="El ISP aún no provee información sobre el mes de junio"/>
    <m/>
    <n v="0.66435185185185186"/>
    <n v="0.66435185185185186"/>
    <x v="2"/>
    <n v="1"/>
    <n v="718"/>
    <n v="720"/>
    <n v="0.99722222222222223"/>
    <s v="&gt;"/>
    <s v="BUENO"/>
    <s v="Meta cumplida"/>
    <m/>
    <n v="1"/>
    <n v="718"/>
    <n v="720"/>
    <n v="0.99722222222222223"/>
    <s v="&gt;"/>
    <s v="EXCELENTE"/>
    <s v="Meta cumplida"/>
    <s v="Mantenimiento del servicio"/>
    <n v="1"/>
    <n v="0"/>
    <n v="0"/>
    <n v="0"/>
    <s v="="/>
    <s v="MALO"/>
    <s v="Pendiente reporte de ETB en el mes de abril."/>
    <m/>
    <n v="0.66481481481481486"/>
    <n v="0.66481481481481486"/>
    <x v="3"/>
  </r>
  <r>
    <n v="8"/>
    <x v="0"/>
    <s v="Gestión de las Comunicaciones Internas y Externas"/>
    <x v="2"/>
    <x v="0"/>
    <x v="7"/>
    <s v="Medir el cumplimiento en la atención a requerimientos sobre los aplicativos existentes o a desarrollar"/>
    <x v="2"/>
    <s v="*Informe mensual de requerimientos solicitados"/>
    <n v="1"/>
    <s v="Final del proceso"/>
    <s v="Eficacia"/>
    <s v="(Casos atendidos a satisfacción/ No. de casos reportados)*100"/>
    <s v="Porcentaje"/>
    <s v="Informe mensual + Aplicación Aranda"/>
    <s v="Semanal"/>
    <s v="Mensual"/>
    <s v="&lt; 75%"/>
    <s v="(&gt; 75% y &lt; 85%)"/>
    <s v="(&gt; 85% y &lt; 100%)"/>
    <s v="(= 100%)"/>
    <s v="GRT"/>
    <s v="Andrés Veloza Garibello"/>
    <s v="Mariano Garrido"/>
    <s v="Oficina Asesora de Planeación"/>
    <n v="1"/>
    <m/>
    <m/>
    <s v="No aplica"/>
    <s v="No aplica"/>
    <s v="No aplica"/>
    <s v="No hubo requerimientos de software en este periodo"/>
    <m/>
    <m/>
    <m/>
    <m/>
    <s v="No aplica"/>
    <m/>
    <m/>
    <s v="No hubo requerimientos de software en este periodo"/>
    <m/>
    <m/>
    <m/>
    <m/>
    <s v="No aplica"/>
    <m/>
    <m/>
    <s v="No hubo requerimientos de software en este periodo"/>
    <m/>
    <s v="No aplica"/>
    <s v="No aplica"/>
    <x v="3"/>
    <n v="1"/>
    <s v="No aplica"/>
    <s v="No aplica"/>
    <s v="No aplica"/>
    <s v="No aplica"/>
    <s v="No aplica"/>
    <s v="No hay requerimientos registrados en el mes"/>
    <m/>
    <n v="1"/>
    <s v="No aplica"/>
    <s v="No aplica"/>
    <s v="No aplica"/>
    <s v="No aplica"/>
    <s v="No aplica"/>
    <s v="No hay requerimientos registrados en el mes"/>
    <m/>
    <n v="1"/>
    <s v="No aplica"/>
    <s v="No aplica"/>
    <s v="No aplica"/>
    <s v="No aplica"/>
    <s v="No aplica"/>
    <s v="No hay requerimientos registrados en el mes"/>
    <m/>
    <s v="No aplica"/>
    <s v="No aplica"/>
    <x v="1"/>
  </r>
  <r>
    <n v="9"/>
    <x v="0"/>
    <s v="Gestión Estratégica"/>
    <x v="2"/>
    <x v="1"/>
    <x v="8"/>
    <s v="Verificar el cumplimiento ponderado de las metas de los productos programados en el plan de acción Institucional"/>
    <x v="0"/>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94"/>
    <s v="&gt;"/>
    <s v="BUENO"/>
    <s v="Corresponde al avance ponderado de los productos del Plan de Acción en referencia al avance de las metas establecidas."/>
    <m/>
    <m/>
    <n v="0.94"/>
    <x v="1"/>
    <m/>
    <m/>
    <m/>
    <m/>
    <m/>
    <m/>
    <m/>
    <m/>
    <m/>
    <m/>
    <m/>
    <m/>
    <m/>
    <m/>
    <m/>
    <m/>
    <n v="1"/>
    <n v="0"/>
    <n v="0"/>
    <n v="0.8"/>
    <s v="&lt;"/>
    <s v="REGULAR"/>
    <s v="Corresponde al avance ponderado de los productos del Plan de Acción en referencia al avance de las metas establecidas."/>
    <m/>
    <m/>
    <n v="0.8"/>
    <x v="4"/>
  </r>
  <r>
    <n v="10"/>
    <x v="0"/>
    <s v="Gestión Estratégica"/>
    <x v="2"/>
    <x v="1"/>
    <x v="9"/>
    <s v="Verificar el cumplimiento ponderado de todas las actividades que hacen parte del plan de acción Institucional."/>
    <x v="0"/>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55000000000000004"/>
    <s v="&gt;"/>
    <s v="Regular"/>
    <s v="Corresponde al avance ponderado de todas las actividades del Plan de Acción."/>
    <m/>
    <m/>
    <n v="0.55000000000000004"/>
    <x v="4"/>
    <m/>
    <m/>
    <m/>
    <m/>
    <m/>
    <m/>
    <m/>
    <m/>
    <m/>
    <m/>
    <m/>
    <m/>
    <m/>
    <m/>
    <m/>
    <m/>
    <n v="1"/>
    <n v="0"/>
    <n v="0"/>
    <n v="0.45"/>
    <s v="&lt;"/>
    <s v="MALO"/>
    <s v="Corresponde al avance ponderado de todas las actividades del Plan de Acción."/>
    <m/>
    <m/>
    <n v="0.45"/>
    <x v="3"/>
  </r>
  <r>
    <n v="11"/>
    <x v="0"/>
    <s v="Gestión Estratégica"/>
    <x v="2"/>
    <x v="1"/>
    <x v="10"/>
    <s v="verificar que actividades debieron cumplirse en el periodo evaluado"/>
    <x v="0"/>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67"/>
    <s v="&lt;"/>
    <s v="Regular"/>
    <s v="Corresponde al avance ponderado de las actividades a cumplir en el periodo del Plan de Acción."/>
    <m/>
    <m/>
    <n v="0.67"/>
    <x v="4"/>
    <m/>
    <m/>
    <m/>
    <m/>
    <m/>
    <m/>
    <m/>
    <m/>
    <m/>
    <m/>
    <m/>
    <m/>
    <m/>
    <m/>
    <m/>
    <m/>
    <n v="1"/>
    <n v="0"/>
    <n v="0"/>
    <n v="0.8"/>
    <s v="&lt;"/>
    <s v="REGULAR"/>
    <s v="Corresponde al avance ponderado de las actividades a cumplir en el periodo del Plan de Acción."/>
    <m/>
    <m/>
    <n v="0.8"/>
    <x v="4"/>
  </r>
  <r>
    <n v="12"/>
    <x v="0"/>
    <s v="Gestión Estratégica"/>
    <x v="2"/>
    <x v="1"/>
    <x v="11"/>
    <s v="Realizar el seguimiento a los compromisos de las Dependencias responsables de la ejecución presupuestal de los proyectos de inversión."/>
    <x v="0"/>
    <s v="*Personal_x000a_*Físicos_x000a_*Tecnológicos "/>
    <n v="0.9"/>
    <s v="Durante el proceso en el marco de los comités de contratación y /o Directivos se le realiza seguimiento y control a la ejecución de los Proyectos de inversión"/>
    <s v="Eficacia"/>
    <s v="(Porcentaje comprometido del presupuesto de inversión asignado/ Porcentaje programado del presupuesto de inversión en el periodo)*100"/>
    <s v="Porcentaje"/>
    <s v="*Predis (Presupuesto Distrital SDH)_x000a_*Matriz base Plan de Contratación"/>
    <s v="Semanal"/>
    <s v="Mensual"/>
    <s v="&lt;70%"/>
    <s v="(&gt;= 70% y &lt;85%)"/>
    <s v="(&gt;= 85% y &lt;=95%)"/>
    <s v="(=100%)"/>
    <s v="Grupo de Gestión Estratégica"/>
    <s v="Responsables seguimiento Predis y Presupuesto de Inversión."/>
    <s v="Responsables seguimiento Predis y Presupuesto de Inversión."/>
    <s v="Todas las Dependencias de la Entidad. (En el marco del comité Directivo)"/>
    <m/>
    <m/>
    <m/>
    <m/>
    <m/>
    <m/>
    <m/>
    <m/>
    <m/>
    <m/>
    <m/>
    <m/>
    <m/>
    <m/>
    <m/>
    <m/>
    <n v="0.87"/>
    <n v="10688"/>
    <n v="36447"/>
    <n v="0.293247729579938"/>
    <s v="&lt;"/>
    <s v="MALO"/>
    <s v="La meta del 87% corresponde a lo programado acumulado  para el segundo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293247729579938"/>
    <x v="2"/>
    <m/>
    <m/>
    <m/>
    <m/>
    <m/>
    <m/>
    <m/>
    <m/>
    <m/>
    <m/>
    <m/>
    <m/>
    <m/>
    <m/>
    <m/>
    <m/>
    <n v="0.56000000000000005"/>
    <n v="7904"/>
    <n v="24296"/>
    <n v="0.32532104050049393"/>
    <s v="&lt;"/>
    <s v="MALO"/>
    <s v="La meta del 56% corresponde a lo programado para el primer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32532104050049393"/>
    <x v="3"/>
  </r>
  <r>
    <n v="13"/>
    <x v="0"/>
    <s v="Gestión Estratégica"/>
    <x v="2"/>
    <x v="0"/>
    <x v="12"/>
    <s v="Controlar el tiempo de expedición de las viabilidades solicitadas"/>
    <x v="0"/>
    <s v="*Personal_x000a_*Físicos_x000a_*Tecnológicos "/>
    <n v="1"/>
    <s v="Al finalizar"/>
    <s v="Eficiencia"/>
    <s v="(Número de viabilidades expedidas en un término no mayor  a 2 días hábiles  / Número de viabilidades solicitadas en el periodo)*100"/>
    <s v="Porcentaje"/>
    <s v="matriz de control de viabilidades"/>
    <s v="Mensual"/>
    <s v="Mensual"/>
    <s v="&lt;=50%"/>
    <s v="(&gt; 50% y &lt;90%)"/>
    <s v="(&gt;= 90% y &lt;100%)"/>
    <s v="(=100%)"/>
    <s v="Grupo de Gestión Estratégica"/>
    <s v="Responsables seguimiento Predis y Presupuesto."/>
    <s v="Responsables seguimiento Presupuesto"/>
    <s v="Oficina de Planeación"/>
    <m/>
    <m/>
    <m/>
    <m/>
    <m/>
    <m/>
    <m/>
    <m/>
    <m/>
    <m/>
    <m/>
    <m/>
    <m/>
    <m/>
    <m/>
    <m/>
    <n v="1"/>
    <n v="94"/>
    <n v="94"/>
    <n v="1"/>
    <s v="&gt;"/>
    <s v="Excelente"/>
    <s v="Durante el segundo trimestre del año se tramitaron 94 viabilidades en un tiempo no mayor a 2 dias"/>
    <m/>
    <m/>
    <n v="1"/>
    <x v="0"/>
    <m/>
    <m/>
    <m/>
    <m/>
    <m/>
    <m/>
    <m/>
    <m/>
    <m/>
    <m/>
    <m/>
    <m/>
    <m/>
    <m/>
    <m/>
    <m/>
    <n v="1"/>
    <n v="282"/>
    <n v="302"/>
    <n v="0.93377483443708609"/>
    <s v="&lt;"/>
    <s v="BUENO"/>
    <s v="Durante el primer mes no se contaba con la información actualizada y completa para generar las viabilidades."/>
    <s v="Las actas de comité de contratación deben ser entregadas de manera inmediata para proceder a la actualización de los planes de contratación."/>
    <m/>
    <n v="0.93377483443708609"/>
    <x v="2"/>
  </r>
  <r>
    <n v="14"/>
    <x v="0"/>
    <s v="Gestión de Asuntos Jurídicos"/>
    <x v="3"/>
    <x v="0"/>
    <x v="13"/>
    <s v="Cuantificar la gestión de la Oficina Asesora Jurídica en el cumplimiento de la asistencia a las audiencias de conciliación prejudicial y Judicial, conforme a las citaciones que se entreguen en la UAECOBB"/>
    <x v="0"/>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m/>
    <m/>
    <m/>
    <m/>
    <m/>
    <m/>
    <m/>
    <m/>
    <m/>
    <m/>
    <m/>
    <m/>
    <m/>
    <m/>
    <m/>
    <m/>
    <n v="1"/>
    <n v="90"/>
    <n v="90"/>
    <n v="1"/>
    <m/>
    <s v="Excelente"/>
    <m/>
    <m/>
    <m/>
    <n v="1"/>
    <x v="0"/>
    <s v="Durante el II Trimestre del año 2018, se brindo asistencia a Noventa (90) audiencias, se observa un incremento significativo con relación al Primer Trimestre"/>
    <m/>
    <m/>
    <m/>
    <m/>
    <m/>
    <m/>
    <m/>
    <m/>
    <m/>
    <m/>
    <m/>
    <m/>
    <m/>
    <m/>
    <m/>
    <n v="1"/>
    <n v="20"/>
    <n v="20"/>
    <n v="1"/>
    <m/>
    <s v="EXCELENTE"/>
    <s v="Durante el I Trimestre del año 2018, se brindo asistencia a veinte (20) audiencias."/>
    <m/>
    <m/>
    <n v="1"/>
    <x v="0"/>
  </r>
  <r>
    <n v="15"/>
    <x v="0"/>
    <s v="Gestión de Asuntos Jurídicos"/>
    <x v="3"/>
    <x v="0"/>
    <x v="14"/>
    <s v="Cuantificar la gestión de la Oficina Asesora Jurídica en el cumplimiento del análisis  de las solicitudes de  conciliación que se radiquen en la UAECOB, mediante las fichas técnicas respectivas."/>
    <x v="0"/>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m/>
    <m/>
    <m/>
    <m/>
    <m/>
    <m/>
    <m/>
    <m/>
    <m/>
    <m/>
    <m/>
    <m/>
    <m/>
    <m/>
    <m/>
    <m/>
    <n v="1"/>
    <n v="48"/>
    <n v="48"/>
    <n v="1"/>
    <s v="(=100%)"/>
    <s v="Excelente"/>
    <m/>
    <m/>
    <m/>
    <n v="1"/>
    <x v="0"/>
    <s v="Durante el II Trimestre del año 2018, fueron analizadas cuarenta y ocho (48) fichas en Comité"/>
    <m/>
    <m/>
    <m/>
    <m/>
    <m/>
    <m/>
    <m/>
    <m/>
    <m/>
    <m/>
    <m/>
    <m/>
    <m/>
    <m/>
    <m/>
    <n v="1"/>
    <n v="12"/>
    <n v="12"/>
    <n v="1"/>
    <s v="(=100%)"/>
    <s v="EXCELENTE"/>
    <s v="Durante el I Trimestre del año 2018, fueron analizadas doce (12) fichas en Comité"/>
    <m/>
    <m/>
    <n v="1"/>
    <x v="0"/>
  </r>
  <r>
    <n v="16"/>
    <x v="0"/>
    <s v="Gestión de Asuntos Jurídicos"/>
    <x v="3"/>
    <x v="0"/>
    <x v="15"/>
    <s v="Evaluar el Porcentaje de estudios previos asesorados jurídicamente por los abogados del área de contratación "/>
    <x v="0"/>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m/>
    <m/>
    <m/>
    <m/>
    <m/>
    <m/>
    <m/>
    <m/>
    <m/>
    <m/>
    <m/>
    <m/>
    <m/>
    <m/>
    <m/>
    <m/>
    <n v="0.95"/>
    <n v="21"/>
    <n v="21"/>
    <n v="0.95"/>
    <s v="(=100%)"/>
    <s v="Excelente"/>
    <m/>
    <m/>
    <m/>
    <n v="0.95"/>
    <x v="1"/>
    <s v="Durante el II Trimestre del año 2018, la Oficina Asesora Jurídica brindo asesoria a las Diferentes Oficinas y Subdirecciones de la UAECOB en los relacionado con estudios previos"/>
    <m/>
    <m/>
    <m/>
    <m/>
    <m/>
    <m/>
    <m/>
    <m/>
    <m/>
    <m/>
    <m/>
    <m/>
    <m/>
    <m/>
    <m/>
    <n v="0.95"/>
    <n v="150"/>
    <n v="150"/>
    <n v="0.95"/>
    <s v="(=100%)"/>
    <s v="EXCELENTE"/>
    <s v="Durante el I Trimestre del año 2018, la Oficina Asesora Jurídica brindo asesoria a las Diferentes Oficinas y Subdirecciones de la UAECOB en los relacionado con estudios previos"/>
    <m/>
    <m/>
    <n v="0.95"/>
    <x v="0"/>
  </r>
  <r>
    <n v="17"/>
    <x v="0"/>
    <s v="Gestión de Asuntos Jurídicos"/>
    <x v="3"/>
    <x v="0"/>
    <x v="16"/>
    <s v="Determinar la oportunidad en la elaboración de la minutas de prestación de servicios luego del cumplimiento de los requisitos exigidos"/>
    <x v="3"/>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m/>
    <m/>
    <m/>
    <m/>
    <m/>
    <m/>
    <m/>
    <m/>
    <s v="0 días calendario"/>
    <n v="0"/>
    <n v="0"/>
    <n v="0"/>
    <s v="≤3"/>
    <s v="EXCELENTE"/>
    <s v="Durante los meses de marzo y abril del 2018 no se  suscribieron minutas de contratos de prestación de servicios, en virtud de la Ley 996 de 2005/ley de garantias que precisa que durante el periodo electoral  (congreso -presidencia) se restringirá la celebración de contratos estatales (Contratación Directa)."/>
    <m/>
    <m/>
    <m/>
    <m/>
    <m/>
    <m/>
    <m/>
    <m/>
    <m/>
    <m/>
    <n v="0"/>
    <x v="0"/>
    <m/>
    <m/>
    <m/>
    <m/>
    <m/>
    <m/>
    <m/>
    <m/>
    <n v="4"/>
    <n v="1"/>
    <n v="1"/>
    <n v="1"/>
    <s v="≤3"/>
    <s v="EXCELENTE"/>
    <s v="Durante los dos primeros meses del año 2018 la Oficina Asesora Jurídica expidio y suscribio las minutas de contratos de prestación de servicios en promedio de un (1) día"/>
    <m/>
    <m/>
    <m/>
    <m/>
    <m/>
    <m/>
    <m/>
    <m/>
    <m/>
    <m/>
    <n v="1"/>
    <x v="0"/>
  </r>
  <r>
    <n v="18"/>
    <x v="0"/>
    <s v="Gestión de Asuntos Jurídicos"/>
    <x v="3"/>
    <x v="1"/>
    <x v="17"/>
    <s v="Evaluar la oportunidad de respuesta a Derechos de Petición de competencia de la OAJ"/>
    <x v="0"/>
    <s v="*Personal y tecnológicos"/>
    <n v="1"/>
    <s v="Final del proceso"/>
    <s v="Eficiencia"/>
    <s v="(Número de Derechos de petición respondidos oportunamente por la OAJ / Total de derechos de petición con vencimiento en el periodo de competencia de la OAJ)*100"/>
    <s v="Porcentaje"/>
    <s v="Radicado Cordis de Derechos de Petición_x000a_"/>
    <s v="Mensual"/>
    <s v="Mensual"/>
    <s v="&lt;100%"/>
    <s v="No Aplica"/>
    <n v="1"/>
    <n v="1"/>
    <s v="Oficina Asesora Jurídica"/>
    <s v="Oficina Asesora Jurídica"/>
    <s v="Oficina Asesora Jurídica"/>
    <s v="Todas las Dependencias de la Entidad"/>
    <m/>
    <m/>
    <m/>
    <m/>
    <m/>
    <m/>
    <m/>
    <m/>
    <m/>
    <m/>
    <m/>
    <m/>
    <m/>
    <m/>
    <m/>
    <m/>
    <n v="1"/>
    <n v="91"/>
    <n v="91"/>
    <n v="1"/>
    <s v="(=100%)"/>
    <s v="Excelente"/>
    <m/>
    <m/>
    <m/>
    <n v="1"/>
    <x v="0"/>
    <s v="La oficina Asesora Jurídica dio respuesta a Noventa y un (91) solicitudes de certificados por correo   y radicados los cuales fueron tramitados en su totalidad"/>
    <m/>
    <m/>
    <m/>
    <m/>
    <m/>
    <m/>
    <m/>
    <m/>
    <m/>
    <m/>
    <m/>
    <m/>
    <m/>
    <m/>
    <m/>
    <n v="1"/>
    <n v="84"/>
    <n v="84"/>
    <n v="1"/>
    <s v="(=100%)"/>
    <s v="EXCELENTE"/>
    <s v="La oficina Asesora Jurídica dio respuesta a ochenta y cuatro (84) solicitudes de certificados por correo institucional  y radicados los cuales fueron tramitados en su totalidad"/>
    <m/>
    <m/>
    <n v="1"/>
    <x v="0"/>
  </r>
  <r>
    <n v="19"/>
    <x v="1"/>
    <s v="Conocimiento del Riesgo"/>
    <x v="4"/>
    <x v="0"/>
    <x v="18"/>
    <s v="Hacer seguimiento al tiempo promedio de respuesta de constancias desde su solicitud"/>
    <x v="2"/>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63"/>
    <n v="63"/>
    <n v="1"/>
    <s v="="/>
    <s v="EXCELENTE"/>
    <s v="Se emitieron para el mes de Abril 63 contancias solictadas por los usuarios"/>
    <m/>
    <n v="1"/>
    <n v="49"/>
    <n v="49"/>
    <n v="1"/>
    <s v="="/>
    <s v="EXCELENTE"/>
    <s v="Se emitieron para el mes de Mayo 49 contancias solictadas por los usuarios"/>
    <m/>
    <n v="1"/>
    <n v="42"/>
    <n v="42"/>
    <n v="1"/>
    <s v="="/>
    <s v="Excelente"/>
    <s v="Se emitieron para el mes de Junio 42 contancias solictadas por los usuarios"/>
    <m/>
    <n v="1"/>
    <n v="1"/>
    <x v="0"/>
    <n v="1"/>
    <n v="67"/>
    <n v="67"/>
    <n v="1"/>
    <m/>
    <s v="Excelente"/>
    <s v="Se emitieron para el mes de enero 67 contancias solictadas por los usuarios"/>
    <s v="No Aplica"/>
    <n v="1"/>
    <n v="67"/>
    <n v="67"/>
    <n v="1"/>
    <m/>
    <s v="EXCELENTE"/>
    <s v="Se emitieron para el mes de Febrero 67 contancias solictadas por los usuarios"/>
    <s v="No Aplica"/>
    <n v="1"/>
    <n v="52"/>
    <n v="52"/>
    <n v="1"/>
    <m/>
    <s v="EXCELENTE"/>
    <s v="Se emitieron para el mes de Marzo 52 contancias solictadas por los usuarios"/>
    <s v="No Aplica"/>
    <n v="1"/>
    <n v="1"/>
    <x v="0"/>
  </r>
  <r>
    <n v="20"/>
    <x v="1"/>
    <s v="Conocimiento del Riesgo"/>
    <x v="4"/>
    <x v="0"/>
    <x v="19"/>
    <s v="Determinar la efectividad en la determinación de las causas de  los incendios"/>
    <x v="2"/>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5"/>
    <n v="15"/>
    <n v="1"/>
    <s v="="/>
    <s v="EXCELENTE"/>
    <s v="Para la vigencia se realizaron  15 investigaciones debido a las activaciones realizadasen la cuales se determinaron las causas a todas"/>
    <m/>
    <n v="1"/>
    <n v="15"/>
    <n v="15"/>
    <n v="1"/>
    <s v="="/>
    <s v="EXCELENTE"/>
    <s v="Para la vigencia se realizaron  15 investigaciones debido a las activaciones realizadasen la cuales se determinaron las causas a todas"/>
    <m/>
    <n v="1"/>
    <n v="14"/>
    <n v="14"/>
    <n v="1"/>
    <s v="="/>
    <s v="Excelente"/>
    <s v="Para la vigencia se realizaron  14 investigaciones debido a las activaciones realizadasen la cuales se determinaron las causas a todas"/>
    <m/>
    <n v="1"/>
    <n v="1"/>
    <x v="0"/>
    <n v="1"/>
    <n v="24"/>
    <n v="24"/>
    <n v="1"/>
    <m/>
    <s v="Excelente"/>
    <s v="Para la vigencia se realizaron  24 investigaciones en la cuales se determinaron las causas a todas"/>
    <s v="No Aplica"/>
    <n v="1"/>
    <n v="14"/>
    <n v="14"/>
    <n v="1"/>
    <m/>
    <s v="EXCELENTE"/>
    <s v="Para la vigencia se realizaron  14 investigaciones debido a las activaciones realizadasen la cuales se determinaron las causas a todas"/>
    <s v="No Aplica"/>
    <n v="1"/>
    <n v="22"/>
    <n v="22"/>
    <n v="1"/>
    <m/>
    <s v="EXCELENTE"/>
    <s v="Para la vigencia se realizaron  22 investigaciones en la cuales se determinaron las causas3 a todas"/>
    <s v="No Aplica"/>
    <n v="1"/>
    <n v="1"/>
    <x v="0"/>
  </r>
  <r>
    <n v="21"/>
    <x v="1"/>
    <s v="Conocimiento del Riesgo"/>
    <x v="4"/>
    <x v="0"/>
    <x v="20"/>
    <s v="Medir la cantidad de personas que aprueban el curso de brigadas contra incendio clase I"/>
    <x v="2"/>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193"/>
    <n v="235"/>
    <n v="0.82127659574468082"/>
    <s v="&gt;"/>
    <s v="EXCELENTE"/>
    <s v="Debido a la rotacion del pèrsonal en el manejo interno de cada empresa, y el tipo de empresas que se capacitaron para el mes de mayo (logisdticas) se presentan dificultades para continuar con la persona que se incribe y culmina el proceso de capacitacion."/>
    <m/>
    <n v="0.8"/>
    <n v="58"/>
    <n v="65"/>
    <n v="0.89230769230769236"/>
    <s v="&gt;"/>
    <s v="EXCELENTE"/>
    <s v="De acuerdo con las empresas inscritas para el mes de mayo como son del sector educativo, comercial y Pymes, estas manejan un niven de organización que se refleja en la diciplina del personal asistente para la culminacion del mismo."/>
    <m/>
    <n v="0.8"/>
    <n v="131"/>
    <n v="142"/>
    <n v="0.92253521126760563"/>
    <s v="&gt;"/>
    <s v="Excelente"/>
    <s v="Para el mes de junio la participacion de Pymes y sector educativo mantuvo una tendencia creciente en la aprobacion del curso de brigadas contra incendio clase I."/>
    <m/>
    <n v="0.87870649977332616"/>
    <n v="0.87870649977332616"/>
    <x v="0"/>
    <n v="0.8"/>
    <n v="76"/>
    <n v="86"/>
    <n v="0.88372093023255816"/>
    <n v="0.08"/>
    <s v="Excelente"/>
    <s v="Se capacitaron en el periodo 4 grupo de brigadas correspondientes a 86 personas de las cuales 10 no aprobaron el curso."/>
    <s v="No Aplica"/>
    <n v="0.8"/>
    <n v="46"/>
    <n v="50"/>
    <n v="0.92"/>
    <n v="0.12"/>
    <s v="EXCELENTE"/>
    <s v="para el mes de febrero se capacitaron las brigadas de la universidad jorge tadeo lozano y open group en la  cual se dio un desempeño superior al exgido por la normatividad vigente"/>
    <s v="No Aplica"/>
    <n v="0.8"/>
    <n v="59"/>
    <n v="61"/>
    <n v="0.96721311475409832"/>
    <n v="0.17"/>
    <s v="EXCELENTE"/>
    <s v="en le mes de marzo se capacitaron 61 personas que corresponde a 9 brigradas empresariales ya que se conformo una capacitacion con pymes "/>
    <s v="No Aplica"/>
    <n v="0.92364468166221891"/>
    <n v="0.92364468166221891"/>
    <x v="0"/>
  </r>
  <r>
    <n v="22"/>
    <x v="2"/>
    <s v="Conocimiento del Riesgo"/>
    <x v="4"/>
    <x v="0"/>
    <x v="21"/>
    <s v="Evaluar el nivel de interiorización en las personas que asistieron a la sensibilización e auto revisión de establecimientos"/>
    <x v="2"/>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5"/>
    <n v="5"/>
    <n v="1"/>
    <s v="&gt;"/>
    <s v="EXCELENTE"/>
    <s v="Se ratifico el numero de conceptos emitidos correspondiente al 1% de los generados en el mes de abril"/>
    <m/>
    <n v="0.85"/>
    <n v="3"/>
    <n v="3"/>
    <n v="1"/>
    <s v="&gt;"/>
    <s v="EXCELENTE"/>
    <s v="Se ratifico el numero de conceptos emitidos correspondiente al 1% de los generados en el mes de mayo"/>
    <m/>
    <n v="0.85"/>
    <n v="4"/>
    <n v="4"/>
    <n v="1"/>
    <s v="&gt;"/>
    <s v="Excelente"/>
    <s v="Se ratifico el numero de conceptos emitidos correspondiente al 1% de los generados en el mes de junio"/>
    <m/>
    <n v="1"/>
    <n v="1"/>
    <x v="0"/>
    <n v="0.85"/>
    <n v="2"/>
    <n v="2"/>
    <n v="1"/>
    <m/>
    <s v="Excelente"/>
    <s v="para el mes de enero se realizan 2 visitas debido a las pocas solicitudes para la capacitacion de riesgo bajo realizadas."/>
    <s v="No Aplica"/>
    <n v="1"/>
    <n v="2"/>
    <n v="2"/>
    <n v="1"/>
    <m/>
    <s v="EXCELENTE"/>
    <s v="se realizan 2 visitas de verificacion en el mes de febrero a las culaes se ratifican los conceptos emitidos."/>
    <s v="No Aplica"/>
    <n v="1"/>
    <n v="5"/>
    <n v="5"/>
    <n v="1"/>
    <m/>
    <s v="EXCELENTE"/>
    <s v="las visitas de verificacion realizadas correponden al 1% de las capacitaciones dadas en riego bajo para el mes de marzo"/>
    <s v="No Aplica"/>
    <n v="1"/>
    <n v="1"/>
    <x v="0"/>
  </r>
  <r>
    <n v="23"/>
    <x v="2"/>
    <s v="Conocimiento del Riesgo"/>
    <x v="4"/>
    <x v="0"/>
    <x v="22"/>
    <s v="Identificar el grado porcentual de cumplimiento de asistencia de la UAECOB a los eventos masivos de alta complejidad que tengan concepto favorable."/>
    <x v="2"/>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33"/>
    <n v="33"/>
    <n v="1"/>
    <s v="="/>
    <s v="EXCELENTE"/>
    <s v="El nuemro de eventos corresponde a concientos (enanitos verdes y hombres G, jumbo concierto) asi mismo se contiuaron con obras de teatro y clausura del festibal iberoamericano de teatro, lel tour de la fifa (copa del mundo) entre otros."/>
    <m/>
    <n v="1"/>
    <n v="23"/>
    <n v="23"/>
    <n v="1"/>
    <s v="="/>
    <s v="EXCELENTE"/>
    <s v="Disminuye el numero de eventos debido a las elecciones presidenciales que afecta la realizacion de eventos."/>
    <m/>
    <n v="1"/>
    <n v="9"/>
    <n v="9"/>
    <n v="1"/>
    <s v="="/>
    <s v="Excelente"/>
    <s v="Disminuye el numero de eventos debido a las elecciones presidenciales que afecta la realizacion de eventos."/>
    <m/>
    <n v="1"/>
    <n v="1"/>
    <x v="0"/>
    <n v="1"/>
    <n v="17"/>
    <n v="17"/>
    <n v="1"/>
    <m/>
    <s v="Excelente"/>
    <s v="Para el mes de enero se presentaron pocos eventos alta complejidad en la ciudad "/>
    <s v="No Aplica"/>
    <n v="1"/>
    <n v="27"/>
    <n v="27"/>
    <n v="1"/>
    <m/>
    <s v="EXCELENTE"/>
    <s v="se incremetan los eventos de alta complejidad en la ciudad debido al inicio del futbol colombiano y temporada taurina"/>
    <s v="No Aplica"/>
    <n v="1"/>
    <n v="41"/>
    <n v="41"/>
    <n v="1"/>
    <m/>
    <s v="EXCELENTE"/>
    <s v="Se incrementa el nuemro de eventos debido al inicio del festival iberoamericano de teatro, estereo picnik y concientos de gran magnitud, asi mismo se registro los eventos de seman santa."/>
    <s v="No Aplica"/>
    <n v="1"/>
    <n v="1"/>
    <x v="0"/>
  </r>
  <r>
    <n v="24"/>
    <x v="2"/>
    <s v="Conocimiento del Riesgo"/>
    <x v="4"/>
    <x v="0"/>
    <x v="23"/>
    <s v="Evaluar la oportunidad en la realización de revisiones técnicas de riesgo moderado y alto."/>
    <x v="2"/>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2165"/>
    <n v="2395"/>
    <n v="0.90396659707724425"/>
    <s v="&gt;"/>
    <s v="EXCELENTE"/>
    <s v="Se realizaron las revisiones tecnicas en los tiempos establecidos en los procedimientos  de acuerdo con las disponibilidad de las estaciones."/>
    <m/>
    <n v="0.8"/>
    <n v="2173"/>
    <n v="2422"/>
    <n v="0.89719240297274983"/>
    <s v="&gt;"/>
    <s v="EXCELENTE"/>
    <s v="Se realizaron las revisiones tecnicas en los tiempos establecidos en los procedimientos  de acuerdo con las disponibilidad de las estaciones."/>
    <m/>
    <n v="0.8"/>
    <n v="2559"/>
    <n v="2876"/>
    <n v="0.88977746870653684"/>
    <s v="&gt;"/>
    <s v="Excelente"/>
    <s v="Se realizaron las revisiones tecnicas en los tiempos establecidos en los procedimientos  de acuerdo con las disponibilidad de las estaciones."/>
    <m/>
    <n v="0.89697882291884357"/>
    <n v="0.89697882291884357"/>
    <x v="0"/>
    <n v="0.8"/>
    <n v="1450"/>
    <n v="1611"/>
    <n v="0.90006207324643084"/>
    <m/>
    <s v="Excelente"/>
    <s v="Se realizaron las revisiones tecnicas en los tiempos establecidos en los procedimientos  de acuerdo con las disponibilidad de las estaciones."/>
    <s v="No Aplica"/>
    <n v="0.79"/>
    <n v="838"/>
    <n v="932"/>
    <n v="0.89914163090128751"/>
    <m/>
    <s v="EXCELENTE"/>
    <s v="Se realizaron las revisiones tecnicas en los tiempos establecidos en los procedimientos  de acuerdo con las disponibilidad de las estaciones."/>
    <s v="No Aplica"/>
    <n v="0.79"/>
    <n v="1676"/>
    <n v="1884"/>
    <n v="0.88959660297239918"/>
    <m/>
    <s v="EXCELENTE"/>
    <s v="Se realizaron las revisiones tecnicas en los tiempos establecidos en los procedimientos  de acuerdo con las disponibilidad de las estaciones."/>
    <s v="No Aplica"/>
    <n v="0.8962667690400391"/>
    <n v="0.8962667690400391"/>
    <x v="0"/>
  </r>
  <r>
    <n v="25"/>
    <x v="1"/>
    <s v="Reducción del Riesgo"/>
    <x v="4"/>
    <x v="0"/>
    <x v="24"/>
    <s v="Evidenciar el nivel de cumplimiento de las actividades asignadas a la UAECOB en el marco de la Comisión Distrital Prevención y Mitigación de Incendios Forestales."/>
    <x v="1"/>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n v="1"/>
    <m/>
    <m/>
    <m/>
    <m/>
    <m/>
    <m/>
    <m/>
    <n v="1"/>
    <m/>
    <m/>
    <m/>
    <m/>
    <m/>
    <m/>
    <m/>
    <n v="1"/>
    <n v="7"/>
    <n v="7"/>
    <n v="1"/>
    <s v="="/>
    <s v="Excelente"/>
    <s v="1. Presentar a la Comisión Intersectorial de Gestión de Riesgos y Cambio Climático, el informe anual de gestión de la CDPMIF, como mecanismo para facilitar la articulación con el SDGR-CC._x000a_2. Reportar trimestralmente los incendios forestales ocurridos en el Distrito Capital a: la UNGRD, al IDEAM y a las autoridades ambientales._x000a_3. Determinar las necesidades para el fortalecimiento del equipo de investigación de causas de incendios forestales y buscar la forma de suplirlas._x000a_4. Apoyar la tipificación de incidentes forestales en la plataforma a desarrollar por el NUSE._x000a_5. Investigar las causas de los incendios forestales de gran complejidad._x000a_6. Contar con un grupo de vigías forestales, para la detección y vigilancia de columnas de humo, especialmente en las temporadas secas._x000a_7. Reportar mensualmente los incidentes forestales atendidos en Bogotá D.C. y realizar la georeferenciación de los incendios forestales._x000a_"/>
    <m/>
    <m/>
    <n v="1"/>
    <x v="0"/>
    <m/>
    <m/>
    <m/>
    <m/>
    <m/>
    <m/>
    <m/>
    <m/>
    <m/>
    <m/>
    <m/>
    <m/>
    <m/>
    <m/>
    <m/>
    <m/>
    <s v="No aplica"/>
    <s v="No aplica"/>
    <s v="No aplica"/>
    <s v="No aplica"/>
    <s v="No aplica"/>
    <s v="No aplica"/>
    <s v="No aplica"/>
    <m/>
    <m/>
    <s v="No aplica"/>
    <x v="1"/>
  </r>
  <r>
    <n v="26"/>
    <x v="2"/>
    <s v="Reducción del Riesgo"/>
    <x v="4"/>
    <x v="0"/>
    <x v="25"/>
    <s v="Realizar seguimiento a los ejercicios de entrenamiento que se soliciten a la Subdirección de Gestión del Riesgo"/>
    <x v="1"/>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n v="1"/>
    <m/>
    <m/>
    <m/>
    <m/>
    <m/>
    <m/>
    <m/>
    <n v="1"/>
    <m/>
    <m/>
    <m/>
    <m/>
    <m/>
    <m/>
    <m/>
    <n v="1"/>
    <n v="23"/>
    <n v="23"/>
    <n v="1"/>
    <s v="="/>
    <s v="Excelente"/>
    <s v="Se atendieron todas las solcitudes allegadas para los simulacros y simulaciones soclicitadas."/>
    <m/>
    <m/>
    <n v="1"/>
    <x v="0"/>
    <m/>
    <m/>
    <m/>
    <m/>
    <m/>
    <m/>
    <m/>
    <m/>
    <m/>
    <m/>
    <m/>
    <m/>
    <m/>
    <m/>
    <m/>
    <m/>
    <s v="No aplica"/>
    <s v="No aplica"/>
    <s v="No aplica"/>
    <s v="No aplica"/>
    <s v="No aplica"/>
    <s v="No aplica"/>
    <s v="No aplica"/>
    <m/>
    <m/>
    <s v="No aplica"/>
    <x v="1"/>
  </r>
  <r>
    <n v="27"/>
    <x v="1"/>
    <s v="Conocimiento del Riesgo"/>
    <x v="4"/>
    <x v="0"/>
    <x v="26"/>
    <s v="Medir el nivel de gestión de la Subdirección de Gestión del Riesgo frente a los requerimientos de capacitación comunitaria. "/>
    <x v="2"/>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64"/>
    <n v="64"/>
    <n v="1"/>
    <s v="="/>
    <s v="EXCELENTE"/>
    <s v="Se incrementa el numero de solcitudes ya que lo jardines infantiles para esta temporada solicitan la capacitacion para cumplir con la normatividad asociada."/>
    <m/>
    <n v="1"/>
    <n v="31"/>
    <n v="31"/>
    <n v="1"/>
    <s v="="/>
    <s v="EXCELENTE"/>
    <s v="Corresponde el nivel promedio de solicitudes allegadas para el mes de mayo."/>
    <m/>
    <n v="1"/>
    <n v="46"/>
    <n v="46"/>
    <n v="1"/>
    <s v="="/>
    <s v="Excelente"/>
    <s v="Por el final de la temporada de vacaciones los jardines solicitan nuevamente la  capacitacion  en prevencion de  emergencias y comportamiento del fuego."/>
    <m/>
    <n v="1"/>
    <n v="1"/>
    <x v="0"/>
    <n v="1"/>
    <n v="33"/>
    <n v="33"/>
    <n v="1"/>
    <m/>
    <s v="Excelente"/>
    <s v="Se dieron tramite a las solicitudes allegadas por los usuarios para el periodo de medición"/>
    <s v="No Aplica"/>
    <n v="1"/>
    <n v="39"/>
    <n v="39"/>
    <n v="1"/>
    <m/>
    <s v="EXCELENTE"/>
    <s v="El proceso de capacitacion comunitaria esta diseñado para atender la demanda de los usuarios, para el periodo se dio trmite a todas las solictudes allegadas a la SGR"/>
    <s v="No Aplica"/>
    <n v="1"/>
    <n v="36"/>
    <n v="36"/>
    <n v="1"/>
    <m/>
    <s v="EXCELENTE"/>
    <s v="El proceso de capacitacion comunitaria esta diseñado para atender la demanda de los usuarios, para el periodo se dio trmite a todas las solictudes allegadas a la SGR"/>
    <s v="No Aplica"/>
    <n v="1"/>
    <n v="1"/>
    <x v="0"/>
  </r>
  <r>
    <n v="28"/>
    <x v="0"/>
    <s v="Gestión Integral de Incendios"/>
    <x v="5"/>
    <x v="0"/>
    <x v="27"/>
    <s v="Actualizar los procedimientos asociados al proceso de Atención de Incendios desactualizados con mas de 2,5 años."/>
    <x v="0"/>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m/>
    <m/>
    <m/>
    <m/>
    <m/>
    <m/>
    <m/>
    <m/>
    <m/>
    <m/>
    <m/>
    <m/>
    <m/>
    <m/>
    <m/>
    <n v="1"/>
    <n v="0"/>
    <n v="3"/>
    <n v="0"/>
    <s v="&lt;"/>
    <s v="MALO"/>
    <s v="No se realizaron actividades de actualización durante el segundo trimestre, a los dos procedimientos de incendios  que hace falta actualizar."/>
    <s v="Envio de  solicitud de compromiso a los responsables de la actividad por parte del Subdirector Operativo, para que se siga con la actualización de los dos procedimientos que hace falta actualizar."/>
    <m/>
    <n v="0"/>
    <x v="2"/>
    <m/>
    <m/>
    <m/>
    <m/>
    <m/>
    <m/>
    <m/>
    <m/>
    <m/>
    <m/>
    <m/>
    <m/>
    <m/>
    <m/>
    <m/>
    <m/>
    <n v="1"/>
    <n v="1"/>
    <n v="3"/>
    <n v="0.33333333333333331"/>
    <s v="&lt;"/>
    <s v="MALO"/>
    <s v="Se realizaron acciones para  actualizar uno de los tres procedimientos relativos a la atención de incendios, tal procedimiento  es: la atención de incendios estructurales de gran altura, el cual esta listo y se publicara en la ruta de calidad, para la consulta respectiva."/>
    <s v="Actualización y publicación."/>
    <m/>
    <n v="0.33333333333333331"/>
    <x v="3"/>
  </r>
  <r>
    <n v="29"/>
    <x v="3"/>
    <s v="Gestión Integral de Incendios"/>
    <x v="5"/>
    <x v="0"/>
    <x v="28"/>
    <s v="Contar con la disponibilidad de personal permanente garantizando el funcionamiento."/>
    <x v="2"/>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 &lt;=44%"/>
    <s v="45%-54%"/>
    <s v="55%-64%"/>
    <s v="&gt;=65% "/>
    <s v="17 Estaciones, áreas de la UAECOB en la que desempeñan funciones el personal operativo"/>
    <s v="Profesional Sub.Operativa (Disponibilidad de personal)"/>
    <s v="Profesional Sub.Operativa"/>
    <s v="Subdirector Operativo y las 17 estaciones."/>
    <n v="0.65"/>
    <n v="209"/>
    <n v="618"/>
    <n v="0.33818770226537215"/>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225"/>
    <n v="618"/>
    <n v="0.3640776699029126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195"/>
    <n v="618"/>
    <n v="0.315533980582524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m/>
    <n v="0.33926645091693636"/>
    <n v="0.33926645091693636"/>
    <x v="2"/>
    <n v="0.65"/>
    <n v="547"/>
    <n v="608"/>
    <n v="0.89967105263157898"/>
    <s v="&gt;"/>
    <s v="Excelente"/>
    <s v="La disponibilidad de personal durante enero de 2018 fue del 547 unidades para la atención de emergencias."/>
    <m/>
    <n v="0.65"/>
    <n v="560"/>
    <n v="608"/>
    <n v="0.92105263157894735"/>
    <s v="&gt;"/>
    <s v="EXCELENTE"/>
    <s v="La disponibilidad de personal durante febrero de 2018 fue del 560 unidades para la atención de emergencias."/>
    <m/>
    <n v="0.65"/>
    <n v="585"/>
    <n v="608"/>
    <n v="0.96217105263157898"/>
    <s v="&gt;"/>
    <s v="EXCELENTE"/>
    <s v="La disponibilidad de personal durante marzo de 2018 fue del 585 unidades para la atención de emergencias."/>
    <m/>
    <n v="0.92763157894736847"/>
    <n v="0.92763157894736847"/>
    <x v="0"/>
  </r>
  <r>
    <n v="30"/>
    <x v="3"/>
    <s v="Gestión Integral de Incendios"/>
    <x v="5"/>
    <x v="1"/>
    <x v="29"/>
    <s v="Buscar estrategias que permitan mejorar el tiempo de respuesta durante el año 2018  de acuerdo con  el  Indicador PMR - Meta Plan (tiempo estimado 2018 ≤ 8:30 minutos.)"/>
    <x v="2"/>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s v="≤ 8:30 minutos"/>
    <s v="N/A"/>
    <s v="N/A"/>
    <d v="1899-12-30T10:15:00"/>
    <s v="&gt;"/>
    <s v="MALO "/>
    <s v="El tiempo de atencion de servicios se vio afectado en 1:8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55:00"/>
    <s v="&gt;"/>
    <s v="MALO "/>
    <s v="El tiempo de atencion de servicios se vio afectado en 1:2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19:00"/>
    <s v="&gt;"/>
    <s v="MALO "/>
    <s v="El tiempo de atencion de servicios se vio afectado en 0:89´ por encima de la meta, sin embargo, con respecto al mes anterior redujo 0:36 esa reducción se debe a que algunas de las máquinas fueron puestas en operación nuevamente."/>
    <s v="Realizar el mantenimiento a las máquinas que lo ameritan,  lo antes posible para poner la totalidad en funcionamiento."/>
    <d v="1899-12-30T09:49:40"/>
    <d v="1899-12-30T09:49:40"/>
    <x v="2"/>
    <s v="≤ 8:30 minutos"/>
    <s v="N/A"/>
    <s v="N/A"/>
    <d v="1899-12-30T08:56:00"/>
    <s v="&gt;"/>
    <s v="REGULAR"/>
    <s v="El tiempo de atención de los servicios IMER fue un poco alta comparada con la meta, debido a que algunos de los servicios atendidos tuvieron un tiempo de servicio mayor, lo cual afecto el tiempo meta."/>
    <s v="Se espera que  con la puesta en servicios de las máquinas nuevas que ingresaron en enero de 2018, se reduzca el tiempo a la meta establecida."/>
    <s v="≤ 8:30 minutos"/>
    <s v="N/A"/>
    <s v="N/A"/>
    <d v="1899-12-30T10:00:00"/>
    <s v="&gt;"/>
    <s v="MALO"/>
    <s v="El tiempo de atencion de servicios se vio afectado en 1:70 por encima de la meta. "/>
    <s v="Se reducira el tiempo de servicios con la puesta en marcha de todas las máquinas nuevas."/>
    <s v="≤ 8:30 minutos"/>
    <s v="N/A"/>
    <s v="N/A"/>
    <d v="1899-12-30T09:49:00"/>
    <s v="&gt;"/>
    <s v="MALO"/>
    <s v="El tiempo de atención de los servicios se redujo con respecto al mes anterior."/>
    <s v="Se espera poder contar con todas las máquinas nuevas en servicios para el trimestres siguiente."/>
    <d v="1899-12-30T09:35:00"/>
    <d v="1899-12-30T09:35:00"/>
    <x v="3"/>
  </r>
  <r>
    <n v="31"/>
    <x v="3"/>
    <s v="Gestión Integral de Incendios"/>
    <x v="5"/>
    <x v="0"/>
    <x v="30"/>
    <s v="Establecer la frecuencia, tipo y cantidad de servicios atendidos por la UAECOB que sirvan de insumos para la toma de decisiones"/>
    <x v="2"/>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153"/>
    <n v="3153"/>
    <n v="1"/>
    <s v="="/>
    <s v="EXCELENTE"/>
    <s v="Se realizó la atención de todos  los servicios de emergencia de acuerdo a la tipologia establecida."/>
    <m/>
    <n v="1"/>
    <n v="2926"/>
    <n v="2926"/>
    <n v="1"/>
    <s v="="/>
    <s v="EXCELENTE"/>
    <s v="Se realizó la atención de todos  los servicios de emergencia de acuerdo a la tipologia establecida."/>
    <m/>
    <n v="1"/>
    <n v="2761"/>
    <n v="2761"/>
    <n v="1"/>
    <s v="="/>
    <s v="Excelente"/>
    <s v="Se realizó la atención de todos  los servicios de emergencia de acuerdo a la tipologia establecida."/>
    <m/>
    <n v="1"/>
    <n v="1"/>
    <x v="0"/>
    <n v="1"/>
    <n v="2735"/>
    <n v="2735"/>
    <n v="1"/>
    <s v="="/>
    <s v="Excelente"/>
    <s v="Se realizo la atención de los servicios de emergencia por tipo durante enero de 2018."/>
    <m/>
    <n v="1"/>
    <n v="3342"/>
    <n v="3342"/>
    <n v="1"/>
    <s v="="/>
    <s v="EXCELENTE"/>
    <s v="Se realizo la atención de los servicios de emergencia por tipo durante febrero de 2018."/>
    <m/>
    <n v="1"/>
    <n v="3470"/>
    <n v="3470"/>
    <n v="1"/>
    <s v="="/>
    <s v="EXCELENTE"/>
    <s v="Se realizo la atención de los servicios de emergencia por tipo durante marzo de 2018."/>
    <m/>
    <n v="1"/>
    <n v="1"/>
    <x v="0"/>
  </r>
  <r>
    <n v="32"/>
    <x v="0"/>
    <s v="Gestión Integrada"/>
    <x v="6"/>
    <x v="1"/>
    <x v="31"/>
    <s v="Medir el cumplimiento de las acciones planteadas por los subsistemas"/>
    <x v="1"/>
    <s v="Personal y Tecnológico (Computador)"/>
    <n v="1"/>
    <s v="Final de cada periodo, después de que los subsistemas hayan realizado su gestión"/>
    <s v="Eficacia"/>
    <s v="(% del promedio de cumplimiento de las acciones reportadas por los subsistemas)"/>
    <s v="Porcentaje"/>
    <s v="Registros evidenciados de las acciones planteadas por los subsistemas"/>
    <s v="Trimestral"/>
    <s v="Trimestral"/>
    <s v="&lt;60 %"/>
    <s v="&gt;60 y &lt; 80"/>
    <s v=" =80 Y &lt;95"/>
    <s v="&gt; 95 %"/>
    <s v="Subsistemas del SIG  que cuenten con indicadores"/>
    <s v="Apoyo SIG"/>
    <s v="Coordinación SIG"/>
    <s v="Directivos, Oficina Asesora de Planeación, coordinadores y referentes del SIG"/>
    <m/>
    <m/>
    <m/>
    <m/>
    <m/>
    <m/>
    <m/>
    <m/>
    <m/>
    <m/>
    <m/>
    <m/>
    <m/>
    <m/>
    <m/>
    <m/>
    <n v="1"/>
    <n v="6"/>
    <n v="8"/>
    <n v="0.75"/>
    <s v="&gt;60 y &lt; 80"/>
    <s v="Regular"/>
    <s v="Se recibe información de los indicadores de cuatro (4) subsistemas (Gestión Ambiental, Gestión Seguridad en la Infomación, Gestión Documental, Seguridad y Salud en el Trabajo), en total ocho (8) indicadores de los cuales seis (6) tienen un desempeño excelente.Sin embargo, el área de gestión ambiental presenta un desempeño malo en dos (2) de sus indicadores referntes al consumo de servicios públicos, generando una disminución en el desempeño general del SIG. Lo anterior evidencia una situación de alerta para el área de Gestión Ambiental, toda vez que, no obstante se imparten las directrices transversales a la Unidad frente al manejo y conciencia ambiental, es responsabilidad de cada una de las dependencias y estaciones interiorizar dichos lineamientos, ya que como se analizan los resultados de los indicadores, el consumo desmedido e irresponsable de los servicios públicos en las estaciones y en la Sede Comando, se incrementaron durante el segundo trimestre del año."/>
    <s v="Realizar seguimiento a cada una de las actividades propuestas por el área de Gestión Ambiental, para reducir el consumo de servicios públicos._x000a_"/>
    <m/>
    <n v="0.75"/>
    <x v="4"/>
    <m/>
    <m/>
    <m/>
    <m/>
    <m/>
    <m/>
    <m/>
    <m/>
    <m/>
    <m/>
    <m/>
    <m/>
    <m/>
    <m/>
    <m/>
    <m/>
    <s v="No aplica"/>
    <s v="No aplica"/>
    <s v="No aplica"/>
    <s v="No aplica"/>
    <s v="No aplica"/>
    <s v="No aplica"/>
    <s v="No aplica"/>
    <m/>
    <m/>
    <s v="No aplica"/>
    <x v="1"/>
  </r>
  <r>
    <n v="33"/>
    <x v="0"/>
    <s v="Gestión Asuntos Jurídicos"/>
    <x v="6"/>
    <x v="0"/>
    <x v="32"/>
    <s v="medir el cumplimiento de la eficacia de los trabajadores de la Oficina de control interno disciplinarios."/>
    <x v="0"/>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Mensual"/>
    <s v="Mensual"/>
    <s v="&lt;=7"/>
    <s v="&gt;8 - &lt;11"/>
    <s v="(=)11 y &lt;13"/>
    <s v="(=)13"/>
    <s v="Oficina de Control Interno"/>
    <s v="Asistente Administrativa OCDI"/>
    <s v="Coordinador OCDI"/>
    <s v="Directivos"/>
    <m/>
    <m/>
    <m/>
    <m/>
    <m/>
    <m/>
    <m/>
    <m/>
    <m/>
    <m/>
    <m/>
    <m/>
    <m/>
    <m/>
    <m/>
    <m/>
    <n v="13"/>
    <n v="248"/>
    <n v="18"/>
    <n v="13.777777777777779"/>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777777777777779"/>
    <x v="0"/>
    <m/>
    <m/>
    <m/>
    <m/>
    <m/>
    <m/>
    <m/>
    <m/>
    <m/>
    <m/>
    <m/>
    <m/>
    <m/>
    <m/>
    <m/>
    <m/>
    <n v="13"/>
    <n v="221"/>
    <n v="17"/>
    <n v="13"/>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
    <x v="0"/>
  </r>
  <r>
    <n v="34"/>
    <x v="0"/>
    <s v="Gestión Asuntos Jurídicos"/>
    <x v="6"/>
    <x v="0"/>
    <x v="33"/>
    <s v="oportunidad en los tiempos de respuesta"/>
    <x v="0"/>
    <s v="Personal y Tecnológico (Computador)"/>
    <n v="10"/>
    <s v="Inicio, durante y final del proceso que respuesta"/>
    <s v="Eficiencia"/>
    <s v="Número total de procesos/ Promedio dias (fecha de apertura-fecha de acta de reparto)"/>
    <s v="Numero"/>
    <s v="Actas de reparto y libro apertura de procesos."/>
    <s v="Mensual"/>
    <s v="Mensual"/>
    <s v="&gt;15"/>
    <s v="&lt;=15 y &gt;=13"/>
    <s v="&lt;=12 y &gt;=11"/>
    <s v="&lt;=10"/>
    <s v="Oficina de Control Interno"/>
    <s v="Asistente Administrativa OCDI"/>
    <s v="Coordinador OCDI"/>
    <s v="Directivos"/>
    <m/>
    <m/>
    <m/>
    <m/>
    <m/>
    <m/>
    <m/>
    <m/>
    <m/>
    <m/>
    <m/>
    <m/>
    <m/>
    <m/>
    <m/>
    <m/>
    <n v="10"/>
    <n v="40"/>
    <n v="4.0999999999999996"/>
    <n v="9.7560975609756113"/>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9.7560975609756113"/>
    <x v="0"/>
    <m/>
    <m/>
    <m/>
    <m/>
    <m/>
    <m/>
    <m/>
    <m/>
    <m/>
    <m/>
    <m/>
    <m/>
    <m/>
    <m/>
    <m/>
    <m/>
    <n v="10"/>
    <n v="25"/>
    <n v="15"/>
    <n v="1.666666666666666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1.6666666666666667"/>
    <x v="0"/>
  </r>
  <r>
    <n v="35"/>
    <x v="0"/>
    <s v="Gestión de PQRS"/>
    <x v="6"/>
    <x v="0"/>
    <x v="34"/>
    <s v="Medir el nivel de satisfacción en cuanto a tiempo de respuesta, claridad de la información y trato digno. En el punto principal y red CADE"/>
    <x v="0"/>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m/>
    <m/>
    <m/>
    <m/>
    <m/>
    <m/>
    <m/>
    <m/>
    <m/>
    <m/>
    <m/>
    <m/>
    <m/>
    <n v="0.9"/>
    <n v="99.1"/>
    <n v="0"/>
    <n v="0.99099999999999999"/>
    <s v="&gt;=95 %"/>
    <s v="Excelente"/>
    <s v="Se cumple con la meta establecida durante el periodo de reporte, de acuerdo con las 144 encuestas realizadas, identificando que 143 ciudadanos respondieron positivamente al ejercicio del resultado de la atención presencial en los puntos donde atiende la entidad, por lo anterior, existe un cumplimiento por encima de la meta establecida para el reporte en el primer trimestre con un 99, 1 superando el I trimestre que fue del 98,2%, a aumentando la satisfacción en un 0,9%"/>
    <m/>
    <m/>
    <n v="0.99099999999999999"/>
    <x v="0"/>
    <m/>
    <m/>
    <m/>
    <m/>
    <m/>
    <m/>
    <m/>
    <m/>
    <m/>
    <m/>
    <m/>
    <m/>
    <m/>
    <m/>
    <m/>
    <m/>
    <n v="0.9"/>
    <n v="98.8"/>
    <n v="0"/>
    <n v="0.98199999999999998"/>
    <s v="&gt;=95 %"/>
    <s v="EXCELENTE"/>
    <s v="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
    <m/>
    <m/>
    <n v="0.98199999999999998"/>
    <x v="0"/>
  </r>
  <r>
    <n v="36"/>
    <x v="0"/>
    <s v="Gestión de PQRS"/>
    <x v="6"/>
    <x v="1"/>
    <x v="35"/>
    <s v="Medir la oportunidad de respuesta al ciudadano, de acuerdo a los tiempos de Ley "/>
    <x v="0"/>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m/>
    <m/>
    <m/>
    <m/>
    <m/>
    <m/>
    <m/>
    <m/>
    <m/>
    <m/>
    <m/>
    <m/>
    <m/>
    <n v="1"/>
    <n v="118"/>
    <n v="121"/>
    <n v="0.98"/>
    <s v="&gt;=95 %"/>
    <s v="Excelente"/>
    <s v="Se cumple con las respuestas en términos de Ley, donde se recibió en el trimestre 121 peticiones quedando por responder 3 requerimientos que se encuentran en los tiempos de oportunidad según lo que contempla la norma, cumpliendo con el 98% de las respuestas en mención."/>
    <s v="Seguir generando el seguimiento respectivo a la áreas, que deben dar respuesta a través del correo quejasysoluciones@bomberosbogota.gov.co"/>
    <m/>
    <n v="0.98"/>
    <x v="0"/>
    <m/>
    <m/>
    <m/>
    <m/>
    <m/>
    <m/>
    <m/>
    <m/>
    <m/>
    <m/>
    <m/>
    <m/>
    <m/>
    <m/>
    <m/>
    <m/>
    <n v="1"/>
    <n v="92"/>
    <n v="99"/>
    <n v="0.92929292929292928"/>
    <s v=" =89% Y &lt;95%"/>
    <s v="BUENO"/>
    <s v="Se cumple con las respuestas en términos de Ley, quedando por responder 7 requerimientos que se encuentran en los tiempos de oportunidad según lo que contempla la norma "/>
    <s v="Seguir generando el seguimiento respectivo a la áreas, que deben dar respuesta a través del correo quejasysoluciones@bomberosbogota.gov.co"/>
    <m/>
    <n v="0.92929292929292928"/>
    <x v="2"/>
  </r>
  <r>
    <n v="37"/>
    <x v="0"/>
    <s v="Gestión de PQRS"/>
    <x v="6"/>
    <x v="1"/>
    <x v="36"/>
    <s v="Medir la satisfacción ciudadana, frente a la respuesta generada "/>
    <x v="0"/>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m/>
    <m/>
    <m/>
    <m/>
    <m/>
    <m/>
    <m/>
    <m/>
    <m/>
    <m/>
    <m/>
    <m/>
    <m/>
    <n v="0.9"/>
    <n v="99"/>
    <n v="0"/>
    <n v="0.99"/>
    <s v="&gt;=90 %"/>
    <s v="Excelente"/>
    <s v="Se cumple con la meta establecida durante el periodo de reporte, de acuerdo a lo que respondieron los ciudadanos, es decir, los encuestados con respuesta positiva constituye a 99% y en comparación al periodo anterior que fue el 96%, se aumento la satisfacción en 3%, en consecuencia se mejoró la respuesta de fondo por parte de las dependencias, hacia la ciudadanía"/>
    <m/>
    <m/>
    <n v="0.99"/>
    <x v="0"/>
    <m/>
    <m/>
    <m/>
    <m/>
    <m/>
    <m/>
    <m/>
    <m/>
    <m/>
    <m/>
    <m/>
    <m/>
    <m/>
    <m/>
    <m/>
    <m/>
    <n v="0.9"/>
    <n v="96"/>
    <n v="0"/>
    <n v="0.96"/>
    <s v="&gt;=90 %"/>
    <s v="EXCELENTE"/>
    <s v="Se cumple con la meta establecida durante el periodo de reporte, de acuerdo a lo que respondieron los ciudadanos, es decir, los encuenstados con respuesta positiva constituye a 31,7, respondiendo a satisfacción con un 96% de favorabilidad durante este trimestre de reporte."/>
    <m/>
    <m/>
    <n v="0.96"/>
    <x v="0"/>
  </r>
  <r>
    <n v="38"/>
    <x v="0"/>
    <s v="Gestión Administrativa"/>
    <x v="6"/>
    <x v="0"/>
    <x v="37"/>
    <s v="Cuanto reduzco en consumo de agua en las instalaciones de las UAECOB"/>
    <x v="3"/>
    <s v="reportes empresas prestadoras de servicios"/>
    <n v="0.02"/>
    <s v="Final de mes según reporte de consumo"/>
    <s v="Eficiencia"/>
    <s v=" (1-( sumatoria del consumo de las estaciones  actual/ sumatoria del consumo del periodo anterior))"/>
    <s v="Porcentaje"/>
    <s v="Empresa de acueducto y alcantarillado mediante el reporte bimestral"/>
    <s v="bimestr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4052"/>
    <n v="4237"/>
    <n v="4.3662969081897596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enero a marzo y marzo mayo de 2018._x000a_Se presentó un ahorro del 4% en el consumo de agua, lo anterior corresponde al reforzamiento de la campaña de ahorro y uso eficiente del agua, así como el mantenimiento y control de fugas y goteos en la baterías de baños y sanitarios._x000a_"/>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3662969081897596E-2"/>
    <x v="2"/>
    <m/>
    <m/>
    <m/>
    <m/>
    <m/>
    <m/>
    <m/>
    <m/>
    <n v="0.02"/>
    <n v="4091"/>
    <n v="3931"/>
    <n v="-4.0702111422030063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septiembre a noviembre de 2017 y el periodo de noviembre de 2017 a enero de 2018.  Para los meses posteriores no  se han generado facturas."/>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0702111422030063E-2"/>
    <x v="3"/>
  </r>
  <r>
    <n v="39"/>
    <x v="0"/>
    <s v="Gestión Administrativa"/>
    <x v="6"/>
    <x v="0"/>
    <x v="38"/>
    <s v="Cuanto reduzco en consumo de energía en las instalaciones de las UAECOB"/>
    <x v="3"/>
    <s v="reportes empresas prestadoras de servicios"/>
    <n v="0.02"/>
    <s v="Final de mes según reporte de consumo"/>
    <s v="Eficiencia"/>
    <s v=" (1-( sumatoria del consumo de las estaciones  actual/ sumatoria del consumo del periodo anterior))"/>
    <s v="Porcentaje"/>
    <s v="Codensa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97835"/>
    <n v="89197"/>
    <n v="-9.6841822034373415E-2"/>
    <s v="&lt;1%"/>
    <s v="MALO"/>
    <s v="Debido al cambio de computadores e impresoras en el edificio comando y la mala práctica de no apagar los equipos después de la jornada, laboral por parte de los funcionarios y contratistas, reporte dado por la empresa de vigilancia"/>
    <s v="Fortalecer la campaña de ahorro y uso eficiente de energía._x000a_Se van a apagar las luces en los sectores que la luz natural, permita."/>
    <m/>
    <m/>
    <m/>
    <m/>
    <m/>
    <m/>
    <m/>
    <m/>
    <m/>
    <n v="-9.6841822034373415E-2"/>
    <x v="2"/>
    <m/>
    <m/>
    <m/>
    <m/>
    <m/>
    <m/>
    <m/>
    <m/>
    <n v="0.02"/>
    <n v="88012"/>
    <n v="75006"/>
    <n v="-0.17339946137642315"/>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Actualizar el inventario de los sistemas ahorradores  del sistema de luminarias de la UAECOB, para solicitar al área de infraestructura el cambio  e instalación  en aquellos que se requieran._x000a_Fortalecer la campaña de ahorro y uso eficiente de energía._x000a_"/>
    <m/>
    <m/>
    <m/>
    <m/>
    <m/>
    <m/>
    <m/>
    <m/>
    <m/>
    <n v="-0.17339946137642315"/>
    <x v="3"/>
  </r>
  <r>
    <n v="40"/>
    <x v="0"/>
    <s v="Gestión Administrativa"/>
    <x v="6"/>
    <x v="0"/>
    <x v="39"/>
    <s v="Cuanto reduzco en consumo de gases las instalaciones de las UAECOB"/>
    <x v="3"/>
    <s v="reportes empresas prestadoras de servicios"/>
    <n v="0.02"/>
    <s v="Final de mes según reporte de consumo"/>
    <s v="Eficiencia"/>
    <s v=" (1-( sumatoria del consumo de las estaciones  actual/ sumatoria del consumo del periodo anterior))"/>
    <s v="Porcentaje"/>
    <s v="Gas Natural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6912"/>
    <n v="6529"/>
    <n v="-5.8661357022514959E-2"/>
    <s v="&lt;1%"/>
    <s v="MALO"/>
    <s v="El consumo de gas para este periodo, la ejecución del contrato No.  419 de 2017, contempló más estaciones, lo cual incide directamente en el aumento del consumo, esperando se estabilice una vez finalice el contrato."/>
    <s v="Fortalecer la campaña para incentivar el ahorro y uso eficiente del gas natural, con una correcta utilización de los gasodomésticos en cada una de las estaciones."/>
    <m/>
    <m/>
    <m/>
    <m/>
    <m/>
    <m/>
    <m/>
    <m/>
    <m/>
    <n v="-5.8661357022514959E-2"/>
    <x v="2"/>
    <m/>
    <m/>
    <m/>
    <m/>
    <m/>
    <m/>
    <m/>
    <m/>
    <n v="0.02"/>
    <n v="2866"/>
    <n v="2846"/>
    <n v="-7.0274068868587669E-3"/>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
    <m/>
    <m/>
    <m/>
    <m/>
    <m/>
    <m/>
    <m/>
    <m/>
    <m/>
    <n v="-7.0274068868587669E-3"/>
    <x v="3"/>
  </r>
  <r>
    <n v="41"/>
    <x v="0"/>
    <s v="Gestión Financiera"/>
    <x v="6"/>
    <x v="0"/>
    <x v="40"/>
    <s v="verificar el cumplimiento de los requisitos para la presentación y tramite de las cuentas de cobro de la UAECOB"/>
    <x v="2"/>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2"/>
    <n v="400"/>
    <n v="5.0000000000000001E-3"/>
    <s v="&lt;1%"/>
    <s v="EXCELENTE"/>
    <s v="En lo que respecta al mes de abril se efectuó dos devoluciones por escrito por parte del área, teniendo en cuenta que la corrección solicitada no fue tramitada en su momento."/>
    <m/>
    <n v="0.01"/>
    <n v="0"/>
    <n v="347"/>
    <n v="0"/>
    <s v="&lt;1%"/>
    <s v="EXCELENTE"/>
    <s v="Para el mes de mayo no se efectuaron devoluciones por escrito por parte del área, las correciones solicitadas por correo fueron tramitadas en su momento."/>
    <m/>
    <n v="0.01"/>
    <n v="1"/>
    <n v="382"/>
    <n v="2.617801047120419E-3"/>
    <s v="&lt;1%"/>
    <s v="Excelente"/>
    <s v="En junio fue necesario efectuar una devolución por escrito por parte del área, las demas correcciones solicitadas por correo se tramitaron en su momento."/>
    <m/>
    <n v="2.5392670157068065E-3"/>
    <n v="2.5392670157068065E-3"/>
    <x v="0"/>
    <n v="0.01"/>
    <n v="0"/>
    <n v="10"/>
    <n v="0"/>
    <s v="&lt;1"/>
    <s v="Excelente"/>
    <s v="En el mes de enero no se presentaron rechazos por parte del área Financiera, lo anterior teniendo en cuenta que en este mes no se tramitan cuentas por cuanto las reservas se aprueban a final de mes"/>
    <m/>
    <n v="0.01"/>
    <n v="0"/>
    <n v="532"/>
    <n v="0"/>
    <s v="&lt;1%"/>
    <s v="EXCELENTE"/>
    <s v="En este mes no se presentó devoluciones por escrito por parte del área, teniendo en cuenta que las correciones solicitadas por correo fuerón tramitadas en su momento."/>
    <m/>
    <n v="0.01"/>
    <n v="0"/>
    <n v="421"/>
    <n v="0"/>
    <s v="&lt;1"/>
    <s v="EXCELENTE"/>
    <s v="En el mes marzo no se presentó devolución por escrito por parte del área, teniendo en cuenta que las correciones solicitadas por correo no fue tramitada en su momento."/>
    <m/>
    <n v="0"/>
    <n v="0"/>
    <x v="0"/>
  </r>
  <r>
    <n v="42"/>
    <x v="0"/>
    <s v="Gestión Financiera"/>
    <x v="6"/>
    <x v="0"/>
    <x v="41"/>
    <s v="Revisar y mantener actualizado los datos y estado de las cuentas bancarias minimizar el rechazo de los pagos."/>
    <x v="2"/>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1"/>
    <n v="398"/>
    <n v="2.5125628140703518E-3"/>
    <s v="&lt;1%"/>
    <s v="EXCELENTE"/>
    <s v="Para el mes de abril se presentó un rechazo por parte de la Tesoreria Distrital, por cuenta erronea."/>
    <m/>
    <n v="0.01"/>
    <n v="0"/>
    <n v="347"/>
    <n v="0"/>
    <s v="&lt;1%"/>
    <s v="EXCELENTE"/>
    <s v="En mayo no se presentó rechazos por parte de la Tesoreria Distrital."/>
    <m/>
    <n v="0.01"/>
    <n v="1"/>
    <n v="381"/>
    <n v="2.6246719160104987E-3"/>
    <s v="&lt;1%"/>
    <s v="Excelente"/>
    <s v="Respecto al mes de junio se presentó un rechazo por parte de la Tesoreria Distrital por cuenta cancelada."/>
    <m/>
    <n v="1.712411576693617E-3"/>
    <n v="1.712411576693617E-3"/>
    <x v="0"/>
    <n v="0.01"/>
    <n v="0"/>
    <n v="10"/>
    <n v="0"/>
    <s v="&lt;1"/>
    <s v="Excelente"/>
    <s v="No se presentó ningun rechazo por parte de la Tesoreria en enero"/>
    <m/>
    <n v="0.01"/>
    <n v="3"/>
    <n v="535"/>
    <n v="5.6074766355140183E-3"/>
    <s v="&lt;1%"/>
    <s v="EXCELENTE"/>
    <s v="Se presentaron tres rechazos por parte de la Tesoreria en febrero, por cuentas inactivas."/>
    <m/>
    <n v="0.01"/>
    <n v="0"/>
    <n v="421"/>
    <n v="0"/>
    <s v="&lt;1%"/>
    <s v="EXCELENTE"/>
    <s v="En marzo no se presentó rechazos por parte de la Tesoreria Distrital"/>
    <m/>
    <n v="1.8691588785046728E-3"/>
    <n v="1.8691588785046728E-3"/>
    <x v="0"/>
  </r>
  <r>
    <n v="43"/>
    <x v="0"/>
    <s v="Gestión Financiera"/>
    <x v="6"/>
    <x v="1"/>
    <x v="42"/>
    <s v="Medir la ejecución real de la entidad (Para mostrar la relación con lo ejecutado y mostrar avance significativo)"/>
    <x v="0"/>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0.9"/>
    <n v="30202598586"/>
    <n v="38823763547"/>
    <n v="0.77794102958196654"/>
    <s v=" &gt; 51% y &lt; 79%"/>
    <s v="Regular"/>
    <s v="Para el segundo semestre se giró el 77,79% de los compromisos del mismo periodo, que corresponde al normal funcionamiento de la Entidad."/>
    <m/>
    <m/>
    <n v="0.77794102958196654"/>
    <x v="4"/>
    <m/>
    <m/>
    <m/>
    <m/>
    <m/>
    <m/>
    <m/>
    <m/>
    <m/>
    <m/>
    <m/>
    <m/>
    <m/>
    <m/>
    <m/>
    <m/>
    <n v="0.9"/>
    <n v="11456881239"/>
    <n v="18208798132"/>
    <n v="0.62919480769385683"/>
    <s v=" &gt; 51% y &lt; 79%"/>
    <s v="REGULAR"/>
    <s v="En el primer trimestre se giró el 62,92% de los compromisos del mismo periodo, estos pagos corresponden basicamente a nómina y aportes, servicios públicos y contratistas"/>
    <s v="Por tratarse de pagos correspondientes a nómina y aportes, servicios públicos y contratistas, no es posible generar una acción de mejora toda vez que a medida que se cumplen los tiempos definidos para pago se genera de manera inmediata el giro."/>
    <m/>
    <n v="0.62919480769385683"/>
    <x v="4"/>
  </r>
  <r>
    <n v="44"/>
    <x v="0"/>
    <s v="Gestión Financiera"/>
    <x v="6"/>
    <x v="1"/>
    <x v="43"/>
    <s v="Que pasivos exigibles (cuentas susceptibles de pago posteriormente)  que Voy a generar"/>
    <x v="0"/>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1"/>
    <n v="15018206918"/>
    <n v="23882155649"/>
    <n v="0.62884637127088006"/>
    <s v=" &gt; 51% y &lt; 79%"/>
    <s v="Regular"/>
    <s v="En este primer semestre se ha pagado el 62,88% de las reservas, se espera que en el tercer trimestre del año se cancelé la mayor parte. "/>
    <m/>
    <m/>
    <n v="0.62884637127088006"/>
    <x v="4"/>
    <m/>
    <m/>
    <m/>
    <m/>
    <m/>
    <m/>
    <m/>
    <m/>
    <m/>
    <m/>
    <m/>
    <m/>
    <m/>
    <m/>
    <m/>
    <m/>
    <n v="1"/>
    <n v="4663487030"/>
    <n v="24031195319"/>
    <n v="0.194059719797328"/>
    <s v="&lt;50%"/>
    <s v="MALO"/>
    <s v="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
    <s v="Se espera que en el segundo trimestre del año se cancele más del 80% toda vez que la periocidad de los contratos de las dependencias de la Unidad no supera ese corte. "/>
    <m/>
    <n v="0.194059719797328"/>
    <x v="3"/>
  </r>
  <r>
    <n v="45"/>
    <x v="0"/>
    <s v="Gestión Financiera"/>
    <x v="6"/>
    <x v="1"/>
    <x v="44"/>
    <s v="Medir el nivel de disponibidades presupuestales sin comprometer"/>
    <x v="2"/>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5088283019"/>
    <n v="28797039623"/>
    <n v="0.1766946563123809"/>
    <s v="&lt;15%"/>
    <s v="EXCELENTE"/>
    <s v="En abril esta pendiente de comprometer el 17,67% de las disponibilidades solicitadas, la mayor parte corresponde a los procesos que estan en curso como Instalación vidrios, servicio de vigilancia, aseo y cafeteria, seguros, control de acceso, suminstro de redes Bosa y capacitación PIC."/>
    <m/>
    <n v="0.15"/>
    <n v="5951177397"/>
    <n v="34397730545"/>
    <n v="0.17301075689323503"/>
    <s v="&lt;15%"/>
    <s v="EXCELENTE"/>
    <s v="Con corte al mes de mayo esta pendiente por comprometer el 17,30% de lo solicitado, la mayor parte corresponde a los procesos que estan en curso como aseo y cafeteria, seguros, control de acceso, capacitación PIC y Dotación."/>
    <m/>
    <n v="0.15"/>
    <n v="5176844010"/>
    <n v="44000607557"/>
    <n v="0.11765392110310582"/>
    <s v="&lt;15%"/>
    <s v="Excelente"/>
    <s v="En el mes de junio esta pendiente de comprometer el 11,77% de las disponibilidades solicitadas,la mayor parte corresponde a los procesos que estan en curso como la adquisición de uniformes, el pago de unas sentecias judiciales por horas extras, Capacitación PIC y algunos contratos de apoyo. "/>
    <m/>
    <n v="0.15578644476957393"/>
    <n v="0.15578644476957393"/>
    <x v="1"/>
    <n v="0.15"/>
    <n v="1480297463"/>
    <n v="10745600297"/>
    <n v="0.13775847063781774"/>
    <s v="&lt;15%"/>
    <s v="Excelente"/>
    <s v="Con corte al mes de enero esta pendiente de comprometer el 13,78% de las disponibilidades solicitadas, esto corresponde adiciones de prestaciones de servicios que se encuentran en tramite."/>
    <m/>
    <n v="0.15"/>
    <n v="1814822990"/>
    <n v="15918086821"/>
    <n v="0.11401012008590049"/>
    <s v="&lt;15%"/>
    <s v="EXCELENTE"/>
    <s v="Al mes de febrero esta pendiente por comprometer el 11,40% de las disponibilidades solicitadas, corresponde algunas prestaciones de servicios, instalación de vidrios y disposición final de polvora entre otros."/>
    <m/>
    <n v="0.15"/>
    <n v="6107008117"/>
    <n v="24031195319"/>
    <n v="0.25412835424676361"/>
    <s v="25% y &lt;16"/>
    <s v="REGULAR"/>
    <s v="Con corte a marzo esta pendiente de comprometer el 25,12% de las disponibilidades solicitadas, la mayor parte corresponde a los procesos que estan en curso como Instalación vidrios, disposición final polvora, control de acceso y vehiculo de incendios."/>
    <s v="Cumplir con los plazos establecidos en los procesos de contratación."/>
    <n v="0.1686323149901606"/>
    <n v="0.1686323149901606"/>
    <x v="2"/>
  </r>
  <r>
    <n v="46"/>
    <x v="0"/>
    <s v="Gestión Financiera"/>
    <x v="6"/>
    <x v="1"/>
    <x v="45"/>
    <s v="Cumplimiento de la ejecución presupuestal asignado a la UAECOB."/>
    <x v="2"/>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23708756604"/>
    <n v="107117393000"/>
    <n v="0.22133433180174578"/>
    <s v="&lt;50%"/>
    <s v="MALO"/>
    <s v="Con corte al mes de abril se ha ejecutado el 22,13% presupuestalmente, la mayor parte corresponde a la contratación de prestación de servicios, nómina y aportes, servicios públicos, disposición final polvora y vehiculo de incendios; y por efecto de la reducción presupuestal de $1.400´8 millones."/>
    <m/>
    <n v="1"/>
    <n v="28446553148"/>
    <n v="107117393000"/>
    <n v="0.26556427813735162"/>
    <s v="&lt;50%"/>
    <s v="MALO"/>
    <s v="Al mes de mayo se ha ejecutado el 26,56% del presupueso, la mayor parte corresponde a la contratación de prestación de servicios, nómina y aportes, servicios públicos, disposición final polvora, vehiculo de incendios, vigilancia y suministro de redes Bosa."/>
    <m/>
    <n v="1"/>
    <n v="38823763547"/>
    <n v="107117393000"/>
    <n v="0.36244126616300304"/>
    <s v="&lt;50%"/>
    <s v="MALO"/>
    <s v="Para el mes de junio se ha ejecutado apenas el 36,24% del presupuesto, este porcentaje corresponde en su gran mayoria a la contratación de prestación de servicios, nómina y aportes, servicios públicos, la adición al contrato del paquete integral de seguros, disposición final polvora, vehiculo de incendios, vigilancia y suministro de redes Bosa."/>
    <m/>
    <n v="0.28311329203403351"/>
    <n v="0.28311329203403351"/>
    <x v="2"/>
    <n v="1"/>
    <n v="9265302834"/>
    <n v="108525393000"/>
    <n v="8.5374515381851687E-2"/>
    <s v="&lt;50%"/>
    <s v="MALO"/>
    <s v="En este mes la totalidad de la ejecución corresponde a nómina, servicios públicos y prestaciones de servicios."/>
    <m/>
    <n v="1"/>
    <n v="14103263831"/>
    <n v="108525393000"/>
    <n v="0.12995358451270478"/>
    <s v="&lt;50%"/>
    <s v="MALO"/>
    <s v="La ejecución presupuestal a febrero corresponde la mayor parte a los gastos de nómina, servicios públicos y prestación de servicios. "/>
    <m/>
    <n v="1"/>
    <n v="18208798132"/>
    <n v="108525393000"/>
    <n v="0.16778375667342665"/>
    <s v="&lt;50%"/>
    <s v="MALO"/>
    <s v="En el primer trimestre se ha ejecutado apenas el 16,78% del presupuesto, esto corresponde a contratación de prestación de servicios, nómina y aportes, servicios públicos y unos contratos de apoyo."/>
    <s v="Dar estricto cumplimiento al Plan Anual de Adquisiciones."/>
    <n v="0.1277039521893277"/>
    <n v="0.1277039521893277"/>
    <x v="3"/>
  </r>
  <r>
    <n v="47"/>
    <x v="0"/>
    <s v="Gestión Administrativa"/>
    <x v="6"/>
    <x v="0"/>
    <x v="46"/>
    <s v="Cumplir con la transferencia primaria al archivo central de acuerdo al tiempo de retención de la documentación de la UAECOB"/>
    <x v="4"/>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m/>
    <m/>
    <m/>
    <m/>
    <m/>
    <m/>
    <m/>
    <m/>
    <m/>
    <m/>
    <m/>
    <m/>
    <m/>
    <m/>
    <m/>
    <m/>
    <s v="No aplica"/>
    <s v="No aplica"/>
    <s v="No aplica"/>
    <s v="No aplica"/>
    <s v="No aplica"/>
    <s v="No aplica"/>
    <s v="No aplica"/>
    <m/>
    <m/>
    <s v="No aplica"/>
    <x v="3"/>
    <m/>
    <m/>
    <m/>
    <m/>
    <m/>
    <m/>
    <m/>
    <m/>
    <m/>
    <m/>
    <m/>
    <m/>
    <m/>
    <m/>
    <m/>
    <m/>
    <s v="No aplica"/>
    <s v="No aplica"/>
    <s v="No aplica"/>
    <s v="No aplica"/>
    <s v="No aplica"/>
    <s v="No aplica"/>
    <s v="No aplica"/>
    <m/>
    <m/>
    <s v="No aplica"/>
    <x v="1"/>
  </r>
  <r>
    <n v="48"/>
    <x v="0"/>
    <s v="Gestión de Infraestructura"/>
    <x v="6"/>
    <x v="0"/>
    <x v="47"/>
    <s v="Evaluar el nivel de atención frente a las necesidades locativas."/>
    <x v="2"/>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23"/>
    <n v="31"/>
    <n v="0.74193548387096775"/>
    <s v="&gt;70% Y &lt;=80%"/>
    <s v="BUENO"/>
    <s v="Se evidencia una tendencia a mejorar el desempeño y seguir con este record normal de nuestra área."/>
    <s v="Realizar análisis de las solicitudes faltantes"/>
    <n v="0.8"/>
    <n v="27"/>
    <n v="32"/>
    <n v="0.84375"/>
    <s v="&gt; 80"/>
    <s v="EXCELENTE"/>
    <s v="Se está cumpliendo con la mayoría de las solicitudes hechas"/>
    <s v="Realizar análisis de las solicitudes faltantes"/>
    <n v="0.8"/>
    <n v="11"/>
    <n v="15"/>
    <n v="0.73333333333333328"/>
    <s v="&gt;70% Y &lt;=80%"/>
    <s v="BUENO"/>
    <s v="Se evidencia una tendencia a mejorar el desempeño y seguir con este record normal de nuestra área."/>
    <s v="completar las solicitudes que están pendientes para lograr un mejor indicador "/>
    <n v="0.7730062724014336"/>
    <n v="0.7730062724014336"/>
    <x v="1"/>
    <n v="0.8"/>
    <n v="13"/>
    <n v="13"/>
    <n v="1"/>
    <s v="&gt; 80"/>
    <s v="Excelente"/>
    <s v="Se evidencia una tendencia a mejorar el desempeño y seguir con este record normal de nuestra área."/>
    <m/>
    <n v="0.8"/>
    <n v="22"/>
    <n v="24"/>
    <n v="0.91666666666666663"/>
    <s v="&gt; 80"/>
    <s v="EXCELENTE"/>
    <s v="Se está cumpliendo con la mayoría de las solicitudes hechas"/>
    <s v="Realizar análisis de solicitudes"/>
    <n v="0.8"/>
    <n v="12"/>
    <n v="24"/>
    <n v="0.5"/>
    <s v="&gt;50% Y &lt;70%"/>
    <s v="REGULAR"/>
    <s v="Se presentan solicitudes que aún se están desarrollando "/>
    <s v="Completar las solicitudes que están pendientes para lograr un mejor indicador "/>
    <n v="0.80555555555555547"/>
    <n v="0.80555555555555547"/>
    <x v="0"/>
  </r>
  <r>
    <n v="49"/>
    <x v="0"/>
    <s v="Gestión Administrativa"/>
    <x v="6"/>
    <x v="0"/>
    <x v="48"/>
    <s v="Realizar seguimiento a los documentos que se envían por correspondencia externa que son entregados de manera oportuna por la mensajería contratada"/>
    <x v="5"/>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1"/>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1"/>
    <n v="0.95"/>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4"/>
  </r>
  <r>
    <n v="50"/>
    <x v="0"/>
    <s v="Gestión Administrativa"/>
    <x v="6"/>
    <x v="0"/>
    <x v="49"/>
    <s v="Evaluar el incumplimiento en el manejo de inventarios del personal retirado"/>
    <x v="0"/>
    <s v="Humanos y tecnológicos"/>
    <n v="1"/>
    <s v="Final de cada período, después del retiro de funcionarios con  inventario a cargo. "/>
    <s v="Eficacia"/>
    <s v="(Número de personas retiradas en el periodo con inventario a cargo / Número personas retiradas en el periodo)*100"/>
    <s v="Porcentaje"/>
    <s v="Sistema PCT"/>
    <s v="Trimestral"/>
    <s v="Trimestral"/>
    <s v="&lt;50%"/>
    <s v=" &gt; 51% y &lt; 79%"/>
    <s v="&gt;80 y &lt; 94%"/>
    <s v="&gt;95%"/>
    <s v="Área de Compras seguros e inventarios"/>
    <s v="Apoyo profesional"/>
    <s v="Coordinador de Compras Seguros e Inventarios"/>
    <s v="Área de Compras Seguros e Inventarios, la Subdirección de Gestión Corporativa, Oficina asesora de Planeación  y Dirección"/>
    <m/>
    <m/>
    <m/>
    <m/>
    <m/>
    <m/>
    <m/>
    <m/>
    <m/>
    <m/>
    <m/>
    <m/>
    <m/>
    <m/>
    <m/>
    <m/>
    <n v="1"/>
    <n v="73"/>
    <n v="73"/>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x v="0"/>
    <m/>
    <m/>
    <m/>
    <m/>
    <m/>
    <m/>
    <m/>
    <m/>
    <m/>
    <m/>
    <m/>
    <m/>
    <m/>
    <m/>
    <m/>
    <m/>
    <n v="1"/>
    <n v="130"/>
    <n v="130"/>
    <n v="1"/>
    <s v="&gt;95%"/>
    <s v="EXCELENTE"/>
    <s v="Se logra el 100% debido a que se generan todos los paz y salvo requeridos por los funcionarios en estado de retiro."/>
    <m/>
    <m/>
    <n v="1"/>
    <x v="0"/>
  </r>
  <r>
    <n v="51"/>
    <x v="3"/>
    <s v="Gestión Integral de Vehículos y Equipos"/>
    <x v="7"/>
    <x v="0"/>
    <x v="50"/>
    <s v="Verificar mensualmente la Disponibilidad del parque automotor de *primera respuesta  para la atención de incidentes y emergencias en la ciudad."/>
    <x v="2"/>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32.200000000000003"/>
    <n v="51"/>
    <n v="0.6313725490196079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3,1 % de los vehículos de primera respuesta estuvieron  disponibles en Abril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l indicador ha disminuido por diferentes problemas técnicos que han presentado los vehículos nuevos (6 fuera de servicio por garantía), ingresos a talleres autorizados por siniestros,  y mantenimientos correctivos.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Nota: Es de tener en cuenta que el Parque Automotor lo componen 123 vehículos."/>
    <s v="Se daran las recomendaciones a los maquinistas desde el taller del cuidado y manejo  del vehiculo."/>
    <n v="0.75"/>
    <n v="33"/>
    <n v="51"/>
    <n v="0.647058823529411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de primera respuesta  a disposicion de la Subdireccion Logistica / Subdireccion operativ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4,5 % de los vehículos de primera respuesta estuvieron  disponibles en el mes de mayo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 El indicador mejoró para este periodo con relacion al mes anterior sin embargo se presenta intermitencia enla prestacion del servicio de los vehiculos nuevos por problemas tecnicos_x000a__x000a_ Así mismo el parque automotor cuenta con algunos equipos calificados como antiguos por su modelo de fabricacion, se tienen en uso  2 carrotanques del año 1999, otros 3 carrotanques son modelos entre el 2010 y 2012,  se cuenta con 7 maquinas extintoras  modelo 1998, una modelo 2003 y   19 maquinas extintoras con modelso entre los años 2007 y 2012, lo que nos da un total de 32 vehiculos con una vida de servicio muy alta."/>
    <s v="Se daran las recomendaciones a los maquinistas desde el taller del cuidado y manejo  del vehiculo."/>
    <n v="0.75"/>
    <n v="39"/>
    <n v="50"/>
    <n v="0.7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Junio se cuenta con 50 vehículos de primera respuesta a disposicion de la Subdireccion Logistica / Subdireccion operativ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_x000a_*Los vehiculos:  1- ME17 Fuera de servicio por investigacion disciplinaria. 3) ME02, ME18 y ME19 fuera de servicio por costo muy elevado de las reparaciones.  y 3 Equipos que estan en tratamiento de Siniestros. TOTAL VEHICULOS MES JUNIO: 50_x000a__x000a_El 78 % de los vehículos de primera respuesta estuvieron  disponibles en el mes de Junio con un indicador de Desempeño Bueno.  Se logró alcanzar la meta propuesta del 75% aunque constantemente el Parque Automotor presenta daños imprevistos en sus vehículos, que requieren de mantenimientos correctivos de carácter urgente, los cuales, afectan directamente la disponibilidad. Por otra parte,  la disponibilidad vehicular siempre ha estado brindando la atención oportuna a las emergencias presentadas en cumplimiento de la misionalidad de la UAECOB._x000a__x000a_El indicador mejoró para este periodo con relación al mes anterior cerca de 13 puntos porcentuales, sin embargo se presenta intermitencia en la prestación del servicio de los vehículos nuevos por problemas técnicos lo que afecta el indicador._x000a__x000a_Así mismo el parque automotor cuenta con algunos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68614379084967325"/>
    <n v="0.68614379084967325"/>
    <x v="1"/>
    <n v="0.75"/>
    <n v="33.1"/>
    <n v="49"/>
    <n v="0.67551020408163265"/>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49 vehículos de primera respuesta; Dentro del análisis no se tiene presente una maquina de altura que se encuentra en el proceso de matricula y la unidad de rescate animal que no cuenta con Bomba extintora._x000a__x000a_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Por otra parte,  la disponibilidad vehicular siempre ha estado brindando la atención oportuna a las emergencias presentadas en cumplimiento de la misionalidad de la UAECOB. La entidad tiene programada para el siguiente mes la entrega de los vehiculos nuevos. _x000a__x000a_Nota: Es de tener en cuenta que el Parque Automotor lo componen 115 vehículos."/>
    <s v="Se daran las recomendaciones a los maquinistas desde el taller del cuidado y manejo  del vehiculo."/>
    <n v="0.75"/>
    <n v="35.9"/>
    <n v="57"/>
    <n v="0.6298245614035087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_x000a__x000a_El 6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_x000a__x000a_Por otra parte,  la disponibilidad vehicular siempre ha estado brindando la atención oportuna a las emergencias presentadas en cumplimiento de la misionalidad de la UAECOB._x000a_   _x000a__x000a_Nota: Es de tener en cuenta que el Parque Automotor lo componen 123 vehículos."/>
    <s v="Se daran las recomendaciones a los maquinistas desde el taller del cuidado y manejo  del vehiculo."/>
    <n v="0.75"/>
    <n v="31.7"/>
    <n v="57"/>
    <n v="0.55614035087719293"/>
    <s v="&lt;"/>
    <s v="REGULAR"/>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de la misionalidad de la Entidad._x000a__x000a_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56% de los vehículos de primera respuesta estuvieron  disponibles con un indicador de Desempeño Regular.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_x000a_   _x000a_Nota: Es de tener en cuenta que el Parque Automotor lo componen 123 vehículos."/>
    <s v="Se daran las recomendaciones a los maquinistas desde el taller del cuidado y manejo  del vehiculo."/>
    <n v="0.62049170545411136"/>
    <n v="0.62049170545411136"/>
    <x v="2"/>
  </r>
  <r>
    <n v="52"/>
    <x v="3"/>
    <s v="Gestión Integral de Vehículos y Equipos"/>
    <x v="7"/>
    <x v="0"/>
    <x v="51"/>
    <s v="Identificar el tiempo promedio para atención de actividades de mantenimiento correctivo frecuente con el fin de proyectar la programación de mantenimientos para la disponibilidad de vehículos."/>
    <x v="2"/>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405"/>
    <n v="59"/>
    <n v="6.8644067796610173"/>
    <s v="&lt;"/>
    <s v="BUENO"/>
    <s v="El tiempo de respuesta en la ejecución de mantenimientos correctivos frecuentes en taller a los vehículos de la UAECOB en el periodo fue Bueno de acuerdo con FACTURA ABRIL  se tuvo un promedio de estadía en taller de 6,86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417"/>
    <n v="59"/>
    <n v="7.0677966101694913"/>
    <s v="&lt;"/>
    <s v="BUENO"/>
    <s v="El tiempo de respuesta en la ejecución de mantenimientos correctivos frecuentes en taller a los vehículos de la UAECOB en el periodo fue Bueno de acuerdo con FACTURA MAYO  se tuvo un promedio de estadía en taller de 7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990"/>
    <n v="83"/>
    <n v="11.927710843373495"/>
    <s v="&lt;"/>
    <s v="BUENO"/>
    <s v="El tiempo de respuesta en la ejecución de mantenimientos correctivos frecuentes en taller a los vehículos de la UAECOB en el mes de Junio fue Bueno; en el mes de FACTURA JUNIO se tuvo un promedio de estadía en taller de 11,9 días para 83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so manifestar que algunos vehículo se pueden considerar antiguos por tanto sus repuestos en algunas oportunidades son de difícil adquisición y deben ser importados lo que genera retrasos y una estadía mayor en  taller."/>
    <m/>
    <n v="8.6199714110680006"/>
    <n v="8.6199714110680006"/>
    <x v="1"/>
    <s v="15 DIAS"/>
    <n v="395"/>
    <n v="73"/>
    <n v="5.4109589041095889"/>
    <s v="&lt;"/>
    <s v="Excelente"/>
    <s v="El tiempo de respuesta en la ejecución de mantenimientos correctivos frecuentes en taller a los vehículos de la UAECOB en el mes de enero  fue en promedio 5,41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s v="15 DIAS"/>
    <n v="350"/>
    <n v="75"/>
    <n v="4.666666666666667"/>
    <s v="&lt;"/>
    <s v="EXCELENTE"/>
    <s v="El tiempo de respuesta en la ejecución de mantenimientos correctivos frecuentes en taller a los vehículos de la UAECOB en el mes de enero  fue en promedio 4,67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15"/>
    <n v="356"/>
    <n v="70"/>
    <n v="5.0857142857142854"/>
    <s v="&lt;"/>
    <s v="EXCELENTE"/>
    <s v="El tiempo de respuesta en la ejecución de mantenimientos correctivos frecuentes en taller a los vehículos de la UAECOB en el mes de enero  fue en promedio 5,09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5.0544466188301804"/>
    <n v="5.0544466188301804"/>
    <x v="0"/>
  </r>
  <r>
    <n v="53"/>
    <x v="3"/>
    <s v="Gestión Integral de Vehículos y Equipos"/>
    <x v="7"/>
    <x v="0"/>
    <x v="52"/>
    <s v="Verificar mensualmente la Disponibilidad del Equipo menor (mayor frecuencia de utilización) para la atención de incidentes y emergencias en la ciudad."/>
    <x v="2"/>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ón/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311"/>
    <n v="331"/>
    <n v="0.93957703927492442"/>
    <s v="&gt;"/>
    <s v="EXCELENTE"/>
    <s v="En Abril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1"/>
    <n v="331"/>
    <n v="0.93957703927492442"/>
    <s v="&gt;"/>
    <s v="EXCELENTE"/>
    <s v="En Mayo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2"/>
    <n v="331"/>
    <n v="0.97280966767371602"/>
    <s v="&gt;"/>
    <s v="Excelente"/>
    <s v="En Junio se encuentra disponible el 97%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5065458207452158"/>
    <n v="0.95065458207452158"/>
    <x v="0"/>
    <n v="0.8"/>
    <n v="325"/>
    <n v="331"/>
    <n v="0.98187311178247738"/>
    <s v="&gt;"/>
    <s v="Excelente"/>
    <s v="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5"/>
    <n v="331"/>
    <n v="0.95166163141993954"/>
    <s v="&gt;"/>
    <s v="EXCELENTE"/>
    <s v="En Febrer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4"/>
    <n v="331"/>
    <n v="0.94864048338368578"/>
    <s v="&gt;"/>
    <s v="EXCELENTE"/>
    <s v="En Marz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6072507552870079"/>
    <n v="0.96072507552870079"/>
    <x v="0"/>
  </r>
  <r>
    <n v="54"/>
    <x v="3"/>
    <s v="Gestión Integral de Vehículos y Equipos"/>
    <x v="7"/>
    <x v="0"/>
    <x v="53"/>
    <s v="Identificar el tiempo promedio para atención de actividades de mantenimiento correctivos del equipo menor de la UAECOB."/>
    <x v="2"/>
    <s v="*Personal (Técnicos administrativos y uniformados)_x000a_*Físicos_x000a_*Tecnológicos "/>
    <n v="5"/>
    <s v="Al final del proceso"/>
    <s v="Eficiencia"/>
    <s v="Promedio mensual (suma de los días Equipo menor atendido por mantenimiento correctivo / el numero de equipo menor del taller interno B3 y talleres externos )  _x000a_Ref.(Fecha de entrada al taller-fecha de salida del taller)"/>
    <s v="Tiempo (Días)"/>
    <s v="Taller interno Informe semanal enviado a logística._x000a_Taller externos, los informes se solicitan cuando se hacen los mantenimientos"/>
    <s v="Monitoreo mensual"/>
    <s v="Mensual"/>
    <s v="&gt; 21 DIAS"/>
    <s v="(&gt;10 DIAS  Y    &lt; 20 DIAS)"/>
    <s v="(&gt; 6 DIAS   Y   &lt; 9 DIAS)"/>
    <s v="&lt;  5 DIAS"/>
    <s v="EQUIPO MENOR"/>
    <s v="LIDER EQUIPO MENOR"/>
    <s v="LIDER DE EQUIPO MENOR _x000a_SUBDIRECTOR LOGISTICA"/>
    <s v="SUBDIRECCION LOGISTICA_x000a_DIRECCION_x000a_PLANEACION_x000a_SUBDIRECCION OPERATIVA_x000a_"/>
    <s v="5 DIAS"/>
    <n v="90"/>
    <n v="20"/>
    <n v="4.5"/>
    <s v="&lt;"/>
    <s v="EXCELENTE"/>
    <s v="En el mes de Abril el tiempo promedio del mantenimiento correctivo del equipo menor de mayor rotacion  en el taller interno de logistica y taller externo fue de 4,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33"/>
    <n v="19"/>
    <n v="1.736842105263158"/>
    <s v="&lt;"/>
    <s v="EXCELENTE"/>
    <s v="En el mes de Mayo el tiempo promedio del mantenimiento correctivo del equipo menor de mayor rotacion  en el taller interno de logistica y taller externo fue de 1,7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9"/>
    <n v="9"/>
    <n v="1"/>
    <s v="&lt;"/>
    <s v="Excelente"/>
    <s v="En el mes de Junio el tiempo promedio del mantenimiento correctivo del equipo menor de mayor rotacion  en el taller interno de logistica y taller externo fue de 1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2.4122807017543857"/>
    <n v="2.4122807017543857"/>
    <x v="0"/>
    <s v="5 DIAS"/>
    <n v="21"/>
    <n v="6"/>
    <n v="3.5"/>
    <s v="&lt;"/>
    <s v="Excelente"/>
    <s v="En el mes de enero, el tiempo promedio del mantenimiento correctivo del equipo menor de mayor rotacion  en el taller interno de logistica y taller externo fue de 3,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73"/>
    <n v="16"/>
    <n v="4.5625"/>
    <s v="&lt;"/>
    <s v="EXCELENTE"/>
    <s v="En el mes de Febrero, el tiempo promedio del mantenimiento correctivo del equipo menor de mayor rotacion  en el taller interno de logistica y taller externo fue de 4,56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55"/>
    <n v="17"/>
    <n v="3.2352941176470589"/>
    <s v="&lt;"/>
    <s v="EXCELENTE"/>
    <s v="En el mes de Marzo, el tiempo promedio del mantenimiento correctivo del equipo menor de mayor rotacion  en el taller interno de logistica y taller externo fue de 3,2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3.7659313725490193"/>
    <n v="3.7659313725490193"/>
    <x v="0"/>
  </r>
  <r>
    <n v="55"/>
    <x v="3"/>
    <s v="Gestión Logística en Emergencias"/>
    <x v="7"/>
    <x v="0"/>
    <x v="54"/>
    <s v="Garantizar Suscripción y Ejecución de contratos de suministros (de Consumo y Controlados) según la programación del Plan Anual de Adquisiciones de la UAECOB."/>
    <x v="0"/>
    <s v="Personal  administrativo_x000a_Físicos_x000a_Tecnológicos "/>
    <n v="0.9"/>
    <s v="En las etapas del proceso"/>
    <s v="Eficacia"/>
    <s v="No. de contratos de suministros en ejecución en el trimestre/ No. de contratos de suministros programados en el PAA "/>
    <s v="Porcentaje"/>
    <s v="Validación y seguimiento al Plan Anual de Adquisiciones en el tema de suministros._x000a__x000a_Información histórica de comportamiento de contratos  de suministros"/>
    <s v="Monitoreo mensual"/>
    <s v="Trimestral"/>
    <s v="&lt;49%"/>
    <s v="(&gt; 50% y &lt;64%)"/>
    <s v="(&gt; 65% y &lt;89%)"/>
    <s v="&gt;90%"/>
    <s v="PROCESOS _x000a_CONTRACTUALES"/>
    <s v="PROFESIONAL _x000a_CONTRACTUAL"/>
    <s v="SUBDIRECTOR LOGISTICO"/>
    <s v="SUBDIRECCION LOGISTICA_x000a_DIRECCION_x000a_PLANEACION_x000a_SUBDIRECCION OPERATIVA_x000a_"/>
    <n v="0.9"/>
    <m/>
    <m/>
    <m/>
    <m/>
    <m/>
    <m/>
    <m/>
    <n v="0.9"/>
    <m/>
    <m/>
    <m/>
    <m/>
    <m/>
    <m/>
    <m/>
    <n v="0.9"/>
    <n v="7"/>
    <n v="8"/>
    <n v="0.875"/>
    <s v="&lt;"/>
    <s v="BUENO"/>
    <s v="Se evidencia que el 88% de los contratos de suministros de la Subdireccion Logistica se encuentran vigentes y en ejecucion para garantizar la misionalidad de la UAECOB. Generando un indicador trimestral con desempeño Bueno_x000a__x000a_Los contratos de suministros estan vigentes en ejecucion y son actualmente siete (7) en la Subdireccion,  entre los cuales estan: Suministro de insumos y medicamentos veterinarios,  de alimentacion y accesorios para caninos, de elementos de Bioseguridad, de alimentacion e hidratacion para emergencias del personal uniformado, instalacion de llantas, combustible para vehiculos, maquinas en Bogota y combustible para vehiculos, maquinas, fuera de Bogota. El unico contrato que no esta vigente a la fecha es Suministro de herramientas, utensilios y materiales de fierro, otros metales y plásticos para soporte en la atención de emergencias, debido a que vencio el 23 de marzo de 2018 sin embargo existe un buen stop en almacen de ferreteria para su uso."/>
    <m/>
    <m/>
    <n v="0.875"/>
    <x v="1"/>
    <n v="0.9"/>
    <m/>
    <m/>
    <m/>
    <m/>
    <m/>
    <m/>
    <m/>
    <n v="0.9"/>
    <m/>
    <m/>
    <m/>
    <m/>
    <m/>
    <m/>
    <m/>
    <n v="0.9"/>
    <n v="8"/>
    <n v="8"/>
    <n v="1"/>
    <s v="&lt;"/>
    <s v="EXCELENTE"/>
    <s v="Se evidencia que el 100% de los contratos de suministros de la Subdireccion Logistica se encuentran vigentes y en ejecucion para garantizar la misionalidad de la UAECOB. Generando un indicador con desempeño Excelente._x000a__x000a_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
    <m/>
    <m/>
    <n v="1"/>
    <x v="0"/>
  </r>
  <r>
    <n v="56"/>
    <x v="3"/>
    <s v="Gestión Logística en Emergencias"/>
    <x v="7"/>
    <x v="0"/>
    <x v="55"/>
    <s v="Evaluar el nivel de Eficiencia de disponibilidad de logística para la atención de emergencias según activaciones realizadas por personal operativo"/>
    <x v="2"/>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4"/>
    <n v="4"/>
    <n v="1"/>
    <s v="&gt;"/>
    <s v="EXCELENTE"/>
    <s v="Se realizo cuatro (4) activaciones de apoyo Logistico a emergencias en el mes de abril 2018 con número de incidente  439639385, 450264781  para la Estacion B1-B12- B5 siendo atendida en conformidad con las solicitudes realizadas para la entrega de suministros entre estos (Alimentacion e Hidratacion: Agua,almuerzos, refrigerios) Combustible:(acpm,gasolina, aceite, cadenol ) cilindros recargados según  las necesidades que se presentaron._x000a__x000a_Resultado del indicador EXCELENTE en un 100%; puesto que todas las solicitudes requeridas fueron atendidas oportunamente."/>
    <m/>
    <n v="0.9"/>
    <n v="5"/>
    <n v="5"/>
    <n v="1"/>
    <s v="&gt;"/>
    <s v="EXCELENTE"/>
    <s v="Se realizo cinco (5) activaciones de apoyo Logistico a emergencias en el mes de mayo 2018 con número de incidente  471858566, 473080786,  474586986, 478620486 para la Estacion B1-B12- B6- B3 siendo atendida en conformidad con las solicitudes realizadas para la entrega de suministros entre estos Hidratacion: Agua Combustible:( Gasolina, aceite, cadenol ) según  las necesidades que se presentaron._x000a__x000a_Resultado del indicador EXCELENTE en un 100%; puesto que todas las solicitudes requeridas fueron atendidas oportunamente."/>
    <m/>
    <n v="0.9"/>
    <n v="4"/>
    <n v="4"/>
    <n v="1"/>
    <s v="&gt;"/>
    <s v="Excelente"/>
    <s v="Se realizo cuatro (4) activaciones de apoyo Logistico a emergencias en el mes de JUNIO 2018 con número de incidente  463951284,  485165285,485724785,483243586  para la Estacion B1-B4- B11-B17 siendo atendidas en conformidad con las solicitudes realizadas para la entrega de suministros entre estos (Alimentacion e Hidratacion: almuerzos, refrigerios) Combustible:( gasolina, aceite ) guantes, tapabocas, jabon antibacterial,   según  las necesidades que se presentaron._x000a__x000a_Resultado del indicador EXCELENTE en un 100%; puesto que todas las solicitudes requeridas fueron atendidas oportunamente."/>
    <m/>
    <n v="1"/>
    <n v="1"/>
    <x v="0"/>
    <n v="0.9"/>
    <n v="1"/>
    <n v="1"/>
    <n v="1"/>
    <s v="&gt;"/>
    <s v="Excelente"/>
    <s v="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_x000a__x000a_Resultado del indicador EXCELENTE en un 100%; puesto que todas las solicitudes requeridas fueron atendidas oportunamente."/>
    <m/>
    <n v="0.9"/>
    <n v="1"/>
    <n v="1"/>
    <n v="1"/>
    <s v="&gt;"/>
    <s v="EXCELENTE"/>
    <s v="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_x000a__x000a_Resultado del indicador EXCELENTE en un 100%; puesto que todas las solicitudes requeridas fueron atendidas oportunamente."/>
    <m/>
    <n v="0.9"/>
    <n v="2"/>
    <n v="2"/>
    <n v="1"/>
    <s v="&gt;"/>
    <s v="EXCELENTE"/>
    <s v="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_x000a__x000a_Resultado del indicador EXCELENTE en un 100%; puesto que todas las solicitudes requeridas fueron atendidas oportunamente."/>
    <m/>
    <n v="1"/>
    <n v="1"/>
    <x v="0"/>
  </r>
  <r>
    <n v="57"/>
    <x v="0"/>
    <s v="Gestión del Talento Humano"/>
    <x v="8"/>
    <x v="0"/>
    <x v="56"/>
    <s v="Hacer seguimiento a la ejecución de las actividades de bienestar establecidas"/>
    <x v="0"/>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n v="1"/>
    <n v="1"/>
    <n v="1"/>
    <m/>
    <m/>
    <m/>
    <m/>
    <n v="1"/>
    <n v="2"/>
    <n v="2"/>
    <n v="1"/>
    <m/>
    <m/>
    <m/>
    <m/>
    <n v="1"/>
    <n v="1"/>
    <n v="1"/>
    <n v="1"/>
    <m/>
    <m/>
    <s v="Para el segundo trimestre se programó la actividad Encuentro  de Familias para la cual se realizaron cinco salidas con funcionarios de las Compañías 3, 4 y 5, la actividad de entrenamiento del  grupo de atletismo y participación en una carrera de atletismo"/>
    <m/>
    <m/>
    <n v="1"/>
    <x v="0"/>
    <m/>
    <m/>
    <m/>
    <m/>
    <m/>
    <m/>
    <m/>
    <m/>
    <m/>
    <m/>
    <m/>
    <m/>
    <m/>
    <m/>
    <m/>
    <m/>
    <n v="1"/>
    <n v="1"/>
    <n v="1"/>
    <n v="1"/>
    <s v="&gt;"/>
    <s v="EXCELENTE"/>
    <s v="Para el primer trimestre se programó la actividad Encuentro  de Familias y se realizaron dos salidas con funcionarios de la Compañía 1 y 2"/>
    <m/>
    <m/>
    <n v="1"/>
    <x v="0"/>
  </r>
  <r>
    <n v="58"/>
    <x v="0"/>
    <s v="Gestión del Talento Humano"/>
    <x v="8"/>
    <x v="0"/>
    <x v="57"/>
    <s v="Hacer seguimiento a la ejecución de las actividades de bienestar establecidas"/>
    <x v="0"/>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n v="277"/>
    <n v="277"/>
    <n v="1"/>
    <m/>
    <m/>
    <m/>
    <m/>
    <n v="1"/>
    <n v="110"/>
    <n v="110"/>
    <n v="1"/>
    <m/>
    <m/>
    <m/>
    <m/>
    <n v="1"/>
    <n v="398"/>
    <n v="427"/>
    <n v="0.9320843091334895"/>
    <s v="&lt;"/>
    <s v="BUENO"/>
    <s v="Participación de los funcionarios con sus familias en la actividad del día de la familia en cinco fechas durante los meses de abril y mayo._x000a_El equipo de atletismo participó en la carrera allianz y 11 de los integrantes asistieron a una jornada de entrenamiento.  "/>
    <m/>
    <m/>
    <n v="0.9320843091334895"/>
    <x v="1"/>
    <m/>
    <m/>
    <m/>
    <m/>
    <m/>
    <m/>
    <m/>
    <m/>
    <m/>
    <m/>
    <m/>
    <m/>
    <m/>
    <m/>
    <m/>
    <m/>
    <n v="1"/>
    <n v="531"/>
    <n v="531"/>
    <n v="1"/>
    <s v="&gt;"/>
    <s v="EXCELENTE"/>
    <s v="La actividad se llevó a cabo en dos fechas Febrero 24 y 25 y marzo 3 y 4."/>
    <m/>
    <m/>
    <n v="1"/>
    <x v="0"/>
  </r>
  <r>
    <n v="59"/>
    <x v="0"/>
    <s v="Gestión del Talento Humano"/>
    <x v="8"/>
    <x v="0"/>
    <x v="58"/>
    <s v="Hacer seguimiento a la efectividad de la capacitación"/>
    <x v="0"/>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n v="39"/>
    <n v="39"/>
    <n v="1"/>
    <s v="&gt;"/>
    <s v="EXCELENTE"/>
    <s v="Durante el mes de abril se impartieron dos cursos para la conducción de vehículos de Emergencias con una participación de 39 servidores públicos los cuales cumplieron satisfactoriamente y de manera sobresaliente con las evaluaciones planteadas durante el desarrollo del curso "/>
    <s v="NO APLICA"/>
    <n v="0.8"/>
    <n v="43"/>
    <n v="43"/>
    <n v="1"/>
    <s v="&gt;"/>
    <s v="EXCELENTE"/>
    <s v="Durante el mes de Mayo se impartieron dos cursos para la conducción de vehículos de Emergencias con una participación de 43 servidores públicos los cuales cumplieron satisfactoriamente y de manera sobresaliente con las evaluaciones planteadas durante el desarrollo del curso "/>
    <m/>
    <n v="80"/>
    <n v="14"/>
    <n v="14"/>
    <n v="1"/>
    <s v="&gt;"/>
    <s v="Excelente"/>
    <s v="Durante el mes de Junio se impartio un curso Sistema Comando de Incidentes Nivel Intermedio con una participación de 14 servidores públicos los cuales cumplieron satisfactoriamente y de manera sobresaliente con las evaluaciones planteadas durante el desarrollo del curso "/>
    <m/>
    <m/>
    <n v="1"/>
    <x v="0"/>
    <m/>
    <m/>
    <m/>
    <m/>
    <m/>
    <m/>
    <m/>
    <m/>
    <m/>
    <m/>
    <m/>
    <m/>
    <m/>
    <m/>
    <m/>
    <m/>
    <n v="0.8"/>
    <n v="114"/>
    <n v="124"/>
    <n v="0.91935483870967738"/>
    <s v="&gt;"/>
    <s v="BUENO"/>
    <s v="Durante la ejecución del proceso de capacitación y entrenamiento 10 uniformados de la UAECOB no alcanzaron a cumplir satisfactoriamente los objetivos planteados en las evaluaciones de los cursos razon por la cual no fueron certificados en este proceso."/>
    <m/>
    <m/>
    <n v="0.91935483870967738"/>
    <x v="2"/>
  </r>
  <r>
    <n v="60"/>
    <x v="1"/>
    <s v="Gestión del Talento Humano"/>
    <x v="8"/>
    <x v="0"/>
    <x v="59"/>
    <s v="Hacer seguimiento al cumplimiento del Plan de Capacitación"/>
    <x v="0"/>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n v="3"/>
    <n v="3"/>
    <n v="1"/>
    <s v="&gt;"/>
    <s v="EXCELENTE"/>
    <s v="Durante el mes de abril se impartieron (3) Tres procesos de capacitación y entrenamiento con una participación de 56 servidores públicos de la UAECOB."/>
    <s v="NO APLICA"/>
    <n v="0.8"/>
    <n v="6"/>
    <n v="6"/>
    <n v="1"/>
    <s v="&gt;"/>
    <s v="EXCELENTE"/>
    <s v="Durante el mes de Mayo se impartieron seis procesos de capacitación y entrenamiento con una participación de 130 servidores públicos de la UAECOB."/>
    <m/>
    <n v="80"/>
    <n v="8"/>
    <n v="8"/>
    <n v="1"/>
    <s v="&gt;"/>
    <s v="Excelente"/>
    <s v="Durante el mes de Junio impartieron seis procesos de capacitación y entrenamiento con una participación de 167 servidores públicos de la UAECOB."/>
    <m/>
    <m/>
    <n v="1"/>
    <x v="0"/>
    <m/>
    <m/>
    <m/>
    <m/>
    <m/>
    <m/>
    <m/>
    <m/>
    <m/>
    <m/>
    <m/>
    <m/>
    <m/>
    <m/>
    <m/>
    <m/>
    <n v="0.8"/>
    <n v="5"/>
    <n v="5"/>
    <n v="1"/>
    <s v="&gt;"/>
    <s v="EXCELENTE"/>
    <s v="_x000a_En el primer trimestre se plantearon 5 proceso de formación al personal operativo de la entidad, los cuales fueron ejecutados en las fechas planeadas._x000a_"/>
    <m/>
    <m/>
    <n v="1"/>
    <x v="0"/>
  </r>
  <r>
    <n v="61"/>
    <x v="0"/>
    <s v="Gestión del Talento Humano"/>
    <x v="8"/>
    <x v="0"/>
    <x v="60"/>
    <s v="Hacer seguimiento a la frecuencia de accidentes incapacitantes"/>
    <x v="0"/>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m/>
    <m/>
    <m/>
    <m/>
    <m/>
    <m/>
    <m/>
    <m/>
    <m/>
    <m/>
    <m/>
    <m/>
    <m/>
    <m/>
    <m/>
    <m/>
    <n v="0.04"/>
    <n v="10"/>
    <n v="642"/>
    <n v="1.6E-2"/>
    <m/>
    <m/>
    <s v="Durante el segundo trimestre del año 2018, se presentaron en promedio 10 accidentes por mes, de los cuales se identifico que las principals causas de estas son las caidas a nivel, golpes derivados del acondicionamiento fisico realizado por el personal operativo y otros factores de riesgo propios de la operacion. "/>
    <s v="NO APLICA"/>
    <m/>
    <n v="1.6E-2"/>
    <x v="0"/>
    <m/>
    <m/>
    <m/>
    <m/>
    <m/>
    <m/>
    <m/>
    <m/>
    <m/>
    <m/>
    <m/>
    <m/>
    <m/>
    <m/>
    <m/>
    <m/>
    <n v="0.04"/>
    <n v="10"/>
    <n v="643"/>
    <n v="1.5552099533437015E-2"/>
    <s v="&gt;"/>
    <s v="EXCELENTE"/>
    <s v="Los eventos relacionados con acondicionamiento físico y Operativos Generales (Activación, Movilización y corte de árboles), fueron los que aportaron la mayoría de días perdidos."/>
    <m/>
    <m/>
    <n v="1.5552099533437015E-2"/>
    <x v="0"/>
  </r>
  <r>
    <n v="62"/>
    <x v="0"/>
    <s v="Gestión del Talento Humano"/>
    <x v="8"/>
    <x v="0"/>
    <x v="61"/>
    <s v="Conocer la cantidad de horas hombres perdidas por enfermedad común respecto a las HHT en el período"/>
    <x v="0"/>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m/>
    <m/>
    <m/>
    <m/>
    <m/>
    <m/>
    <m/>
    <m/>
    <m/>
    <m/>
    <m/>
    <m/>
    <m/>
    <m/>
    <m/>
    <m/>
    <n v="0.04"/>
    <n v="8320"/>
    <n v="231120"/>
    <n v="3.5998615437867774E-2"/>
    <m/>
    <m/>
    <s v="En el segundo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s v="NO APLICA"/>
    <m/>
    <n v="3.5998615437867774E-2"/>
    <x v="1"/>
    <m/>
    <m/>
    <m/>
    <m/>
    <m/>
    <m/>
    <m/>
    <m/>
    <m/>
    <m/>
    <m/>
    <m/>
    <m/>
    <m/>
    <m/>
    <m/>
    <n v="0.04"/>
    <n v="7728"/>
    <n v="231480"/>
    <n v="3.3385173665111456E-2"/>
    <s v="&gt;"/>
    <s v="EXCELENTE"/>
    <s v="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m/>
    <m/>
    <n v="3.3385173665111456E-2"/>
    <x v="0"/>
  </r>
</pivotCacheRecords>
</file>

<file path=xl/pivotCache/pivotCacheRecords2.xml><?xml version="1.0" encoding="utf-8"?>
<pivotCacheRecords xmlns="http://schemas.openxmlformats.org/spreadsheetml/2006/main" xmlns:r="http://schemas.openxmlformats.org/officeDocument/2006/relationships" count="61">
  <r>
    <n v="1"/>
    <x v="0"/>
    <s v="Gestión de las Comunicaciones Internas y Externas"/>
    <s v="1. Dirección"/>
    <x v="0"/>
    <s v="Gestión Piezas de comunicaciones interna y Externa realizadas"/>
    <s v="Evaluar la capacidad operativa del área de comunicaciones y prensa, frente al diseño y divulgación de piezas comunicativas"/>
    <s v="Trimestral"/>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n v="0.9"/>
    <m/>
    <m/>
    <m/>
    <m/>
    <m/>
    <m/>
    <m/>
    <n v="0.9"/>
    <m/>
    <m/>
    <m/>
    <m/>
    <m/>
    <m/>
    <m/>
    <n v="0.9"/>
    <n v="193"/>
    <n v="193"/>
    <n v="1"/>
    <s v="&gt;"/>
    <s v="EXCELENTE"/>
    <m/>
    <m/>
    <m/>
    <n v="1"/>
    <s v="EXCELENTE"/>
    <m/>
    <m/>
    <m/>
    <m/>
    <m/>
    <m/>
    <m/>
    <m/>
    <m/>
    <m/>
    <m/>
    <m/>
    <m/>
    <m/>
    <m/>
    <m/>
    <n v="0.9"/>
    <n v="433"/>
    <n v="433"/>
    <n v="1"/>
    <s v="&gt;"/>
    <s v="Alto"/>
    <s v="Durante el II trimestre del año en curso el área de Prensa y Comunicaciones realizó entre Videos y piezas gráficas un total de 433."/>
    <m/>
    <m/>
    <n v="1"/>
    <x v="0"/>
    <m/>
    <m/>
    <m/>
    <m/>
    <m/>
    <m/>
    <m/>
    <m/>
    <m/>
    <m/>
    <m/>
    <m/>
    <m/>
    <m/>
    <m/>
    <m/>
    <n v="0.9"/>
    <n v="314"/>
    <n v="314"/>
    <n v="1"/>
    <s v="mayo"/>
    <s v="EXCELENTE"/>
    <s v="En el primer Trimestre del año 2018, se realizarón 314 piezas, cumpliendo con el objetivo planteado para el periodo."/>
    <m/>
    <m/>
    <n v="1"/>
    <s v="EXCELENTE"/>
  </r>
  <r>
    <n v="2"/>
    <x v="0"/>
    <s v="Evaluación Independiente"/>
    <s v="2. Oficina de Control Interno"/>
    <x v="0"/>
    <s v="Fortalecimiento de la Cultura del Autocontrol, autorregulación y autogestión"/>
    <s v="Generar en los servidores una actitud de hacer bien las cosas en condiciones de justicia, calidad, oportunidad, participación y transparencia"/>
    <s v="semestral"/>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n v="1"/>
    <m/>
    <m/>
    <m/>
    <m/>
    <m/>
    <m/>
    <m/>
    <n v="1"/>
    <m/>
    <m/>
    <m/>
    <m/>
    <m/>
    <m/>
    <m/>
    <n v="1"/>
    <m/>
    <m/>
    <m/>
    <m/>
    <m/>
    <m/>
    <m/>
    <m/>
    <s v="No aplica"/>
    <s v="No aplica"/>
    <m/>
    <m/>
    <m/>
    <m/>
    <m/>
    <m/>
    <m/>
    <m/>
    <m/>
    <m/>
    <m/>
    <m/>
    <m/>
    <m/>
    <m/>
    <m/>
    <n v="1"/>
    <n v="3"/>
    <n v="3"/>
    <n v="1"/>
    <s v="="/>
    <s v="Excelente"/>
    <s v="Para el primer semestre la OCI realizó sensibilización en el uso de la herramienta plan de mejoramiento institucional, se publicaron dos sopas de letras en   el hidrante una en el mes de abril y la otra en el mes de mayo con temas para fortalecer la cultura del control."/>
    <m/>
    <m/>
    <n v="1"/>
    <x v="0"/>
    <m/>
    <m/>
    <m/>
    <m/>
    <m/>
    <m/>
    <m/>
    <m/>
    <m/>
    <m/>
    <m/>
    <m/>
    <m/>
    <m/>
    <m/>
    <m/>
    <s v="No aplica"/>
    <s v="No aplica"/>
    <s v="No aplica"/>
    <s v="No aplica"/>
    <s v="No aplica"/>
    <s v="No aplica"/>
    <s v="No aplica"/>
    <m/>
    <m/>
    <s v="No aplica"/>
    <s v="No aplica"/>
  </r>
  <r>
    <n v="3"/>
    <x v="0"/>
    <s v="Evaluación Independiente"/>
    <s v="2. Oficina de Control Interno"/>
    <x v="0"/>
    <s v="Eficiencia en la ejecución del Plan Anual de auditorias"/>
    <s v="Controlar el cumplimiento del cronograma de las actividades a desarrollar en la vigencia"/>
    <s v="semestral"/>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n v="1"/>
    <m/>
    <m/>
    <m/>
    <m/>
    <m/>
    <m/>
    <m/>
    <n v="1"/>
    <m/>
    <m/>
    <m/>
    <m/>
    <m/>
    <m/>
    <m/>
    <n v="1"/>
    <m/>
    <m/>
    <m/>
    <m/>
    <m/>
    <m/>
    <m/>
    <m/>
    <s v="No aplica"/>
    <s v="No aplica"/>
    <m/>
    <m/>
    <m/>
    <m/>
    <m/>
    <m/>
    <m/>
    <m/>
    <m/>
    <m/>
    <m/>
    <m/>
    <m/>
    <m/>
    <m/>
    <m/>
    <n v="1"/>
    <n v="44"/>
    <n v="53"/>
    <n v="0.83018867924528306"/>
    <s v="&lt;"/>
    <s v="Regular"/>
    <s v="La Oci programó para el primer semestre  53 actividades de las cuales ejecuto 44 al 100%,  debido a demoras en la entrega de la información por parte de las dependencias en algunos casos y la visita del Ente  de Control (Contraloría de Bogotá) quien requiere permanente información, las activiaddes incumplidas fueron reprogramadas para ejecutar en el segundo semestre de la vigencia 2018"/>
    <m/>
    <m/>
    <n v="0.83018867924528306"/>
    <x v="0"/>
    <m/>
    <m/>
    <m/>
    <m/>
    <m/>
    <m/>
    <m/>
    <m/>
    <m/>
    <m/>
    <m/>
    <m/>
    <m/>
    <m/>
    <m/>
    <m/>
    <s v="No aplica"/>
    <s v="No aplica"/>
    <s v="No aplica"/>
    <s v="No aplica"/>
    <s v="No aplica"/>
    <s v="No aplica"/>
    <s v="No aplica"/>
    <m/>
    <m/>
    <s v="No aplica"/>
    <s v="No aplica"/>
  </r>
  <r>
    <n v="4"/>
    <x v="0"/>
    <s v="Evaluación Independiente"/>
    <s v="3. Oficina Asesora de Planeación"/>
    <x v="1"/>
    <s v="Riesgos Materializados"/>
    <s v="Identificar los riesgos que se materializan, debido al incumplimiento de los controles por parte de las responsables "/>
    <s v="semestral"/>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n v="0.15"/>
    <m/>
    <m/>
    <m/>
    <m/>
    <m/>
    <m/>
    <m/>
    <n v="0.15"/>
    <m/>
    <m/>
    <m/>
    <m/>
    <m/>
    <m/>
    <m/>
    <n v="0.15"/>
    <m/>
    <m/>
    <m/>
    <m/>
    <m/>
    <m/>
    <m/>
    <m/>
    <s v="No aplica"/>
    <s v="No aplica"/>
    <m/>
    <m/>
    <m/>
    <m/>
    <m/>
    <m/>
    <m/>
    <m/>
    <m/>
    <m/>
    <m/>
    <m/>
    <m/>
    <m/>
    <m/>
    <m/>
    <n v="0.15"/>
    <n v="0"/>
    <n v="0"/>
    <n v="0"/>
    <s v="&lt;"/>
    <s v="Excelente"/>
    <s v="Durante el primer semestre los líderes de proceso no han reportado situaciones que evidencien la materialización de los riesgos identificados en cada uno de sus procesos. Sin embargo, desde el equipo de mejora continua se ha realizado el seguimiento y acompañamiento en lo concerniento al monitoreo y acciones de control definidas en cada uno de los procesos. "/>
    <s v="Incentivar la cultura de control con el propósito de tomar acciones preventivas y correctivas en lo relacionado con la Gestión del Riesgo en los procesos de la Entidad."/>
    <m/>
    <n v="0"/>
    <x v="0"/>
    <m/>
    <m/>
    <m/>
    <m/>
    <m/>
    <m/>
    <m/>
    <m/>
    <m/>
    <m/>
    <m/>
    <m/>
    <m/>
    <m/>
    <m/>
    <m/>
    <s v="No aplica"/>
    <s v="No aplica"/>
    <s v="No aplica"/>
    <s v="No aplica"/>
    <s v="No aplica"/>
    <s v="No aplica"/>
    <s v="No aplica"/>
    <m/>
    <m/>
    <s v="No aplica"/>
    <s v="No aplica"/>
  </r>
  <r>
    <n v="5"/>
    <x v="0"/>
    <s v="Gestión de las Comunicaciones Internas y Externas"/>
    <s v="3. Oficina Asesora de Planeación"/>
    <x v="0"/>
    <s v="Cumplimiento en la atención de incidentes reportados a la mesa de ayuda."/>
    <s v="Medir el cumplimiento en la atención de incidentes reportados a la mesa de ayuda mediante el aplicativo ARANDA"/>
    <s v="Mensual"/>
    <s v="*Reportes Aplicativo Aranda._x000a_*Personal Mesa de Ayuda"/>
    <n v="1"/>
    <s v="Final del proceso de atención a incidentes"/>
    <s v="Eficacia"/>
    <s v="(Casos atendidos a satisfacción/ No. de casos reportados)*100"/>
    <s v="Porcentaje"/>
    <s v="Aplicativo ARANDA"/>
    <s v="Diaria"/>
    <s v="Mensual"/>
    <s v="&lt; 75%"/>
    <s v="(&gt;= 75% y &lt; 85%)"/>
    <s v="(&gt;= 85% y &lt; 100%)"/>
    <s v="(= 100%)"/>
    <s v="Mesa de ayuda, Área de tecnología OAP"/>
    <s v="Andrés Veloza Garibello"/>
    <s v="Mariano Garrido"/>
    <s v="Oficina Asesora de Planeación"/>
    <n v="1"/>
    <n v="0"/>
    <n v="0"/>
    <s v="N/A"/>
    <m/>
    <m/>
    <s v="La falta de información para poder calcular el indicador obedece a que hubo un traslado de la aplicación a otro servidor."/>
    <s v="Encuesta embebida dentro del aplicativo ARANDA para que se pueda continuar con la calificación del servicio por parte del cliente interno"/>
    <n v="1"/>
    <n v="0"/>
    <n v="0"/>
    <s v="N/A"/>
    <m/>
    <m/>
    <s v="La falta de información para poder calcular el indicador obedece a que hubo un traslado de la aplicación a otro servidor."/>
    <s v="Encuesta embebida dentro del aplicativo ARANDA para que se pueda continuar con la calificación del servicio por parte del cliente interno"/>
    <n v="1"/>
    <n v="0"/>
    <n v="0"/>
    <s v="N/A"/>
    <m/>
    <m/>
    <s v="La falta de información para poder calcular el indicador obedece a que hubo un traslado de la aplicación a otro servidor."/>
    <s v="Encuesta embebida dentro del aplicativo ARANDA para que se pueda continuar con la calificación del servicio por parte del cliente interno"/>
    <s v="N/A"/>
    <s v="No aplica"/>
    <s v="No aplica"/>
    <n v="1"/>
    <n v="349"/>
    <n v="377"/>
    <n v="0.92572944297082227"/>
    <s v="&lt;"/>
    <s v="BUENO"/>
    <s v="Todos los casos fueron calificados como Excelente (349) y como Bueno (28), cabe resaltar que NINGÚN servicio fue calificado como regular o malo"/>
    <s v="Mejoramiento contínuo en aras de llegar al 100%"/>
    <n v="1"/>
    <n v="289"/>
    <n v="301"/>
    <n v="0.96013289036544847"/>
    <s v="&lt;"/>
    <s v="BUENO"/>
    <s v="Todos los casos fueron calificados como Excelente (289) y como Bueno (12), cabe resaltar que NINGÚN servicio fue calificado como regular o malo"/>
    <s v="Mejoramiento contínuo en aras de llegar al 100%"/>
    <n v="1"/>
    <n v="182"/>
    <n v="192"/>
    <n v="0.94791666666666663"/>
    <s v="&lt;"/>
    <s v="BUENO"/>
    <s v="Todos los casos fueron calificados como Excelente (182) y como Bueno (10), cabe resaltar que NINGÚN servicio fue calificado como regular o malo"/>
    <s v="Mejoramiento contínuo en aras de llegar al 100%"/>
    <n v="0.94459300000097912"/>
    <n v="0.94459300000097912"/>
    <x v="1"/>
    <n v="1"/>
    <n v="531"/>
    <n v="552"/>
    <n v="0.96195652173913049"/>
    <s v="&gt;"/>
    <s v=" BUENO"/>
    <s v="Todos los casos fueron calificados como Excelente (531) y como Bueno (21), cabe resaltar que NINGÚN servicio fue calificado como regular o malo"/>
    <s v="Mejoramiento contínuo en aras de llegar al 100%"/>
    <n v="1"/>
    <n v="572"/>
    <n v="587"/>
    <n v="0.97444633730834751"/>
    <s v="&gt;"/>
    <s v="BUENO"/>
    <s v="Todos los casos fueron calificados como Excelente (587) y como Bueno (15), cabe resaltar que NINGÚN servicio fue calificado como regular o malo"/>
    <s v="Mejoramiento contínuo en aras de llegar al 100%"/>
    <n v="1"/>
    <n v="388"/>
    <n v="397"/>
    <n v="0.97732997481108308"/>
    <s v="&gt;"/>
    <s v="BUENO"/>
    <s v="Todos los casos fueron calificados como Excelente (388) y como Bueno (9), cabe resaltar que NINGÚN servicio fue calificado como regular o malo"/>
    <s v="Mejoramiento contínuo en aras de llegar al 100%"/>
    <n v="0.97124427795285373"/>
    <n v="0.97124427795285373"/>
    <s v="BUENO"/>
  </r>
  <r>
    <n v="6"/>
    <x v="0"/>
    <s v="Gestión de las Comunicaciones Internas y Externas"/>
    <s v="3. Oficina Asesora de Planeación"/>
    <x v="0"/>
    <s v="Disponibilidad de servidores -Infraestructura-"/>
    <s v="Medir la disponibilidad de las herramientas de alojamiento e infraestructura relacionada con los servidores de la Entidad"/>
    <s v="Mensual"/>
    <s v="*Reportes de los propios servidores (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s v="Mariano Garrido"/>
    <s v="Oficina Asesora de Planeación"/>
    <n v="1"/>
    <n v="678"/>
    <n v="720"/>
    <n v="0.94166666666666665"/>
    <m/>
    <m/>
    <s v="Indicador dentro de los límites permitidos"/>
    <s v="Mejoramiento contínuo en aras de llegar al 100%"/>
    <n v="1"/>
    <n v="678"/>
    <n v="720"/>
    <n v="0.94166666666666665"/>
    <m/>
    <m/>
    <s v="Indicador dentro de los límites permitidos"/>
    <s v="Mejoramiento contínuo en aras de llegar al 100%"/>
    <n v="1"/>
    <n v="678"/>
    <n v="720"/>
    <n v="0.94166666666666665"/>
    <m/>
    <m/>
    <s v="Indicador dentro de los límites permitidos"/>
    <s v="Mejoramiento contínuo en aras de llegar al 100%"/>
    <n v="0.94166666666666676"/>
    <n v="0.94166666666666676"/>
    <s v="BUENO"/>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0.9916666666666667"/>
    <n v="0.9916666666666667"/>
    <x v="1"/>
    <n v="1"/>
    <n v="711"/>
    <n v="720"/>
    <n v="0.98750000000000004"/>
    <s v="&gt;"/>
    <s v=" BUENO"/>
    <s v="Indicador dentro de los límites permitidos"/>
    <s v="Mejoramiento contínuo en aras de llegar al 100%"/>
    <n v="1"/>
    <n v="711"/>
    <n v="720"/>
    <n v="0.98750000000000004"/>
    <s v="&gt;"/>
    <s v="BUENO"/>
    <s v="Indicador dentro de los límites permitidos"/>
    <s v="Mejoramiento contínuo en aras de llegar al 100%"/>
    <n v="1"/>
    <n v="711"/>
    <n v="720"/>
    <n v="0.98750000000000004"/>
    <s v="&gt;"/>
    <s v="BUENO"/>
    <s v="Indicador dentro de los límites permitidos"/>
    <m/>
    <n v="0.98750000000000016"/>
    <n v="0.98750000000000016"/>
    <s v="BUENO"/>
  </r>
  <r>
    <n v="7"/>
    <x v="0"/>
    <s v="Gestión de las Comunicaciones Internas y Externas"/>
    <s v="3. Oficina Asesora de Planeación"/>
    <x v="0"/>
    <s v="Disponibilidad de canales de acceso a internet"/>
    <s v="Medir la disponibilidad de los canales de acceso a internet"/>
    <s v="Mensual"/>
    <s v="*Informes mensuales de desempeño del servicio_x000a_*Informe de desempeño del ISP"/>
    <n v="1"/>
    <s v="Final del proceso "/>
    <s v="Eficacia"/>
    <s v="(Tiempo total de disponibilidad de servicio / Tiempo total de operación) *100"/>
    <s v="Porcentaje"/>
    <s v="*Informes mensuales de desempeño del servicio_x000a_*Informe de desempeño del ISP"/>
    <s v="Semanal"/>
    <s v="Mensual"/>
    <s v="&lt; 75%"/>
    <s v="(&gt;= 75% y &lt; 85%)"/>
    <s v="(&gt;= 85% y &lt; 100%)"/>
    <s v="(= 100%)"/>
    <s v="Oficina de infraestructura"/>
    <s v="Andrés Veloza Garibello"/>
    <s v="Mariano Garrido"/>
    <s v="Oficina Asesora de Planeación"/>
    <n v="1"/>
    <n v="717"/>
    <n v="720"/>
    <n v="0.99583333333333335"/>
    <m/>
    <m/>
    <s v="Indicador dentro de los límites permitidos"/>
    <s v="Mejoramiento contínuo en aras de llegar al 100%"/>
    <n v="1"/>
    <n v="717"/>
    <n v="720"/>
    <n v="0.99583333333333335"/>
    <m/>
    <m/>
    <s v="Indicador dentro de los límites permitidos"/>
    <s v="Mejoramiento contínuo en aras de llegar al 100%"/>
    <n v="1"/>
    <n v="717"/>
    <n v="720"/>
    <n v="0.99583333333333335"/>
    <m/>
    <m/>
    <s v="Indicador dentro de los límites permitidos"/>
    <s v="Mejoramiento contínuo en aras de llegar al 100%"/>
    <n v="0.99583333333333324"/>
    <n v="0.99583333333333324"/>
    <s v="BUENO"/>
    <n v="1"/>
    <n v="717"/>
    <n v="720"/>
    <n v="0.99583333333333335"/>
    <s v="="/>
    <s v="EXCELENTE"/>
    <s v="Meta cumplida"/>
    <s v="Mantenimiento del servicio"/>
    <n v="1"/>
    <n v="718"/>
    <n v="720"/>
    <n v="0.99722222222222223"/>
    <s v="="/>
    <s v="EXCELENTE"/>
    <s v="Meta cumplida"/>
    <s v="Mantenimiento del servicio"/>
    <n v="1"/>
    <m/>
    <m/>
    <n v="0"/>
    <s v="No aplica"/>
    <s v="No aplica"/>
    <s v="El ISP aún no provee información sobre el mes de junio"/>
    <m/>
    <n v="0.66435185185185186"/>
    <n v="0.66435185185185186"/>
    <x v="2"/>
    <n v="1"/>
    <n v="718"/>
    <n v="720"/>
    <n v="0.99722222222222223"/>
    <s v="&gt;"/>
    <s v="BUENO"/>
    <s v="Meta cumplida"/>
    <m/>
    <n v="1"/>
    <n v="718"/>
    <n v="720"/>
    <n v="0.99722222222222223"/>
    <s v="&gt;"/>
    <s v="EXCELENTE"/>
    <s v="Meta cumplida"/>
    <s v="Mantenimiento del servicio"/>
    <n v="1"/>
    <n v="0"/>
    <n v="0"/>
    <n v="0"/>
    <s v="="/>
    <s v="MALO"/>
    <s v="Pendiente reporte de ETB en el mes de abril."/>
    <m/>
    <n v="0.66481481481481486"/>
    <n v="0.66481481481481486"/>
    <s v="MALO"/>
  </r>
  <r>
    <n v="8"/>
    <x v="0"/>
    <s v="Gestión de las Comunicaciones Internas y Externas"/>
    <s v="3. Oficina Asesora de Planeación"/>
    <x v="0"/>
    <s v="Cumplimiento en la atención a requerimientos de software de la Entidad"/>
    <s v="Medir el cumplimiento en la atención a requerimientos sobre los aplicativos existentes o a desarrollar"/>
    <s v="Mensual"/>
    <s v="*Informe mensual de requerimientos solicitados"/>
    <n v="1"/>
    <s v="Final del proceso"/>
    <s v="Eficacia"/>
    <s v="(Casos atendidos a satisfacción/ No. de casos reportados)*100"/>
    <s v="Porcentaje"/>
    <s v="Informe mensual + Aplicación Aranda"/>
    <s v="Semanal"/>
    <s v="Mensual"/>
    <s v="&lt; 75%"/>
    <s v="(&gt; 75% y &lt; 85%)"/>
    <s v="(&gt; 85% y &lt; 100%)"/>
    <s v="(= 100%)"/>
    <s v="GRT"/>
    <s v="Andrés Veloza Garibello"/>
    <s v="Mariano Garrido"/>
    <s v="Oficina Asesora de Planeación"/>
    <n v="1"/>
    <s v="N/A"/>
    <s v="N/A"/>
    <s v="N/A"/>
    <s v="N/A"/>
    <s v="N/A"/>
    <s v="No hubo requerimientos de software en este periodo"/>
    <m/>
    <n v="1"/>
    <s v="N/A"/>
    <s v="N/A"/>
    <s v="N/A"/>
    <s v="N/A"/>
    <s v="N/A"/>
    <s v="No hubo requerimientos de software en este periodo"/>
    <m/>
    <n v="1"/>
    <s v="N/A"/>
    <s v="N/A"/>
    <s v="N/A"/>
    <s v="N/A"/>
    <s v="N/A"/>
    <s v="No hubo requerimientos de software en este periodo"/>
    <m/>
    <s v="N/A"/>
    <s v="No aplica"/>
    <s v="No aplica"/>
    <n v="1"/>
    <m/>
    <m/>
    <s v="No aplica"/>
    <s v="No aplica"/>
    <s v="No aplica"/>
    <s v="No hubo requerimientos de software en este periodo"/>
    <m/>
    <m/>
    <m/>
    <m/>
    <s v="No aplica"/>
    <m/>
    <m/>
    <s v="No hubo requerimientos de software en este periodo"/>
    <m/>
    <m/>
    <m/>
    <m/>
    <s v="No aplica"/>
    <m/>
    <m/>
    <s v="No hubo requerimientos de software en este periodo"/>
    <m/>
    <s v="No aplica"/>
    <s v="No aplica"/>
    <x v="3"/>
    <n v="1"/>
    <s v="No aplica"/>
    <s v="No aplica"/>
    <s v="No aplica"/>
    <s v="No aplica"/>
    <s v="No aplica"/>
    <s v="No hay requerimientos registrados en el mes"/>
    <m/>
    <n v="1"/>
    <s v="No aplica"/>
    <s v="No aplica"/>
    <s v="No aplica"/>
    <s v="No aplica"/>
    <s v="No aplica"/>
    <s v="No hay requerimientos registrados en el mes"/>
    <m/>
    <n v="1"/>
    <s v="No aplica"/>
    <s v="No aplica"/>
    <s v="No aplica"/>
    <s v="No aplica"/>
    <s v="No aplica"/>
    <s v="No hay requerimientos registrados en el mes"/>
    <m/>
    <s v="No aplica"/>
    <s v="No aplica"/>
    <s v="No aplica"/>
  </r>
  <r>
    <n v="9"/>
    <x v="0"/>
    <s v="Gestión Estratégica"/>
    <s v="3. Oficina Asesora de Planeación"/>
    <x v="1"/>
    <s v="Cumplimiento de los productos del Plan de acción Institucional"/>
    <s v="Verificar el cumplimiento ponderado de las metas de los productos programados en el plan de acción Institucional"/>
    <s v="Trimestral"/>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m/>
    <m/>
    <m/>
    <m/>
    <m/>
    <n v="1"/>
    <m/>
    <m/>
    <m/>
    <m/>
    <m/>
    <m/>
    <m/>
    <n v="1"/>
    <n v="0"/>
    <n v="0"/>
    <n v="0.91"/>
    <s v="&gt;"/>
    <s v="BUENO"/>
    <s v="Corresponde al avance ponderado de los productos del Plan de Acción en referencia al avance de las metas establecidas."/>
    <m/>
    <m/>
    <n v="0.91"/>
    <s v="BUENO"/>
    <m/>
    <m/>
    <m/>
    <m/>
    <m/>
    <m/>
    <m/>
    <m/>
    <m/>
    <m/>
    <m/>
    <m/>
    <m/>
    <m/>
    <m/>
    <m/>
    <n v="1"/>
    <n v="0"/>
    <n v="0"/>
    <n v="0.94"/>
    <s v="&gt;"/>
    <s v="BUENO"/>
    <s v="Corresponde al avance ponderado de los productos del Plan de Acción en referencia al avance de las metas establecidas."/>
    <m/>
    <m/>
    <n v="0.94"/>
    <x v="1"/>
    <m/>
    <m/>
    <m/>
    <m/>
    <m/>
    <m/>
    <m/>
    <m/>
    <m/>
    <m/>
    <m/>
    <m/>
    <m/>
    <m/>
    <m/>
    <m/>
    <n v="1"/>
    <n v="0"/>
    <n v="0"/>
    <n v="0.8"/>
    <s v="&lt;"/>
    <s v="REGULAR"/>
    <s v="Corresponde al avance ponderado de los productos del Plan de Acción en referencia al avance de las metas establecidas."/>
    <m/>
    <m/>
    <n v="0.8"/>
    <s v="REGULAR"/>
  </r>
  <r>
    <n v="10"/>
    <x v="0"/>
    <s v="Gestión Estratégica"/>
    <s v="3. Oficina Asesora de Planeación"/>
    <x v="1"/>
    <s v="Avance acumulado en la gestión de las actividades del Plan de Acción Institucional."/>
    <s v="Verificar el cumplimiento ponderado de todas las actividades que hacen parte del plan de acción Institucional."/>
    <s v="Trimestral"/>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m/>
    <m/>
    <m/>
    <m/>
    <m/>
    <n v="1"/>
    <m/>
    <m/>
    <m/>
    <m/>
    <m/>
    <m/>
    <m/>
    <n v="1"/>
    <n v="0"/>
    <n v="0"/>
    <n v="0.75"/>
    <s v="&gt;"/>
    <s v="REGULAR"/>
    <s v="Corresponde al avance ponderado de todas las actividades del Plan de Acción."/>
    <m/>
    <m/>
    <n v="0.75"/>
    <s v="REGULAR"/>
    <m/>
    <m/>
    <m/>
    <m/>
    <m/>
    <m/>
    <m/>
    <m/>
    <m/>
    <m/>
    <m/>
    <m/>
    <m/>
    <m/>
    <m/>
    <m/>
    <n v="1"/>
    <n v="0"/>
    <n v="0"/>
    <n v="0.55000000000000004"/>
    <s v="&gt;"/>
    <s v="Regular"/>
    <s v="Corresponde al avance ponderado de todas las actividades del Plan de Acción."/>
    <m/>
    <m/>
    <n v="0.55000000000000004"/>
    <x v="4"/>
    <m/>
    <m/>
    <m/>
    <m/>
    <m/>
    <m/>
    <m/>
    <m/>
    <m/>
    <m/>
    <m/>
    <m/>
    <m/>
    <m/>
    <m/>
    <m/>
    <n v="1"/>
    <n v="0"/>
    <n v="0"/>
    <n v="0.45"/>
    <s v="&lt;"/>
    <s v="MALO"/>
    <s v="Corresponde al avance ponderado de todas las actividades del Plan de Acción."/>
    <m/>
    <m/>
    <n v="0.45"/>
    <s v="MALO"/>
  </r>
  <r>
    <n v="11"/>
    <x v="0"/>
    <s v="Gestión Estratégica"/>
    <s v="3. Oficina Asesora de Planeación"/>
    <x v="1"/>
    <s v="Avance en la gestión de las actividades del Plan de Acción Institucional en el periodo evaluado."/>
    <s v="verificar que actividades debieron cumplirse en el periodo evaluado"/>
    <s v="Trimestral"/>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m/>
    <m/>
    <m/>
    <m/>
    <m/>
    <n v="1"/>
    <m/>
    <m/>
    <m/>
    <m/>
    <m/>
    <m/>
    <m/>
    <n v="1"/>
    <n v="0"/>
    <n v="0"/>
    <n v="0.8"/>
    <s v="&lt;"/>
    <s v="BUENO"/>
    <s v="Corresponde al avance ponderado de las actividades a cumplir en el periodo del Plan de Acción."/>
    <m/>
    <m/>
    <n v="0.8"/>
    <s v="BUENO"/>
    <m/>
    <m/>
    <m/>
    <m/>
    <m/>
    <m/>
    <m/>
    <m/>
    <m/>
    <m/>
    <m/>
    <m/>
    <m/>
    <m/>
    <m/>
    <m/>
    <n v="1"/>
    <n v="0"/>
    <n v="0"/>
    <n v="0.67"/>
    <s v="&lt;"/>
    <s v="Regular"/>
    <s v="Corresponde al avance ponderado de las actividades a cumplir en el periodo del Plan de Acción."/>
    <m/>
    <m/>
    <n v="0.67"/>
    <x v="4"/>
    <m/>
    <m/>
    <m/>
    <m/>
    <m/>
    <m/>
    <m/>
    <m/>
    <m/>
    <m/>
    <m/>
    <m/>
    <m/>
    <m/>
    <m/>
    <m/>
    <n v="1"/>
    <n v="0"/>
    <n v="0"/>
    <n v="0.8"/>
    <s v="&lt;"/>
    <s v="REGULAR"/>
    <s v="Corresponde al avance ponderado de las actividades a cumplir en el periodo del Plan de Acción."/>
    <m/>
    <m/>
    <n v="0.8"/>
    <s v="REGULAR"/>
  </r>
  <r>
    <n v="12"/>
    <x v="0"/>
    <s v="Gestión Estratégica"/>
    <s v="3. Oficina Asesora de Planeación"/>
    <x v="0"/>
    <s v="Oportunidad en la expedición de viabilidades"/>
    <s v="Controlar el tiempo de expedición de las viabilidades solicitadas"/>
    <s v="Trimestral"/>
    <s v="*Personal_x000a_*Físicos_x000a_*Tecnológicos "/>
    <n v="1"/>
    <s v="Al finalizar"/>
    <s v="Eficiencia"/>
    <s v="(Número de viabilidades expedidas en un término no mayor  a 2 días hábiles  / Número de viabilidades solicitadas en el periodo)*100"/>
    <s v="Porcentaje"/>
    <s v="matriz de control de viabilidades"/>
    <s v="Mensual"/>
    <s v="Mensual"/>
    <s v="&lt;=50%"/>
    <s v="(&gt; 50% y &lt;90%)"/>
    <s v="(&gt;= 90% y &lt;100%)"/>
    <s v="(=100%)"/>
    <s v="Grupo de Gestión Estratégica"/>
    <s v="Responsables seguimiento Predis y Presupuesto."/>
    <s v="Responsables seguimiento Presupuesto"/>
    <s v="Oficina de Planeación"/>
    <n v="1"/>
    <m/>
    <m/>
    <m/>
    <m/>
    <m/>
    <m/>
    <m/>
    <n v="1"/>
    <m/>
    <m/>
    <m/>
    <m/>
    <m/>
    <m/>
    <m/>
    <n v="1"/>
    <n v="254"/>
    <n v="254"/>
    <n v="1"/>
    <s v="="/>
    <s v="EXCELENTE"/>
    <s v="En el 3er trimestre se expidieron 254 viabilidades, en un tiempo promesio de 1 día, cumpliendo asi con la meta"/>
    <s v="No aplica"/>
    <m/>
    <n v="1"/>
    <s v="EXCELENTE"/>
    <m/>
    <m/>
    <m/>
    <m/>
    <m/>
    <m/>
    <m/>
    <m/>
    <m/>
    <m/>
    <m/>
    <m/>
    <m/>
    <m/>
    <m/>
    <m/>
    <n v="1"/>
    <n v="94"/>
    <n v="94"/>
    <n v="1"/>
    <s v="&gt;"/>
    <s v="Excelente"/>
    <s v="Durante el segundo trimestre del año se tramitaron 94 viabilidades en un tiempo no mayor a 2 dias"/>
    <m/>
    <m/>
    <n v="1"/>
    <x v="0"/>
    <m/>
    <m/>
    <m/>
    <m/>
    <m/>
    <m/>
    <m/>
    <m/>
    <m/>
    <m/>
    <m/>
    <m/>
    <m/>
    <m/>
    <m/>
    <m/>
    <n v="1"/>
    <n v="282"/>
    <n v="302"/>
    <n v="0.93377483443708609"/>
    <s v="&lt;"/>
    <s v="BUENO"/>
    <s v="Durante el primer mes no se contaba con la información actualizada y completa para generar las viabilidades."/>
    <s v="Las actas de comité de contratación deben ser entregadas de manera inmediata para proceder a la actualización de los planes de contratación."/>
    <m/>
    <n v="0.93377483443708609"/>
    <s v="BUENO"/>
  </r>
  <r>
    <n v="13"/>
    <x v="0"/>
    <s v="Gestión de Asuntos Jurídicos"/>
    <s v="4. Oficina Asesora Jurídica"/>
    <x v="0"/>
    <s v="Asistencia Conciliaciones Prejudiciales y Judiciales"/>
    <s v="Cuantificar la gestión de la Oficina Asesora Jurídica en el cumplimiento de la asistencia a las audiencias de conciliación prejudicial y Judicial, conforme a las citaciones que se entreguen en la UAECOBB"/>
    <s v="Trimestral"/>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n v="1"/>
    <m/>
    <m/>
    <m/>
    <m/>
    <m/>
    <m/>
    <m/>
    <n v="1"/>
    <m/>
    <m/>
    <m/>
    <m/>
    <m/>
    <m/>
    <m/>
    <n v="1"/>
    <n v="65"/>
    <n v="65"/>
    <n v="1"/>
    <s v="(=100%)"/>
    <s v="EXCELENTE"/>
    <s v="Durante el III Trimestre del año 2018, fueron asistidas sesenta y cinco (65) conciliaciones judiciales y prejudiciales "/>
    <m/>
    <m/>
    <n v="1"/>
    <s v="EXCELENTE"/>
    <m/>
    <m/>
    <m/>
    <m/>
    <m/>
    <m/>
    <m/>
    <m/>
    <m/>
    <m/>
    <m/>
    <m/>
    <m/>
    <m/>
    <m/>
    <m/>
    <n v="1"/>
    <n v="90"/>
    <n v="90"/>
    <n v="1"/>
    <m/>
    <s v="Excelente"/>
    <m/>
    <m/>
    <m/>
    <n v="1"/>
    <x v="0"/>
    <s v="Durante el II Trimestre del año 2018, se brindo asistencia a Noventa (90) audiencias, se observa un incremento significativo con relación al Primer Trimestre"/>
    <m/>
    <m/>
    <m/>
    <m/>
    <m/>
    <m/>
    <m/>
    <m/>
    <m/>
    <m/>
    <m/>
    <m/>
    <m/>
    <m/>
    <m/>
    <n v="1"/>
    <n v="20"/>
    <n v="20"/>
    <n v="1"/>
    <m/>
    <s v="EXCELENTE"/>
    <s v="Durante el I Trimestre del año 2018, se brindo asistencia a veinte (20) audiencias."/>
    <m/>
    <m/>
    <n v="1"/>
    <s v="EXCELENTE"/>
  </r>
  <r>
    <n v="14"/>
    <x v="0"/>
    <s v="Gestión de Asuntos Jurídicos"/>
    <s v="4. Oficina Asesora Jurídica"/>
    <x v="0"/>
    <s v="Estudio de solicitudes de conciliación"/>
    <s v="Cuantificar la gestión de la Oficina Asesora Jurídica en el cumplimiento del análisis  de las solicitudes de  conciliación que se radiquen en la UAECOB, mediante las fichas técnicas respectivas."/>
    <s v="Trimestral"/>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n v="1"/>
    <m/>
    <m/>
    <m/>
    <m/>
    <m/>
    <m/>
    <m/>
    <n v="1"/>
    <m/>
    <m/>
    <m/>
    <m/>
    <m/>
    <m/>
    <m/>
    <n v="1"/>
    <n v="3"/>
    <n v="3"/>
    <n v="1"/>
    <s v="(=100%)"/>
    <s v="EXCELENTE"/>
    <s v="Durante el III Trimestre del año 2018, fueron estudiados (3) solicitudes de conciliación"/>
    <m/>
    <m/>
    <n v="1"/>
    <s v="EXCELENTE"/>
    <m/>
    <m/>
    <m/>
    <m/>
    <m/>
    <m/>
    <m/>
    <m/>
    <m/>
    <m/>
    <m/>
    <m/>
    <m/>
    <m/>
    <m/>
    <m/>
    <n v="1"/>
    <n v="48"/>
    <n v="48"/>
    <n v="1"/>
    <s v="(=100%)"/>
    <s v="Excelente"/>
    <m/>
    <m/>
    <m/>
    <n v="1"/>
    <x v="0"/>
    <s v="Durante el II Trimestre del año 2018, fueron analizadas cuarenta y ocho (48) fichas en Comité"/>
    <m/>
    <m/>
    <m/>
    <m/>
    <m/>
    <m/>
    <m/>
    <m/>
    <m/>
    <m/>
    <m/>
    <m/>
    <m/>
    <m/>
    <m/>
    <n v="1"/>
    <n v="12"/>
    <n v="12"/>
    <n v="1"/>
    <s v="(=100%)"/>
    <s v="EXCELENTE"/>
    <s v="Durante el I Trimestre del año 2018, fueron analizadas doce (12) fichas en Comité"/>
    <m/>
    <m/>
    <n v="1"/>
    <s v="EXCELENTE"/>
  </r>
  <r>
    <n v="15"/>
    <x v="0"/>
    <s v="Gestión de Asuntos Jurídicos"/>
    <s v="4. Oficina Asesora Jurídica"/>
    <x v="0"/>
    <s v="Aprobación de Estudios Previos"/>
    <s v="Evaluar el Porcentaje de estudios previos asesorados jurídicamente por los abogados del área de contratación "/>
    <s v="Trimestral"/>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n v="0.95"/>
    <m/>
    <m/>
    <m/>
    <m/>
    <m/>
    <m/>
    <m/>
    <n v="0.95"/>
    <m/>
    <m/>
    <m/>
    <m/>
    <m/>
    <m/>
    <m/>
    <n v="0.95"/>
    <n v="226"/>
    <n v="226"/>
    <n v="1"/>
    <s v="(=100%)"/>
    <s v="EXCELENTE"/>
    <s v="Durante el III Trimestre del año 2018, la Oficina Asesora Jurídica brindo asesoria a las Diferentes Oficinas y Subdirecciones de la UAECOB en los relacionado con estudios previos"/>
    <m/>
    <m/>
    <n v="1"/>
    <s v="EXCELENTE"/>
    <m/>
    <m/>
    <m/>
    <m/>
    <m/>
    <m/>
    <m/>
    <m/>
    <m/>
    <m/>
    <m/>
    <m/>
    <m/>
    <m/>
    <m/>
    <m/>
    <n v="0.95"/>
    <n v="21"/>
    <n v="21"/>
    <n v="0.95"/>
    <s v="(=100%)"/>
    <s v="Excelente"/>
    <m/>
    <m/>
    <m/>
    <n v="0.95"/>
    <x v="1"/>
    <s v="Durante el II Trimestre del año 2018, la Oficina Asesora Jurídica brindo asesoria a las Diferentes Oficinas y Subdirecciones de la UAECOB en los relacionado con estudios previos"/>
    <m/>
    <m/>
    <m/>
    <m/>
    <m/>
    <m/>
    <m/>
    <m/>
    <m/>
    <m/>
    <m/>
    <m/>
    <m/>
    <m/>
    <m/>
    <n v="0.95"/>
    <n v="150"/>
    <n v="150"/>
    <n v="0.95"/>
    <s v="(=100%)"/>
    <s v="EXCELENTE"/>
    <s v="Durante el I Trimestre del año 2018, la Oficina Asesora Jurídica brindo asesoria a las Diferentes Oficinas y Subdirecciones de la UAECOB en los relacionado con estudios previos"/>
    <m/>
    <m/>
    <n v="0.95"/>
    <s v="EXCELENTE"/>
  </r>
  <r>
    <n v="16"/>
    <x v="0"/>
    <s v="Gestión de Asuntos Jurídicos"/>
    <s v="4. Oficina Asesora Jurídica"/>
    <x v="0"/>
    <s v="Promedio expedición minutas Prestación de servicios"/>
    <s v="Determinar la oportunidad en la elaboración de la minutas de prestación de servicios luego del cumplimiento de los requisitos exigidos"/>
    <s v="Bimestral"/>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n v="4"/>
    <m/>
    <m/>
    <m/>
    <m/>
    <m/>
    <m/>
    <m/>
    <n v="4"/>
    <s v="N/A"/>
    <s v="N/A"/>
    <n v="4"/>
    <s v="≤4"/>
    <s v="BUENO"/>
    <s v="Durante los meses de julio y agosto del año 2018 la Oficina Asesora Jurídica expidio y suscribio 146 minutas de contratos de prestación de servicios en promedio de cuatro (4) días"/>
    <m/>
    <n v="4"/>
    <m/>
    <m/>
    <m/>
    <m/>
    <m/>
    <m/>
    <m/>
    <n v="4"/>
    <n v="4"/>
    <s v="BUENO"/>
    <m/>
    <m/>
    <m/>
    <m/>
    <m/>
    <m/>
    <m/>
    <m/>
    <s v="0 días calendario"/>
    <n v="0"/>
    <n v="0"/>
    <n v="0"/>
    <s v="≤3"/>
    <s v="EXCELENTE"/>
    <s v="Durante los meses de marzo y abril del 2018 no se  suscribieron minutas de contratos de prestación de servicios, en virtud de la Ley 996 de 2005/ley de garantias que precisa que durante el periodo electoral  (congreso -presidencia) se restringirá la celebración de contratos estatales (Contratación Directa)."/>
    <m/>
    <m/>
    <m/>
    <m/>
    <m/>
    <m/>
    <m/>
    <m/>
    <m/>
    <m/>
    <n v="0"/>
    <x v="0"/>
    <m/>
    <m/>
    <m/>
    <m/>
    <m/>
    <m/>
    <m/>
    <m/>
    <n v="4"/>
    <n v="1"/>
    <n v="1"/>
    <n v="1"/>
    <s v="≤3"/>
    <s v="EXCELENTE"/>
    <s v="Durante los dos primeros meses del año 2018 la Oficina Asesora Jurídica expidio y suscribio las minutas de contratos de prestación de servicios en promedio de un (1) día"/>
    <m/>
    <m/>
    <m/>
    <m/>
    <m/>
    <m/>
    <m/>
    <m/>
    <m/>
    <m/>
    <n v="1"/>
    <s v="EXCELENTE"/>
  </r>
  <r>
    <n v="17"/>
    <x v="0"/>
    <s v="Gestión de Asuntos Jurídicos"/>
    <s v="4. Oficina Asesora Jurídica"/>
    <x v="1"/>
    <s v="Oportunidad de respuesta a  Derechos de Petición"/>
    <s v="Evaluar la oportunidad de respuesta a Derechos de Petición de competencia de la OAJ"/>
    <s v="Trimestral"/>
    <s v="*Personal y tecnológicos"/>
    <n v="1"/>
    <s v="Final del proceso"/>
    <s v="Eficiencia"/>
    <s v="(Número de Derechos de petición respondidos oportunamente por la OAJ / Total de derechos de petición con vencimiento en el periodo de competencia de la OAJ)*100"/>
    <s v="Porcentaje"/>
    <s v="Radicado Cordis de Derechos de Petición_x000a_"/>
    <s v="Mensual"/>
    <s v="Mensual"/>
    <s v="&lt;100%"/>
    <s v="No Aplica"/>
    <n v="1"/>
    <n v="1"/>
    <s v="Oficina Asesora Jurídica"/>
    <s v="Oficina Asesora Jurídica"/>
    <s v="Oficina Asesora Jurídica"/>
    <s v="Todas las Dependencias de la Entidad"/>
    <n v="1"/>
    <m/>
    <m/>
    <m/>
    <m/>
    <m/>
    <m/>
    <m/>
    <n v="1"/>
    <m/>
    <m/>
    <m/>
    <m/>
    <m/>
    <m/>
    <m/>
    <n v="1"/>
    <n v="83"/>
    <n v="83"/>
    <n v="1"/>
    <s v="(=100%)"/>
    <s v="EXCELENTE"/>
    <s v="La oficina Asesora Jurídica dio respuesta a Ochenta y tres (83) solicitudes de certificados por correo   y radicados los cuales fueron tramitados en su totalidad"/>
    <m/>
    <m/>
    <n v="1"/>
    <s v="EXCELENTE"/>
    <m/>
    <m/>
    <m/>
    <m/>
    <m/>
    <m/>
    <m/>
    <m/>
    <m/>
    <m/>
    <m/>
    <m/>
    <m/>
    <m/>
    <m/>
    <m/>
    <n v="1"/>
    <n v="91"/>
    <n v="91"/>
    <n v="1"/>
    <s v="(=100%)"/>
    <s v="Excelente"/>
    <m/>
    <m/>
    <m/>
    <n v="1"/>
    <x v="0"/>
    <s v="La oficina Asesora Jurídica dio respuesta a Noventa y un (91) solicitudes de certificados por correo   y radicados los cuales fueron tramitados en su totalidad"/>
    <m/>
    <m/>
    <m/>
    <m/>
    <m/>
    <m/>
    <m/>
    <m/>
    <m/>
    <m/>
    <m/>
    <m/>
    <m/>
    <m/>
    <m/>
    <n v="1"/>
    <n v="84"/>
    <n v="84"/>
    <n v="1"/>
    <s v="(=100%)"/>
    <s v="EXCELENTE"/>
    <s v="La oficina Asesora Jurídica dio respuesta a ochenta y cuatro (84) solicitudes de certificados por correo institucional  y radicados los cuales fueron tramitados en su totalidad"/>
    <m/>
    <m/>
    <n v="1"/>
    <s v="EXCELENTE"/>
  </r>
  <r>
    <n v="18"/>
    <x v="1"/>
    <s v="Conocimiento del Riesgo"/>
    <s v="5. Subdirección de Gestión del Riesgo"/>
    <x v="0"/>
    <s v="Oportunidad en emisión de constancias de la investigaciones de incendios"/>
    <s v="Hacer seguimiento al tiempo promedio de respuesta de constancias desde su solicitud"/>
    <s v="Mensual"/>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63"/>
    <n v="63"/>
    <n v="1"/>
    <m/>
    <s v="EXCELENTE"/>
    <s v="Se emitieron para el mes de Julio 64 contancias solictadas por los usuarios"/>
    <m/>
    <n v="1"/>
    <n v="49"/>
    <n v="49"/>
    <n v="1"/>
    <m/>
    <s v="EXCELENTE"/>
    <s v="Se emitieron para el mes de Agosto 49 contancias solictadas por los usuarios"/>
    <m/>
    <n v="1"/>
    <n v="47"/>
    <n v="47"/>
    <n v="1"/>
    <m/>
    <s v="EXCELENTE"/>
    <m/>
    <m/>
    <n v="1"/>
    <n v="1"/>
    <s v="EXCELENTE"/>
    <n v="1"/>
    <n v="63"/>
    <n v="63"/>
    <n v="1"/>
    <s v="="/>
    <s v="EXCELENTE"/>
    <s v="Se emitieron para el mes de Abril 63 contancias solictadas por los usuarios"/>
    <m/>
    <n v="1"/>
    <n v="49"/>
    <n v="49"/>
    <n v="1"/>
    <s v="="/>
    <s v="EXCELENTE"/>
    <s v="Se emitieron para el mes de Mayo 49 contancias solictadas por los usuarios"/>
    <m/>
    <n v="1"/>
    <n v="42"/>
    <n v="42"/>
    <n v="1"/>
    <s v="="/>
    <s v="Excelente"/>
    <s v="Se emitieron para el mes de Junio 42 contancias solictadas por los usuarios"/>
    <m/>
    <n v="1"/>
    <n v="1"/>
    <x v="0"/>
    <n v="1"/>
    <n v="67"/>
    <n v="67"/>
    <n v="1"/>
    <m/>
    <s v="Excelente"/>
    <s v="Se emitieron para el mes de enero 67 contancias solictadas por los usuarios"/>
    <s v="No Aplica"/>
    <n v="1"/>
    <n v="67"/>
    <n v="67"/>
    <n v="1"/>
    <m/>
    <s v="EXCELENTE"/>
    <s v="Se emitieron para el mes de Febrero 67 contancias solictadas por los usuarios"/>
    <s v="No Aplica"/>
    <n v="1"/>
    <n v="52"/>
    <n v="52"/>
    <n v="1"/>
    <m/>
    <s v="EXCELENTE"/>
    <s v="Se emitieron para el mes de Marzo 52 contancias solictadas por los usuarios"/>
    <s v="No Aplica"/>
    <n v="1"/>
    <n v="1"/>
    <s v="EXCELENTE"/>
  </r>
  <r>
    <n v="19"/>
    <x v="1"/>
    <s v="Conocimiento del Riesgo"/>
    <s v="5. Subdirección de Gestión del Riesgo"/>
    <x v="0"/>
    <s v="Determinación de causas de investigación de incendios"/>
    <s v="Determinar la efectividad en la determinación de las causas de  los incendios"/>
    <s v="Mensual"/>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30"/>
    <n v="30"/>
    <n v="1"/>
    <m/>
    <s v="EXCELENTE"/>
    <s v="Para la vigencia se realizaron  30 investigaciones debido a las activaciones realizadasen la cuales se determinaron las causas a todas"/>
    <m/>
    <n v="1"/>
    <n v="18"/>
    <n v="18"/>
    <n v="1"/>
    <m/>
    <s v="EXCELENTE"/>
    <s v="Para la vigencia se realizaron  18 investigaciones debido a las activaciones realizadasen la cuales se determinaron las causas a todas"/>
    <m/>
    <n v="1"/>
    <n v="18"/>
    <n v="18"/>
    <n v="1"/>
    <m/>
    <s v="EXCELENTE"/>
    <m/>
    <m/>
    <n v="1"/>
    <n v="1"/>
    <s v="EXCELENTE"/>
    <n v="1"/>
    <n v="15"/>
    <n v="15"/>
    <n v="1"/>
    <s v="="/>
    <s v="EXCELENTE"/>
    <s v="Para la vigencia se realizaron  15 investigaciones debido a las activaciones realizadasen la cuales se determinaron las causas a todas"/>
    <m/>
    <n v="1"/>
    <n v="15"/>
    <n v="15"/>
    <n v="1"/>
    <s v="="/>
    <s v="EXCELENTE"/>
    <s v="Para la vigencia se realizaron  15 investigaciones debido a las activaciones realizadasen la cuales se determinaron las causas a todas"/>
    <m/>
    <n v="1"/>
    <n v="14"/>
    <n v="14"/>
    <n v="1"/>
    <s v="="/>
    <s v="Excelente"/>
    <s v="Para la vigencia se realizaron  14 investigaciones debido a las activaciones realizadasen la cuales se determinaron las causas a todas"/>
    <m/>
    <n v="1"/>
    <n v="1"/>
    <x v="0"/>
    <n v="1"/>
    <n v="24"/>
    <n v="24"/>
    <n v="1"/>
    <m/>
    <s v="Excelente"/>
    <s v="Para la vigencia se realizaron  24 investigaciones en la cuales se determinaron las causas a todas"/>
    <s v="No Aplica"/>
    <n v="1"/>
    <n v="14"/>
    <n v="14"/>
    <n v="1"/>
    <m/>
    <s v="EXCELENTE"/>
    <s v="Para la vigencia se realizaron  14 investigaciones debido a las activaciones realizadasen la cuales se determinaron las causas a todas"/>
    <s v="No Aplica"/>
    <n v="1"/>
    <n v="22"/>
    <n v="22"/>
    <n v="1"/>
    <m/>
    <s v="EXCELENTE"/>
    <s v="Para la vigencia se realizaron  22 investigaciones en la cuales se determinaron las causas3 a todas"/>
    <s v="No Aplica"/>
    <n v="1"/>
    <n v="1"/>
    <s v="EXCELENTE"/>
  </r>
  <r>
    <n v="20"/>
    <x v="1"/>
    <s v="Conocimiento del Riesgo"/>
    <s v="5. Subdirección de Gestión del Riesgo"/>
    <x v="0"/>
    <s v="Personas que aprueban el curso de brigadas contra incendio clase I"/>
    <s v="Medir la cantidad de personas que aprueban el curso de brigadas contra incendio clase I"/>
    <s v="Mensual"/>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16"/>
    <n v="23"/>
    <n v="0.69565217391304346"/>
    <m/>
    <s v="MALO"/>
    <s v="Para el mes de julio se capacito una sola brigada debido a que las demas brigadas culminan en el siguente mes, y  solo se capacitaron 23 personas que por ausencia en los cursos no alcazaron la nota requerida "/>
    <m/>
    <n v="0.8"/>
    <n v="81"/>
    <n v="92"/>
    <n v="0.88043478260869568"/>
    <m/>
    <s v="EXCELENTE"/>
    <s v="para el mes de agosto se capacitaron 92 personas correspondiente a  4 brigadas como son cajas de compensacion familiar, centros comericales y empresas logisticas."/>
    <m/>
    <n v="0.8"/>
    <n v="132"/>
    <n v="144"/>
    <n v="0.91666666666666663"/>
    <m/>
    <s v="EXCELENTE"/>
    <m/>
    <m/>
    <n v="0.83091787439613529"/>
    <n v="0.83091787439613529"/>
    <s v="EXCELENTE"/>
    <n v="0.8"/>
    <n v="193"/>
    <n v="235"/>
    <n v="0.82127659574468082"/>
    <s v="&gt;"/>
    <s v="EXCELENTE"/>
    <s v="Debido a la rotacion del pèrsonal en el manejo interno de cada empresa, y el tipo de empresas que se capacitaron para el mes de mayo (logisdticas) se presentan dificultades para continuar con la persona que se incribe y culmina el proceso de capacitacion."/>
    <m/>
    <n v="0.8"/>
    <n v="58"/>
    <n v="65"/>
    <n v="0.89230769230769236"/>
    <s v="&gt;"/>
    <s v="EXCELENTE"/>
    <s v="De acuerdo con las empresas inscritas para el mes de mayo como son del sector educativo, comercial y Pymes, estas manejan un niven de organización que se refleja en la diciplina del personal asistente para la culminacion del mismo."/>
    <m/>
    <n v="0.8"/>
    <n v="131"/>
    <n v="142"/>
    <n v="0.92253521126760563"/>
    <s v="&gt;"/>
    <s v="Excelente"/>
    <s v="Para el mes de junio la participacion de Pymes y sector educativo mantuvo una tendencia creciente en la aprobacion del curso de brigadas contra incendio clase I."/>
    <m/>
    <n v="0.87870649977332616"/>
    <n v="0.87870649977332616"/>
    <x v="0"/>
    <n v="0.8"/>
    <n v="76"/>
    <n v="86"/>
    <n v="0.88372093023255816"/>
    <n v="0.08"/>
    <s v="Excelente"/>
    <s v="Se capacitaron en el periodo 4 grupo de brigadas correspondientes a 86 personas de las cuales 10 no aprobaron el curso."/>
    <s v="No Aplica"/>
    <n v="0.8"/>
    <n v="46"/>
    <n v="50"/>
    <n v="0.92"/>
    <n v="0.12"/>
    <s v="EXCELENTE"/>
    <s v="para el mes de febrero se capacitaron las brigadas de la universidad jorge tadeo lozano y open group en la  cual se dio un desempeño superior al exgido por la normatividad vigente"/>
    <s v="No Aplica"/>
    <n v="0.8"/>
    <n v="59"/>
    <n v="61"/>
    <n v="0.96721311475409832"/>
    <n v="0.17"/>
    <s v="EXCELENTE"/>
    <s v="en le mes de marzo se capacitaron 61 personas que corresponde a 9 brigradas empresariales ya que se conformo una capacitacion con pymes "/>
    <s v="No Aplica"/>
    <n v="0.92364468166221891"/>
    <n v="0.92364468166221891"/>
    <s v="EXCELENTE"/>
  </r>
  <r>
    <n v="21"/>
    <x v="2"/>
    <s v="Conocimiento del Riesgo"/>
    <s v="5. Subdirección de Gestión del Riesgo"/>
    <x v="0"/>
    <s v="Nivel de efectividad de sensibilización de la comunidad en auto revisión de establecimientos"/>
    <s v="Evaluar el nivel de interiorización en las personas que asistieron a la sensibilización e auto revisión de establecimientos"/>
    <s v="Mensual"/>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5"/>
    <n v="5"/>
    <n v="1"/>
    <m/>
    <s v="EXCELENTE"/>
    <s v="Se realizar la verificacion del 1% de las revisiones clasifcadas como riesgo bajo ratificando en su totalidad  los establecimientor aprobados."/>
    <m/>
    <n v="0.85"/>
    <n v="7"/>
    <n v="7"/>
    <n v="1"/>
    <m/>
    <s v="EXCELENTE"/>
    <s v="para el mes de Agosto se realizan mas  verificaciones a establecimientos debido a que se incremento el numero de conceptos de riesgo bajo dados."/>
    <m/>
    <n v="0.85"/>
    <n v="8"/>
    <n v="8"/>
    <n v="1"/>
    <m/>
    <s v="EXCELENTE"/>
    <m/>
    <m/>
    <n v="1"/>
    <n v="1"/>
    <s v="EXCELENTE"/>
    <n v="0.85"/>
    <n v="5"/>
    <n v="5"/>
    <n v="1"/>
    <s v="&gt;"/>
    <s v="EXCELENTE"/>
    <s v="Se ratifico el numero de conceptos emitidos correspondiente al 1% de los generados en el mes de abril"/>
    <m/>
    <n v="0.85"/>
    <n v="3"/>
    <n v="3"/>
    <n v="1"/>
    <s v="&gt;"/>
    <s v="EXCELENTE"/>
    <s v="Se ratifico el numero de conceptos emitidos correspondiente al 1% de los generados en el mes de mayo"/>
    <m/>
    <n v="0.85"/>
    <n v="4"/>
    <n v="4"/>
    <n v="1"/>
    <s v="&gt;"/>
    <s v="Excelente"/>
    <s v="Se ratifico el numero de conceptos emitidos correspondiente al 1% de los generados en el mes de junio"/>
    <m/>
    <n v="1"/>
    <n v="1"/>
    <x v="0"/>
    <n v="0.85"/>
    <n v="2"/>
    <n v="2"/>
    <n v="1"/>
    <m/>
    <s v="Excelente"/>
    <s v="para el mes de enero se realizan 2 visitas debido a las pocas solicitudes para la capacitacion de riesgo bajo realizadas."/>
    <s v="No Aplica"/>
    <n v="1"/>
    <n v="2"/>
    <n v="2"/>
    <n v="1"/>
    <m/>
    <s v="EXCELENTE"/>
    <s v="se realizan 2 visitas de verificacion en el mes de febrero a las culaes se ratifican los conceptos emitidos."/>
    <s v="No Aplica"/>
    <n v="1"/>
    <n v="5"/>
    <n v="5"/>
    <n v="1"/>
    <m/>
    <s v="EXCELENTE"/>
    <s v="las visitas de verificacion realizadas correponden al 1% de las capacitaciones dadas en riego bajo para el mes de marzo"/>
    <s v="No Aplica"/>
    <n v="1"/>
    <n v="1"/>
    <s v="EXCELENTE"/>
  </r>
  <r>
    <n v="22"/>
    <x v="2"/>
    <s v="Conocimiento del Riesgo"/>
    <s v="5. Subdirección de Gestión del Riesgo"/>
    <x v="0"/>
    <s v="Eventos masivos de alta complejidad  asistidos por la UAECOB,  que garantizan las condiciones mínimas de seguridad a la ciudadanía."/>
    <s v="Identificar el grado porcentual de cumplimiento de asistencia de la UAECOB a los eventos masivos de alta complejidad que tengan concepto favorable."/>
    <s v="Mensual"/>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17"/>
    <n v="17"/>
    <n v="1"/>
    <m/>
    <s v="EXCELENTE"/>
    <s v="Por motivo de la celebracion del mundial de futbol 2018 los eventos para el mes de julio no representaron un numero significativo en el distiro capital"/>
    <m/>
    <n v="1"/>
    <n v="52"/>
    <n v="52"/>
    <n v="1"/>
    <m/>
    <s v="EXCELENTE"/>
    <s v="Se observa un incremento en la realizacion de eventos masivos de alta complejidad en el distrito debido a que lo empresarios empiezan a retomar las actividades pendientes por el mundial de futbol 2018"/>
    <m/>
    <n v="1"/>
    <n v="43"/>
    <n v="43"/>
    <n v="1"/>
    <m/>
    <s v="EXCELENTE"/>
    <m/>
    <m/>
    <n v="1"/>
    <n v="1"/>
    <s v="EXCELENTE"/>
    <n v="1"/>
    <n v="33"/>
    <n v="33"/>
    <n v="1"/>
    <s v="="/>
    <s v="EXCELENTE"/>
    <s v="El nuemro de eventos corresponde a concientos (enanitos verdes y hombres G, jumbo concierto) asi mismo se contiuaron con obras de teatro y clausura del festibal iberoamericano de teatro, lel tour de la fifa (copa del mundo) entre otros."/>
    <m/>
    <n v="1"/>
    <n v="23"/>
    <n v="23"/>
    <n v="1"/>
    <s v="="/>
    <s v="EXCELENTE"/>
    <s v="Disminuye el numero de eventos debido a las elecciones presidenciales que afecta la realizacion de eventos."/>
    <m/>
    <n v="1"/>
    <n v="9"/>
    <n v="9"/>
    <n v="1"/>
    <s v="="/>
    <s v="Excelente"/>
    <s v="Disminuye el numero de eventos debido a las elecciones presidenciales que afecta la realizacion de eventos."/>
    <m/>
    <n v="1"/>
    <n v="1"/>
    <x v="0"/>
    <n v="1"/>
    <n v="17"/>
    <n v="17"/>
    <n v="1"/>
    <m/>
    <s v="Excelente"/>
    <s v="Para el mes de enero se presentaron pocos eventos alta complejidad en la ciudad "/>
    <s v="No Aplica"/>
    <n v="1"/>
    <n v="27"/>
    <n v="27"/>
    <n v="1"/>
    <m/>
    <s v="EXCELENTE"/>
    <s v="se incremetan los eventos de alta complejidad en la ciudad debido al inicio del futbol colombiano y temporada taurina"/>
    <s v="No Aplica"/>
    <n v="1"/>
    <n v="41"/>
    <n v="41"/>
    <n v="1"/>
    <m/>
    <s v="EXCELENTE"/>
    <s v="Se incrementa el nuemro de eventos debido al inicio del festival iberoamericano de teatro, estereo picnik y concientos de gran magnitud, asi mismo se registro los eventos de seman santa."/>
    <s v="No Aplica"/>
    <n v="1"/>
    <n v="1"/>
    <s v="EXCELENTE"/>
  </r>
  <r>
    <n v="23"/>
    <x v="2"/>
    <s v="Conocimiento del Riesgo"/>
    <s v="5. Subdirección de Gestión del Riesgo"/>
    <x v="0"/>
    <s v="Revisiones técnicas de riesgo moderado y alto realizadas oportunamente"/>
    <s v="Evaluar la oportunidad en la realización de revisiones técnicas de riesgo moderado y alto."/>
    <s v="Mensual"/>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2723"/>
    <n v="2982"/>
    <n v="0.91314553990610325"/>
    <m/>
    <s v="EXCELENTE"/>
    <s v="Se realizaron las revisiones tecnicas en los tiempos establecidos en los procedimientos  de acuerdo con las disponibilidad de las estaciones."/>
    <m/>
    <n v="0.8"/>
    <n v="2849"/>
    <n v="3266"/>
    <n v="0.8723208818126148"/>
    <m/>
    <s v="EXCELENTE"/>
    <s v="Se realizaron las revisiones tecnicas en los tiempos establecidos en los procedimientos  de acuerdo con las disponibilidad de las estaciones."/>
    <m/>
    <n v="0.8"/>
    <n v="2097"/>
    <n v="2315"/>
    <n v="0.90583153347732182"/>
    <m/>
    <s v="EXCELENTE"/>
    <m/>
    <m/>
    <n v="0.89709931839868007"/>
    <n v="0.89709931839868007"/>
    <s v="EXCELENTE"/>
    <n v="0.8"/>
    <n v="2165"/>
    <n v="2395"/>
    <n v="0.90396659707724425"/>
    <s v="&gt;"/>
    <s v="EXCELENTE"/>
    <s v="Se realizaron las revisiones tecnicas en los tiempos establecidos en los procedimientos  de acuerdo con las disponibilidad de las estaciones."/>
    <m/>
    <n v="0.8"/>
    <n v="2173"/>
    <n v="2422"/>
    <n v="0.89719240297274983"/>
    <s v="&gt;"/>
    <s v="EXCELENTE"/>
    <s v="Se realizaron las revisiones tecnicas en los tiempos establecidos en los procedimientos  de acuerdo con las disponibilidad de las estaciones."/>
    <m/>
    <n v="0.8"/>
    <n v="2559"/>
    <n v="2876"/>
    <n v="0.88977746870653684"/>
    <s v="&gt;"/>
    <s v="Excelente"/>
    <s v="Se realizaron las revisiones tecnicas en los tiempos establecidos en los procedimientos  de acuerdo con las disponibilidad de las estaciones."/>
    <m/>
    <n v="0.89697882291884357"/>
    <n v="0.89697882291884357"/>
    <x v="0"/>
    <n v="0.8"/>
    <n v="1450"/>
    <n v="1611"/>
    <n v="0.90006207324643084"/>
    <m/>
    <s v="Excelente"/>
    <s v="Se realizaron las revisiones tecnicas en los tiempos establecidos en los procedimientos  de acuerdo con las disponibilidad de las estaciones."/>
    <s v="No Aplica"/>
    <n v="0.79"/>
    <n v="838"/>
    <n v="932"/>
    <n v="0.89914163090128751"/>
    <m/>
    <s v="EXCELENTE"/>
    <s v="Se realizaron las revisiones tecnicas en los tiempos establecidos en los procedimientos  de acuerdo con las disponibilidad de las estaciones."/>
    <s v="No Aplica"/>
    <n v="0.79"/>
    <n v="1676"/>
    <n v="1884"/>
    <n v="0.88959660297239918"/>
    <m/>
    <s v="EXCELENTE"/>
    <s v="Se realizaron las revisiones tecnicas en los tiempos establecidos en los procedimientos  de acuerdo con las disponibilidad de las estaciones."/>
    <s v="No Aplica"/>
    <n v="0.8962667690400391"/>
    <n v="0.8962667690400391"/>
    <s v="EXCELENTE"/>
  </r>
  <r>
    <n v="24"/>
    <x v="1"/>
    <s v="Reducción del Riesgo"/>
    <s v="5. Subdirección de Gestión del Riesgo"/>
    <x v="0"/>
    <s v="Nivel de cumplimiento de las acciones asignadas a la  UAECOB en el Plan de Acción de la Comisión Distrital Prevención y Mitigación de Incendios Forestales"/>
    <s v="Evidenciar el nivel de cumplimiento de las actividades asignadas a la UAECOB en el marco de la Comisión Distrital Prevención y Mitigación de Incendios Forestales."/>
    <s v="semestral"/>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n v="1"/>
    <m/>
    <m/>
    <m/>
    <m/>
    <m/>
    <m/>
    <m/>
    <n v="1"/>
    <m/>
    <m/>
    <m/>
    <m/>
    <m/>
    <m/>
    <m/>
    <n v="1"/>
    <m/>
    <m/>
    <m/>
    <m/>
    <m/>
    <m/>
    <m/>
    <m/>
    <s v="No aplica"/>
    <s v="No aplica"/>
    <n v="1"/>
    <m/>
    <m/>
    <m/>
    <m/>
    <m/>
    <m/>
    <m/>
    <n v="1"/>
    <m/>
    <m/>
    <m/>
    <m/>
    <m/>
    <m/>
    <m/>
    <n v="1"/>
    <n v="7"/>
    <n v="7"/>
    <n v="1"/>
    <s v="="/>
    <s v="Excelente"/>
    <s v="1. Presentar a la Comisión Intersectorial de Gestión de Riesgos y Cambio Climático, el informe anual de gestión de la CDPMIF, como mecanismo para facilitar la articulación con el SDGR-CC._x000a_2. Reportar trimestralmente los incendios forestales ocurridos en el Distrito Capital a: la UNGRD, al IDEAM y a las autoridades ambientales._x000a_3. Determinar las necesidades para el fortalecimiento del equipo de investigación de causas de incendios forestales y buscar la forma de suplirlas._x000a_4. Apoyar la tipificación de incidentes forestales en la plataforma a desarrollar por el NUSE._x000a_5. Investigar las causas de los incendios forestales de gran complejidad._x000a_6. Contar con un grupo de vigías forestales, para la detección y vigilancia de columnas de humo, especialmente en las temporadas secas._x000a_7. Reportar mensualmente los incidentes forestales atendidos en Bogotá D.C. y realizar la georeferenciación de los incendios forestales._x000a_"/>
    <m/>
    <m/>
    <n v="1"/>
    <x v="0"/>
    <m/>
    <m/>
    <m/>
    <m/>
    <m/>
    <m/>
    <m/>
    <m/>
    <m/>
    <m/>
    <m/>
    <m/>
    <m/>
    <m/>
    <m/>
    <m/>
    <s v="No aplica"/>
    <s v="No aplica"/>
    <s v="No aplica"/>
    <s v="No aplica"/>
    <s v="No aplica"/>
    <s v="No aplica"/>
    <s v="No aplica"/>
    <m/>
    <m/>
    <s v="No aplica"/>
    <s v="No aplica"/>
  </r>
  <r>
    <n v="25"/>
    <x v="2"/>
    <s v="Reducción del Riesgo"/>
    <s v="5. Subdirección de Gestión del Riesgo"/>
    <x v="0"/>
    <s v="Asesoría y acompañamiento a ejercicios de entrenamiento (simulaciones y Simulacros)"/>
    <s v="Realizar seguimiento a los ejercicios de entrenamiento que se soliciten a la Subdirección de Gestión del Riesgo"/>
    <s v="semestral"/>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n v="1"/>
    <m/>
    <m/>
    <m/>
    <m/>
    <m/>
    <m/>
    <m/>
    <n v="1"/>
    <m/>
    <m/>
    <m/>
    <m/>
    <m/>
    <m/>
    <m/>
    <n v="1"/>
    <m/>
    <m/>
    <m/>
    <m/>
    <m/>
    <m/>
    <m/>
    <m/>
    <s v="No aplica"/>
    <s v="No aplica"/>
    <n v="1"/>
    <m/>
    <m/>
    <m/>
    <m/>
    <m/>
    <m/>
    <m/>
    <n v="1"/>
    <m/>
    <m/>
    <m/>
    <m/>
    <m/>
    <m/>
    <m/>
    <n v="1"/>
    <n v="23"/>
    <n v="23"/>
    <n v="1"/>
    <s v="="/>
    <s v="Excelente"/>
    <s v="Se atendieron todas las solcitudes allegadas para los simulacros y simulaciones soclicitadas."/>
    <m/>
    <m/>
    <n v="1"/>
    <x v="0"/>
    <m/>
    <m/>
    <m/>
    <m/>
    <m/>
    <m/>
    <m/>
    <m/>
    <m/>
    <m/>
    <m/>
    <m/>
    <m/>
    <m/>
    <m/>
    <m/>
    <s v="No aplica"/>
    <s v="No aplica"/>
    <s v="No aplica"/>
    <s v="No aplica"/>
    <s v="No aplica"/>
    <s v="No aplica"/>
    <s v="No aplica"/>
    <m/>
    <m/>
    <s v="No aplica"/>
    <s v="No aplica"/>
  </r>
  <r>
    <n v="26"/>
    <x v="1"/>
    <s v="Conocimiento del Riesgo"/>
    <s v="5. Subdirección de Gestión del Riesgo"/>
    <x v="0"/>
    <s v="Oportunidad de gestión en la capacitación comunitaria.   "/>
    <s v="Medir el nivel de gestión de la Subdirección de Gestión del Riesgo frente a los requerimientos de capacitación comunitaria. "/>
    <s v="Mensual"/>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30"/>
    <n v="30"/>
    <n v="1"/>
    <m/>
    <s v="EXCELENTE"/>
    <s v="Se reduce el numero de solicitudes debido a la temporada de vacaciones en los jardines y colegios."/>
    <m/>
    <n v="1"/>
    <n v="45"/>
    <n v="45"/>
    <n v="1"/>
    <m/>
    <s v="EXCELENTE"/>
    <s v="Se incrementa el numero de solcitudes debido a que en los jardines y colegios retoman actividades y solicitan capacitacion para cumplir con la normatividd asociada"/>
    <m/>
    <n v="1"/>
    <n v="57"/>
    <n v="57"/>
    <n v="1"/>
    <m/>
    <s v="EXCELENTE"/>
    <s v="Los jardines procuran cumplir con la normatividad  asociada a la capacitacion relacionada con los temas de prevencion y solcitan por lo regular 2 capacitaciones al año."/>
    <m/>
    <n v="1"/>
    <n v="1"/>
    <s v="EXCELENTE"/>
    <n v="1"/>
    <n v="64"/>
    <n v="64"/>
    <n v="1"/>
    <s v="="/>
    <s v="EXCELENTE"/>
    <s v="Se incrementa el numero de solcitudes ya que lo jardines infantiles para esta temporada solicitan la capacitacion para cumplir con la normatividad asociada."/>
    <m/>
    <n v="1"/>
    <n v="31"/>
    <n v="31"/>
    <n v="1"/>
    <s v="="/>
    <s v="EXCELENTE"/>
    <s v="Corresponde el nivel promedio de solicitudes allegadas para el mes de mayo."/>
    <m/>
    <n v="1"/>
    <n v="46"/>
    <n v="46"/>
    <n v="1"/>
    <s v="="/>
    <s v="Excelente"/>
    <s v="Por el final de la temporada de vacaciones los jardines solicitan nuevamente la  capacitacion  en prevencion de  emergencias y comportamiento del fuego."/>
    <m/>
    <n v="1"/>
    <n v="1"/>
    <x v="0"/>
    <n v="1"/>
    <n v="33"/>
    <n v="33"/>
    <n v="1"/>
    <m/>
    <s v="Excelente"/>
    <s v="Se dieron tramite a las solicitudes allegadas por los usuarios para el periodo de medición"/>
    <s v="No Aplica"/>
    <n v="1"/>
    <n v="39"/>
    <n v="39"/>
    <n v="1"/>
    <m/>
    <s v="EXCELENTE"/>
    <s v="El proceso de capacitacion comunitaria esta diseñado para atender la demanda de los usuarios, para el periodo se dio trmite a todas las solictudes allegadas a la SGR"/>
    <s v="No Aplica"/>
    <n v="1"/>
    <n v="36"/>
    <n v="36"/>
    <n v="1"/>
    <m/>
    <s v="EXCELENTE"/>
    <s v="El proceso de capacitacion comunitaria esta diseñado para atender la demanda de los usuarios, para el periodo se dio trmite a todas las solictudes allegadas a la SGR"/>
    <s v="No Aplica"/>
    <n v="1"/>
    <n v="1"/>
    <s v="EXCELENTE"/>
  </r>
  <r>
    <n v="27"/>
    <x v="0"/>
    <s v="Gestión Integral de Incendios"/>
    <s v="6. Subdirección Operativa"/>
    <x v="0"/>
    <s v="Actualización de procedimientos para la atención de incendios de la UAECOB."/>
    <s v="Actualizar los procedimientos asociados al proceso de Atención de Incendios desactualizados con mas de 2,5 años."/>
    <s v="Trimestral"/>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n v="1"/>
    <m/>
    <m/>
    <m/>
    <m/>
    <m/>
    <m/>
    <m/>
    <n v="1"/>
    <m/>
    <m/>
    <m/>
    <m/>
    <m/>
    <m/>
    <m/>
    <n v="1"/>
    <n v="2"/>
    <n v="3"/>
    <n v="0.66666666666666663"/>
    <s v="&gt;="/>
    <s v="REGULAR"/>
    <s v="Durante el tercer  trimestre de 2018, se realizo la actualización de los siguientes procedimientos: ATENCIÓN INCENDIOS FORESTALES, actualizado en ruta de calidad el 12 de septiembre de 2018;  ATENCIÓN DE INCENDIOS EDIFICACIONES DE 1 A 6 PISOS, actualizado en ruta de calidad el 11 de septiembre de 2018."/>
    <s v="A pesar que se realizo actualización de 2 procedimientos del proceso de atención de incendios, durante el ultimo trimestre se comtinuara con la actualización de mas procedimientos del mencionado proceso."/>
    <m/>
    <n v="0.66666666666666663"/>
    <s v="REGULAR"/>
    <m/>
    <m/>
    <m/>
    <m/>
    <m/>
    <m/>
    <m/>
    <m/>
    <m/>
    <m/>
    <m/>
    <m/>
    <m/>
    <m/>
    <m/>
    <m/>
    <n v="1"/>
    <n v="0"/>
    <n v="3"/>
    <n v="0"/>
    <s v="&lt;"/>
    <s v="MALO"/>
    <s v="No se realizaron actividades de actualización durante el segundo trimestre, a los dos procedimientos de incendios  que hace falta actualizar."/>
    <s v="Envio de  solicitud de compromiso a los responsables de la actividad por parte del Subdirector Operativo, para que se siga con la actualización de los dos procedimientos que hace falta actualizar."/>
    <m/>
    <n v="0"/>
    <x v="2"/>
    <m/>
    <m/>
    <m/>
    <m/>
    <m/>
    <m/>
    <m/>
    <m/>
    <m/>
    <m/>
    <m/>
    <m/>
    <m/>
    <m/>
    <m/>
    <m/>
    <n v="1"/>
    <n v="1"/>
    <n v="3"/>
    <n v="0.33333333333333331"/>
    <s v="&lt;"/>
    <s v="MALO"/>
    <s v="Se realizaron acciones para  actualizar uno de los tres procedimientos relativos a la atención de incendios, tal procedimiento  es: la atención de incendios estructurales de gran altura, el cual esta listo y se publicara en la ruta de calidad, para la consulta respectiva."/>
    <s v="Actualización y publicación."/>
    <m/>
    <n v="0.33333333333333331"/>
    <s v="MALO"/>
  </r>
  <r>
    <n v="28"/>
    <x v="3"/>
    <s v="Gestión Integral de Incendios"/>
    <s v="6. Subdirección Operativa"/>
    <x v="0"/>
    <s v="Disponibilidad de personal"/>
    <s v="Contar con la disponibilidad de personal permanente garantizando el funcionamiento."/>
    <s v="Mensual"/>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 "/>
    <s v="45%-54%"/>
    <s v="55%-64%"/>
    <s v="&gt;=65% "/>
    <s v="17 Estaciones, áreas de la UAECOB en la que desempeñan funciones el personal operativo"/>
    <s v="Profesional Sub.Operativa (Disponibilidad de personal)"/>
    <s v="Profesional Sub.Operativa"/>
    <s v="Subdirector Operativo y las 17 estaciones."/>
    <n v="0.65"/>
    <n v="160"/>
    <n v="309"/>
    <n v="0.51779935275080902"/>
    <s v="&lt;"/>
    <s v="REGULAR"/>
    <s v="A partir la recopilación de información suministrada por la Central de radio por turno  y a la recepción de novedades de permisos, se realiza un análisis de las diferentes variables, donde los 309  empleados por turno de  las correspondientes compañías el ausentismo es regular  con un porcentaje  del 52%."/>
    <s v="De acuerdo a las diferentes reuniones planteadas por el Subdirector Operativo sobre la concientizacion del alto indice de ausentismo que se estaba presentando se tomo la medida de restringir los permisos para bajar un poco el ausentismo en los dos turnos de las 17 estaciones, la central de comunicaciones y logistica para mejorar los indicadores y la respuesta en la ciudad."/>
    <n v="0.65"/>
    <n v="209"/>
    <n v="309"/>
    <n v="0.6763754045307443"/>
    <s v="&gt;"/>
    <s v="BUENO"/>
    <s v="A partir la recopilación de información suministrada por la Central de radio y a la recepción de novedades de permisos, se realiza un análisis de las diferentes variables, donde los 309  empleados del turno en las correspondientes compañías el ausentismo BAJO. "/>
    <m/>
    <n v="0.65"/>
    <n v="191"/>
    <n v="309"/>
    <n v="0.6181229773462783"/>
    <s v="&gt;="/>
    <s v="BUENO"/>
    <s v="A partir la recopilación de información suministrada por la Central de radio y a la recepción de novedades de permisos, se realiza un análisis de las diferentes variables, donde los 309 empleados en un turno en las correspondientes compañías bajo el ausentismo."/>
    <m/>
    <n v="0.6040992448759438"/>
    <n v="0.6040992448759438"/>
    <s v="BUENO"/>
    <n v="0.65"/>
    <n v="209"/>
    <n v="618"/>
    <n v="0.33818770226537215"/>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225"/>
    <n v="618"/>
    <n v="0.3640776699029126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195"/>
    <n v="618"/>
    <n v="0.315533980582524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m/>
    <n v="0.33926645091693636"/>
    <n v="0.33926645091693636"/>
    <x v="2"/>
    <n v="0.65"/>
    <n v="547"/>
    <n v="608"/>
    <n v="0.89967105263157898"/>
    <s v="&gt;"/>
    <s v="Excelente"/>
    <s v="La disponibilidad de personal durante enero de 2018 fue del 547 unidades para la atención de emergencias."/>
    <m/>
    <n v="0.65"/>
    <n v="560"/>
    <n v="608"/>
    <n v="0.92105263157894735"/>
    <s v="&gt;"/>
    <s v="EXCELENTE"/>
    <s v="La disponibilidad de personal durante febrero de 2018 fue del 560 unidades para la atención de emergencias."/>
    <m/>
    <n v="0.65"/>
    <n v="585"/>
    <n v="608"/>
    <n v="0.96217105263157898"/>
    <s v="&gt;"/>
    <s v="EXCELENTE"/>
    <s v="La disponibilidad de personal durante marzo de 2018 fue del 585 unidades para la atención de emergencias."/>
    <m/>
    <n v="0.92763157894736847"/>
    <n v="0.92763157894736847"/>
    <s v="EXCELENTE"/>
  </r>
  <r>
    <n v="29"/>
    <x v="3"/>
    <s v="Gestión Integral de Incendios"/>
    <s v="6. Subdirección Operativa"/>
    <x v="1"/>
    <s v="Tiempo de respuesta servicios IMER"/>
    <s v="Buscar estrategias que permitan mejorar el tiempo de respuesta durante el año 2018  de acuerdo con  el  Indicador PMR - Meta Plan (tiempo estimado 2018 ≤ 8:30 minutos.)"/>
    <s v="Mensual"/>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d v="1899-12-30T08:30:00"/>
    <s v="N/A"/>
    <s v="N/A"/>
    <d v="1899-12-30T09:33:00"/>
    <s v="&gt;"/>
    <s v="MALO "/>
    <s v="El tiempo de atención de servicios se vio afectado en 1:03´ por encima de la meta, dado que existen factores externos que afectan la movilización a las emergencias, dentro de ellos se puede resaltar el aumento del parque automotor de la ciudad."/>
    <m/>
    <d v="1899-12-30T08:30:00"/>
    <s v="N/A"/>
    <s v="N/A"/>
    <d v="1899-12-30T09:38:00"/>
    <s v="&gt;"/>
    <s v="MALO "/>
    <s v="El tiempo de atención de servicios se vio afectado en 1:08´ por encima de la meta, dado que existen factores externos que afectan la movilización a las emergencias, dentro de ellos se puede resaltar el aumento del parque automotor de la ciudad."/>
    <m/>
    <d v="1899-12-30T08:30:00"/>
    <s v="N/A"/>
    <s v="N/A"/>
    <d v="1899-12-30T10:18:00"/>
    <s v="&gt;"/>
    <s v="MALO "/>
    <s v="El tiempo de atención de servicios se vio afectado en 1:48´ por encima de la meta, dado que existen factores externos que afectan la movilización a las emergencias, dentro de ellos se puede resaltar el aumento del parque automotor de la ciudad."/>
    <s v="Revisar y depurar los servicios IMER del primer nivel de respuesta que requiere oportunidad en la atención."/>
    <d v="1899-12-30T09:49:40"/>
    <d v="1899-12-30T09:49:40"/>
    <s v="MALO"/>
    <s v="≤ 8:30 minutos"/>
    <s v="N/A"/>
    <s v="N/A"/>
    <d v="1899-12-30T10:15:00"/>
    <s v="&gt;"/>
    <s v="MALO "/>
    <s v="El tiempo de atencion de servicios se vio afectado en 1:8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55:00"/>
    <s v="&gt;"/>
    <s v="MALO "/>
    <s v="El tiempo de atencion de servicios se vio afectado en 1:2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19:00"/>
    <s v="&gt;"/>
    <s v="MALO "/>
    <s v="El tiempo de atencion de servicios se vio afectado en 0:89´ por encima de la meta, sin embargo, con respecto al mes anterior redujo 0:36 esa reducción se debe a que algunas de las máquinas fueron puestas en operación nuevamente."/>
    <s v="Realizar el mantenimiento a las máquinas que lo ameritan,  lo antes posible para poner la totalidad en funcionamiento."/>
    <d v="1899-12-30T09:49:40"/>
    <d v="1899-12-30T09:49:40"/>
    <x v="2"/>
    <s v="≤ 8:30 minutos"/>
    <s v="N/A"/>
    <s v="N/A"/>
    <d v="1899-12-30T08:56:00"/>
    <s v="&gt;"/>
    <s v="REGULAR"/>
    <s v="El tiempo de atención de los servicios IMER fue un poco alta comparada con la meta, debido a que algunos de los servicios atendidos tuvieron un tiempo de servicio mayor, lo cual afecto el tiempo meta."/>
    <s v="Se espera que  con la puesta en servicios de las máquinas nuevas que ingresaron en enero de 2018, se reduzca el tiempo a la meta establecida."/>
    <s v="≤ 8:30 minutos"/>
    <s v="N/A"/>
    <s v="N/A"/>
    <d v="1899-12-30T10:00:00"/>
    <s v="&gt;"/>
    <s v="MALO"/>
    <s v="El tiempo de atencion de servicios se vio afectado en 1:70 por encima de la meta. "/>
    <s v="Se reducira el tiempo de servicios con la puesta en marcha de todas las máquinas nuevas."/>
    <s v="≤ 8:30 minutos"/>
    <s v="N/A"/>
    <s v="N/A"/>
    <d v="1899-12-30T09:49:00"/>
    <s v="&gt;"/>
    <s v="MALO"/>
    <s v="El tiempo de atención de los servicios se redujo con respecto al mes anterior."/>
    <s v="Se espera poder contar con todas las máquinas nuevas en servicios para el trimestres siguiente."/>
    <d v="1899-12-30T09:35:00"/>
    <d v="1899-12-30T09:35:00"/>
    <s v="MALO"/>
  </r>
  <r>
    <n v="30"/>
    <x v="3"/>
    <s v="Gestión Integral de Incendios"/>
    <s v="6. Subdirección Operativa"/>
    <x v="0"/>
    <s v="Estadística de atención  de emergencias, incidentes y/o eventos por estación, localidad y fuera del Distrito Capital que fueron atendidos por la UAECOB."/>
    <s v="Establecer la frecuencia, tipo y cantidad de servicios atendidos por la UAECOB que sirvan de insumos para la toma de decisiones"/>
    <s v="Mensual"/>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2796"/>
    <n v="2796"/>
    <n v="1"/>
    <s v="="/>
    <s v="EXCELENTE"/>
    <s v="Se realizó la atención de todos  los servicios de emergencia de acuerdo a la tipologia establecida."/>
    <m/>
    <n v="1"/>
    <n v="3119"/>
    <n v="3119"/>
    <n v="1"/>
    <s v="="/>
    <s v="EXCELENTE"/>
    <s v="Se realizó la atención de todos  los servicios de emergencia de acuerdo a la tipologia establecida."/>
    <m/>
    <n v="1"/>
    <n v="2987"/>
    <n v="2987"/>
    <n v="1"/>
    <s v="="/>
    <s v="EXCELENTE"/>
    <s v="Se realizó la atención de todos  los servicios de emergencia de acuerdo a la tipologia establecida."/>
    <m/>
    <n v="1"/>
    <n v="1"/>
    <s v="EXCELENTE"/>
    <n v="1"/>
    <n v="3153"/>
    <n v="3153"/>
    <n v="1"/>
    <s v="="/>
    <s v="EXCELENTE"/>
    <s v="Se realizó la atención de todos  los servicios de emergencia de acuerdo a la tipologia establecida."/>
    <m/>
    <n v="1"/>
    <n v="2926"/>
    <n v="2926"/>
    <n v="1"/>
    <s v="="/>
    <s v="EXCELENTE"/>
    <s v="Se realizó la atención de todos  los servicios de emergencia de acuerdo a la tipologia establecida."/>
    <m/>
    <n v="1"/>
    <n v="2761"/>
    <n v="2761"/>
    <n v="1"/>
    <s v="="/>
    <s v="Excelente"/>
    <s v="Se realizó la atención de todos  los servicios de emergencia de acuerdo a la tipologia establecida."/>
    <m/>
    <n v="1"/>
    <n v="1"/>
    <x v="0"/>
    <n v="1"/>
    <n v="2735"/>
    <n v="2735"/>
    <n v="1"/>
    <s v="="/>
    <s v="Excelente"/>
    <s v="Se realizo la atención de los servicios de emergencia por tipo durante enero de 2018."/>
    <m/>
    <n v="1"/>
    <n v="3342"/>
    <n v="3342"/>
    <n v="1"/>
    <s v="="/>
    <s v="EXCELENTE"/>
    <s v="Se realizo la atención de los servicios de emergencia por tipo durante febrero de 2018."/>
    <m/>
    <n v="1"/>
    <n v="3470"/>
    <n v="3470"/>
    <n v="1"/>
    <s v="="/>
    <s v="EXCELENTE"/>
    <s v="Se realizo la atención de los servicios de emergencia por tipo durante marzo de 2018."/>
    <m/>
    <n v="1"/>
    <n v="1"/>
    <s v="EXCELENTE"/>
  </r>
  <r>
    <n v="31"/>
    <x v="0"/>
    <s v="Gestión Integrada"/>
    <s v="7. Subdirección de Gestión Corporativa"/>
    <x v="1"/>
    <s v="Cumplimiento de las acciones de los subsistemas"/>
    <s v="Medir el cumplimiento de las acciones planteadas por los subsistemas"/>
    <s v="semestral"/>
    <s v="Personal y Tecnológico (Computador)"/>
    <n v="1"/>
    <s v="Final de cada periodo, después de que los subsistemas hayan realizado su gestión"/>
    <s v="Eficacia"/>
    <s v="(% del promedio de cumplimiento de las acciones reportadas por los subsistemas)"/>
    <s v="Porcentaje"/>
    <s v="Registros evidenciados de las acciones planteadas por los subsistemas"/>
    <s v="Trimestral"/>
    <s v="Trimestral"/>
    <s v="&lt;60 %"/>
    <s v="&gt;60 y &lt; 80"/>
    <s v=" =80 Y &lt;95"/>
    <s v="&gt; 95 %"/>
    <s v="Subsistemas del SIG  que cuenten con indicadores"/>
    <s v="Apoyo SIG"/>
    <s v="Coordinación SIG"/>
    <s v="Directivos, Oficina Asesora de Planeación, coordinadores y referentes del SIG"/>
    <n v="1"/>
    <m/>
    <m/>
    <m/>
    <m/>
    <m/>
    <m/>
    <m/>
    <n v="1"/>
    <m/>
    <m/>
    <m/>
    <m/>
    <m/>
    <m/>
    <m/>
    <n v="1"/>
    <m/>
    <m/>
    <m/>
    <m/>
    <m/>
    <m/>
    <m/>
    <m/>
    <s v="No aplica"/>
    <s v="No aplica"/>
    <m/>
    <m/>
    <m/>
    <m/>
    <m/>
    <m/>
    <m/>
    <m/>
    <m/>
    <m/>
    <m/>
    <m/>
    <m/>
    <m/>
    <m/>
    <m/>
    <n v="1"/>
    <n v="6"/>
    <n v="8"/>
    <n v="0.75"/>
    <s v="&gt;60 y &lt; 80"/>
    <s v="Regular"/>
    <s v="Se recibe información de los indicadores de cuatro (4) subsistemas (Gestión Ambiental, Gestión Seguridad en la Infomación, Gestión Documental, Seguridad y Salud en el Trabajo), en total ocho (8) indicadores de los cuales seis (6) tienen un desempeño excelente.Sin embargo, el área de gestión ambiental presenta un desempeño malo en dos (2) de sus indicadores referntes al consumo de servicios públicos, generando una disminución en el desempeño general del SIG. Lo anterior evidencia una situación de alerta para el área de Gestión Ambiental, toda vez que, no obstante se imparten las directrices transversales a la Unidad frente al manejo y conciencia ambiental, es responsabilidad de cada una de las dependencias y estaciones interiorizar dichos lineamientos, ya que como se analizan los resultados de los indicadores, el consumo desmedido e irresponsable de los servicios públicos en las estaciones y en la Sede Comando, se incrementaron durante el segundo trimestre del año."/>
    <s v="Realizar seguimiento a cada una de las actividades propuestas por el área de Gestión Ambiental, para reducir el consumo de servicios públicos._x000a_"/>
    <m/>
    <n v="0.75"/>
    <x v="4"/>
    <m/>
    <m/>
    <m/>
    <m/>
    <m/>
    <m/>
    <m/>
    <m/>
    <m/>
    <m/>
    <m/>
    <m/>
    <m/>
    <m/>
    <m/>
    <m/>
    <s v="No aplica"/>
    <s v="No aplica"/>
    <s v="No aplica"/>
    <s v="No aplica"/>
    <s v="No aplica"/>
    <s v="No aplica"/>
    <s v="No aplica"/>
    <m/>
    <m/>
    <s v="No aplica"/>
    <s v="No aplica"/>
  </r>
  <r>
    <n v="32"/>
    <x v="0"/>
    <s v="Gestión Asuntos Jurídicos"/>
    <s v="7. Subdirección de Gestión Corporativa"/>
    <x v="0"/>
    <s v="Autos impulsados por abogados"/>
    <s v="medir el cumplimiento de la eficacia de los trabajadores de la Oficina de control interno disciplinarios."/>
    <s v="Trimestral"/>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Mensual"/>
    <s v="Mensual"/>
    <s v="&lt;=7"/>
    <s v="&gt;8 - &lt;11"/>
    <s v="(=)11 y &lt;13"/>
    <s v="(=)13"/>
    <s v="Oficina de Control Interno"/>
    <s v="Asistente Administrativa OCDI"/>
    <s v="Coordinador OCDI"/>
    <s v="Directivos"/>
    <n v="13"/>
    <m/>
    <m/>
    <m/>
    <m/>
    <m/>
    <m/>
    <m/>
    <n v="13"/>
    <m/>
    <m/>
    <m/>
    <m/>
    <m/>
    <m/>
    <m/>
    <n v="13"/>
    <n v="108"/>
    <n v="6.3"/>
    <n v="17.142857142857142"/>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Agosto se contaron solo con dos abogados."/>
    <s v="Mantener el impulso procesal de las actuaciones disciplinarias"/>
    <m/>
    <n v="17.142857142857142"/>
    <s v="EXCELENTE"/>
    <m/>
    <m/>
    <m/>
    <m/>
    <m/>
    <m/>
    <m/>
    <m/>
    <m/>
    <m/>
    <m/>
    <m/>
    <m/>
    <m/>
    <m/>
    <m/>
    <n v="13"/>
    <n v="248"/>
    <n v="18"/>
    <n v="13.777777777777779"/>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777777777777779"/>
    <x v="0"/>
    <m/>
    <m/>
    <m/>
    <m/>
    <m/>
    <m/>
    <m/>
    <m/>
    <m/>
    <m/>
    <m/>
    <m/>
    <m/>
    <m/>
    <m/>
    <m/>
    <n v="13"/>
    <n v="221"/>
    <n v="17"/>
    <n v="13"/>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
    <s v="EXCELENTE"/>
  </r>
  <r>
    <n v="33"/>
    <x v="0"/>
    <s v="Gestión Asuntos Jurídicos"/>
    <s v="7. Subdirección de Gestión Corporativa"/>
    <x v="0"/>
    <s v="Tiempo de respuesta para decisión de quejas."/>
    <s v="oportunidad en los tiempos de respuesta"/>
    <s v="Trimestral"/>
    <s v="Personal y Tecnológico (Computador)"/>
    <n v="10"/>
    <s v="Inicio, durante y final del proceso que respuesta"/>
    <s v="Eficiencia"/>
    <s v="Número total de procesos/ Promedio dias (fecha de apertura-fecha de acta de reparto)"/>
    <s v="Numero"/>
    <s v="Actas de reparto y libro apertura de procesos."/>
    <s v="Mensual"/>
    <s v="Mensual"/>
    <s v="&gt;15"/>
    <s v="&lt;=15 y &gt;=13"/>
    <s v="&lt;=12 y &gt;=11"/>
    <s v="&lt;=10"/>
    <s v="Oficina de Control Interno"/>
    <s v="Asistente Administrativa OCDI"/>
    <s v="Coordinador OCDI"/>
    <s v="Directivos"/>
    <n v="10"/>
    <m/>
    <m/>
    <m/>
    <m/>
    <m/>
    <m/>
    <m/>
    <n v="10"/>
    <m/>
    <m/>
    <m/>
    <m/>
    <m/>
    <m/>
    <m/>
    <n v="10"/>
    <n v="54"/>
    <n v="20"/>
    <n v="2.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2.7"/>
    <s v="EXCELENTE"/>
    <m/>
    <m/>
    <m/>
    <m/>
    <m/>
    <m/>
    <m/>
    <m/>
    <m/>
    <m/>
    <m/>
    <m/>
    <m/>
    <m/>
    <m/>
    <m/>
    <n v="10"/>
    <n v="40"/>
    <n v="4.0999999999999996"/>
    <n v="9.7560975609756113"/>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9.7560975609756113"/>
    <x v="0"/>
    <m/>
    <m/>
    <m/>
    <m/>
    <m/>
    <m/>
    <m/>
    <m/>
    <m/>
    <m/>
    <m/>
    <m/>
    <m/>
    <m/>
    <m/>
    <m/>
    <n v="10"/>
    <n v="25"/>
    <n v="15"/>
    <n v="1.666666666666666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1.6666666666666667"/>
    <s v="EXCELENTE"/>
  </r>
  <r>
    <n v="34"/>
    <x v="0"/>
    <s v="Gestión de PQRS"/>
    <s v="7. Subdirección de Gestión Corporativa"/>
    <x v="0"/>
    <s v="Medición del nivel de satisfacción general del ciudadano en los puntos de atención de la UAECOB."/>
    <s v="Medir el nivel de satisfacción en cuanto a tiempo de respuesta, claridad de la información y trato digno. En el punto principal y red CADE"/>
    <s v="Trimestral"/>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n v="0.9"/>
    <m/>
    <m/>
    <m/>
    <m/>
    <m/>
    <m/>
    <m/>
    <n v="0.9"/>
    <m/>
    <m/>
    <m/>
    <m/>
    <m/>
    <m/>
    <m/>
    <n v="0.9"/>
    <n v="98.99"/>
    <n v="0"/>
    <n v="0.9899"/>
    <s v="&gt;=95 %"/>
    <s v="EXCELENTE"/>
    <s v="Se cumple con la meta establecida durante el periodo de reporte, de acuerdo con las 198 encuestas realizadas, identificando que 196 ciudadanos respondieron positivamente al ejercicio del resultado de la atención presencial en los puntos donde atiende la entidad, por lo anterior, existe un cumplimiento por encima de la meta establecida para el reporte en el tercer trimestre con un 98, 99, el cual bajo 0,3% en relación al II trimestre, este resultado se da por la cantidad de trámites atendidos durante el periodo."/>
    <m/>
    <m/>
    <n v="0.9899"/>
    <s v="EXCELENTE"/>
    <m/>
    <m/>
    <m/>
    <m/>
    <m/>
    <m/>
    <m/>
    <m/>
    <m/>
    <m/>
    <m/>
    <m/>
    <m/>
    <m/>
    <m/>
    <m/>
    <n v="0.9"/>
    <n v="99.1"/>
    <n v="0"/>
    <n v="0.99099999999999999"/>
    <s v="&gt;=95 %"/>
    <s v="Excelente"/>
    <s v="Se cumple con la meta establecida durante el periodo de reporte, de acuerdo con las 144 encuestas realizadas, identificando que 143 ciudadanos respondieron positivamente al ejercicio del resultado de la atención presencial en los puntos donde atiende la entidad, por lo anterior, existe un cumplimiento por encima de la meta establecida para el reporte en el primer trimestre con un 99, 1 superando el I trimestre que fue del 98,2%, a aumentando la satisfacción en un 0,9%"/>
    <m/>
    <m/>
    <n v="0.99099999999999999"/>
    <x v="0"/>
    <m/>
    <m/>
    <m/>
    <m/>
    <m/>
    <m/>
    <m/>
    <m/>
    <m/>
    <m/>
    <m/>
    <m/>
    <m/>
    <m/>
    <m/>
    <m/>
    <n v="0.9"/>
    <n v="98.8"/>
    <n v="0"/>
    <n v="0.98199999999999998"/>
    <s v="&gt;=95 %"/>
    <s v="EXCELENTE"/>
    <s v="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
    <m/>
    <m/>
    <n v="0.98199999999999998"/>
    <s v="EXCELENTE"/>
  </r>
  <r>
    <n v="35"/>
    <x v="0"/>
    <s v="Gestión de PQRS"/>
    <s v="7. Subdirección de Gestión Corporativa"/>
    <x v="1"/>
    <s v="Oportunidad de las respuestas de los PQRS ingresados a la entidad, y serados en el aplicativo SDQS"/>
    <s v="Medir la oportunidad de respuesta al ciudadano, de acuerdo a los tiempos de Ley "/>
    <s v="Trimestral"/>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n v="1"/>
    <m/>
    <m/>
    <m/>
    <m/>
    <m/>
    <m/>
    <m/>
    <n v="1"/>
    <m/>
    <m/>
    <m/>
    <m/>
    <m/>
    <m/>
    <m/>
    <n v="1"/>
    <n v="88"/>
    <n v="98"/>
    <n v="0.89795918367346939"/>
    <s v=" =89% Y &lt;95%"/>
    <s v="BUENO"/>
    <s v="Se cumple con las respuestas en términos de Ley, donde se recibió en el trimestre 98 peticiones quedando por responder 10 requerimientos que se encuentran en los tiempos de oportunidad según lo que contempla la norma, cumpliendo con el 90% de las respuestas en mención."/>
    <m/>
    <m/>
    <n v="0.89795918367346939"/>
    <s v="BUENO"/>
    <m/>
    <m/>
    <m/>
    <m/>
    <m/>
    <m/>
    <m/>
    <m/>
    <m/>
    <m/>
    <m/>
    <m/>
    <m/>
    <m/>
    <m/>
    <m/>
    <n v="1"/>
    <n v="118"/>
    <n v="121"/>
    <n v="0.98"/>
    <s v="&gt;=95 %"/>
    <s v="Excelente"/>
    <s v="Se cumple con las respuestas en términos de Ley, donde se recibió en el trimestre 121 peticiones quedando por responder 3 requerimientos que se encuentran en los tiempos de oportunidad según lo que contempla la norma, cumpliendo con el 98% de las respuestas en mención."/>
    <s v="Seguir generando el seguimiento respectivo a la áreas, que deben dar respuesta a través del correo quejasysoluciones@bomberosbogota.gov.co"/>
    <m/>
    <n v="0.98"/>
    <x v="0"/>
    <m/>
    <m/>
    <m/>
    <m/>
    <m/>
    <m/>
    <m/>
    <m/>
    <m/>
    <m/>
    <m/>
    <m/>
    <m/>
    <m/>
    <m/>
    <m/>
    <n v="1"/>
    <n v="92"/>
    <n v="99"/>
    <n v="0.92929292929292928"/>
    <s v=" =89% Y &lt;95%"/>
    <s v="BUENO"/>
    <s v="Se cumple con las respuestas en términos de Ley, quedando por responder 7 requerimientos que se encuentran en los tiempos de oportunidad según lo que contempla la norma "/>
    <s v="Seguir generando el seguimiento respectivo a la áreas, que deben dar respuesta a través del correo quejasysoluciones@bomberosbogota.gov.co"/>
    <m/>
    <n v="0.92929292929292928"/>
    <s v="BUENO"/>
  </r>
  <r>
    <n v="36"/>
    <x v="0"/>
    <s v="Gestión de PQRS"/>
    <s v="7. Subdirección de Gestión Corporativa"/>
    <x v="1"/>
    <s v="Satisfacción ciudadana, frente a la respuesta de fondo "/>
    <s v="Medir la satisfacción ciudadana, frente a la respuesta generada "/>
    <s v="Trimestral"/>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n v="0.9"/>
    <m/>
    <m/>
    <m/>
    <m/>
    <m/>
    <m/>
    <m/>
    <n v="0.9"/>
    <m/>
    <m/>
    <m/>
    <m/>
    <m/>
    <m/>
    <m/>
    <n v="0.9"/>
    <n v="100"/>
    <n v="0"/>
    <n v="1"/>
    <s v="&gt;=90 %"/>
    <s v="EXCELENTE"/>
    <s v="Se cumple con la meta establecida durante el periodo de reporte, de acuerdo a lo que respondieron los ciudadanos, es decir, los encuestados con respuesta positiva constituye a 100% y en comparación al periodo anterior que fue el 98%, se aumento la satisfacción en 2%, en consecuencia se mejoró la respuesta de fondo por parte de las dependencias, hacia la ciudadanía"/>
    <m/>
    <m/>
    <n v="1"/>
    <s v="EXCELENTE"/>
    <m/>
    <m/>
    <m/>
    <m/>
    <m/>
    <m/>
    <m/>
    <m/>
    <m/>
    <m/>
    <m/>
    <m/>
    <m/>
    <m/>
    <m/>
    <m/>
    <n v="0.9"/>
    <n v="99"/>
    <n v="0"/>
    <n v="0.99"/>
    <s v="&gt;=90 %"/>
    <s v="Excelente"/>
    <s v="Se cumple con la meta establecida durante el periodo de reporte, de acuerdo a lo que respondieron los ciudadanos, es decir, los encuestados con respuesta positiva constituye a 99% y en comparación al periodo anterior que fue el 96%, se aumento la satisfacción en 3%, en consecuencia se mejoró la respuesta de fondo por parte de las dependencias, hacia la ciudadanía"/>
    <m/>
    <m/>
    <n v="0.99"/>
    <x v="0"/>
    <m/>
    <m/>
    <m/>
    <m/>
    <m/>
    <m/>
    <m/>
    <m/>
    <m/>
    <m/>
    <m/>
    <m/>
    <m/>
    <m/>
    <m/>
    <m/>
    <n v="0.9"/>
    <n v="96"/>
    <n v="0"/>
    <n v="0.96"/>
    <s v="&gt;=90 %"/>
    <s v="EXCELENTE"/>
    <s v="Se cumple con la meta establecida durante el periodo de reporte, de acuerdo a lo que respondieron los ciudadanos, es decir, los encuenstados con respuesta positiva constituye a 31,7, respondiendo a satisfacción con un 96% de favorabilidad durante este trimestre de reporte."/>
    <m/>
    <m/>
    <n v="0.96"/>
    <s v="EXCELENTE"/>
  </r>
  <r>
    <n v="37"/>
    <x v="0"/>
    <s v="Gestión Administrativa"/>
    <s v="7. Subdirección de Gestión Corporativa"/>
    <x v="0"/>
    <s v="Reducción en el Consumo de agua "/>
    <s v="Cuanto reduzco en consumo de agua en las instalaciones de las UAECOB"/>
    <s v="Bimestral"/>
    <s v="reportes empresas prestadoras de servicios"/>
    <n v="0.02"/>
    <s v="Final de mes según reporte de consumo"/>
    <s v="Eficiencia"/>
    <s v=" (1-( sumatoria del consumo de las estaciones  actual/ sumatoria del consumo del periodo anterior))"/>
    <s v="Porcentaje"/>
    <s v="Empresa de acueducto y alcantarillado mediante el reporte bimestral"/>
    <s v="bimestr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n v="0.02"/>
    <n v="3830"/>
    <n v="4052"/>
    <n v="5.478775913129319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Mayo – Julio de 2018 (actual) y el Marzo – mayo de 2018 (anterior), teniendo como resultado una disminución del 5%, frente al consumo anterior._x000a_"/>
    <s v="Solicitar a las diferentes estaciones, el oportuno reporte de fugas y goteos presentados en las instalaciones hidráulicas en cada estación, al área de infraestructura a través del correo locativas@bomberosbogota.gov.co. "/>
    <n v="0.02"/>
    <m/>
    <m/>
    <m/>
    <m/>
    <m/>
    <m/>
    <m/>
    <n v="0.02"/>
    <n v="4112"/>
    <n v="3830"/>
    <n v="-7.3629242819843288E-2"/>
    <s v="&gt;2%"/>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2018 (actual) y el Mayo – Julio de 2018 (anterior), teniendo como resultado un aumento del 7%, frente al consumo anterior._x000a_"/>
    <s v="Las fugas reportadas, en algunas de las estaciones, las cuales se informaron al área de infraestructura para su corrección."/>
    <n v="-9.420741844275049E-3"/>
    <n v="-9.420741844275049E-3"/>
    <s v="MALO"/>
    <m/>
    <m/>
    <m/>
    <m/>
    <m/>
    <m/>
    <m/>
    <m/>
    <n v="0.02"/>
    <n v="4052"/>
    <n v="4237"/>
    <n v="4.3662969081897596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enero a marzo y marzo mayo de 2018._x000a_Se presentó un ahorro del 4% en el consumo de agua, lo anterior corresponde al reforzamiento de la campaña de ahorro y uso eficiente del agua, así como el mantenimiento y control de fugas y goteos en la baterías de baños y sanitarios._x000a_"/>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3662969081897596E-2"/>
    <x v="2"/>
    <m/>
    <m/>
    <m/>
    <m/>
    <m/>
    <m/>
    <m/>
    <m/>
    <n v="0.02"/>
    <n v="4091"/>
    <n v="3931"/>
    <n v="-4.0702111422030063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septiembre a noviembre de 2017 y el periodo de noviembre de 2017 a enero de 2018.  Para los meses posteriores no  se han generado facturas."/>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0702111422030063E-2"/>
    <s v="MALO"/>
  </r>
  <r>
    <n v="38"/>
    <x v="0"/>
    <s v="Gestión Administrativa"/>
    <s v="7. Subdirección de Gestión Corporativa"/>
    <x v="0"/>
    <s v="Reducción en el Consumo de energía"/>
    <s v="Cuanto reduzco en consumo de energía en las instalaciones de las UAECOB"/>
    <s v="Bimestral"/>
    <s v="reportes empresas prestadoras de servicios"/>
    <n v="0.02"/>
    <s v="Final de mes según reporte de consumo"/>
    <s v="Eficiencia"/>
    <s v=" (1-( sumatoria del consumo de las estaciones  actual/ sumatoria del consumo del periodo anterior))"/>
    <s v="Porcentaje"/>
    <s v="Codensa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n v="0.02"/>
    <n v="96019"/>
    <n v="99323"/>
    <n v="3.3265205440834444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julio de 2018 (actual) y junio de 2018 (anterior), teniendo como resultado una disminución del 3%, frente al consumo anterior._x000a_"/>
    <s v="Continuar  con la sesibilización, frente al ahorro y consumo."/>
    <n v="0.02"/>
    <n v="99967"/>
    <n v="96019"/>
    <n v="-4.1116862287672307E-2"/>
    <s v="&lt;1%"/>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agosto de 2018 (actual) y julio de 2018 (anterior), teniendo como resultado un aumento del 4%, frente al consumo anterior. Debido al cambio de computadores e impresoras en el edificio comando y la mala práctica de no apagar los equipos después de la jornada, laboral por parte de los funcionarios y contratistas, reporte dado por la empresa de vigilancia_x000a_"/>
    <s v="Fortalecer la campaña de ahorro y uso eficiente de energía._x000a_Se van a apagar las luces en los sectores que la luz natural, permita."/>
    <n v="0.02"/>
    <m/>
    <m/>
    <m/>
    <m/>
    <m/>
    <m/>
    <m/>
    <n v="-3.9258284234189311E-3"/>
    <n v="-3.9258284234189311E-3"/>
    <s v="MALO"/>
    <m/>
    <m/>
    <m/>
    <m/>
    <m/>
    <m/>
    <m/>
    <m/>
    <n v="0.02"/>
    <n v="97835"/>
    <n v="89197"/>
    <n v="-9.6841822034373415E-2"/>
    <s v="&lt;1%"/>
    <s v="MALO"/>
    <s v="Debido al cambio de computadores e impresoras en el edificio comando y la mala práctica de no apagar los equipos después de la jornada, laboral por parte de los funcionarios y contratistas, reporte dado por la empresa de vigilancia"/>
    <s v="Fortalecer la campaña de ahorro y uso eficiente de energía._x000a_Se van a apagar las luces en los sectores que la luz natural, permita."/>
    <m/>
    <m/>
    <m/>
    <m/>
    <m/>
    <m/>
    <m/>
    <m/>
    <m/>
    <n v="-9.6841822034373415E-2"/>
    <x v="2"/>
    <m/>
    <m/>
    <m/>
    <m/>
    <m/>
    <m/>
    <m/>
    <m/>
    <n v="0.02"/>
    <n v="88012"/>
    <n v="75006"/>
    <n v="-0.17339946137642315"/>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Actualizar el inventario de los sistemas ahorradores  del sistema de luminarias de la UAECOB, para solicitar al área de infraestructura el cambio  e instalación  en aquellos que se requieran._x000a_Fortalecer la campaña de ahorro y uso eficiente de energía._x000a_"/>
    <m/>
    <m/>
    <m/>
    <m/>
    <m/>
    <m/>
    <m/>
    <m/>
    <m/>
    <n v="-0.17339946137642315"/>
    <s v="MALO"/>
  </r>
  <r>
    <n v="39"/>
    <x v="0"/>
    <s v="Gestión Administrativa"/>
    <s v="7. Subdirección de Gestión Corporativa"/>
    <x v="0"/>
    <s v="Reducción en el Consumo de gas "/>
    <s v="Cuanto reduzco en consumo de gases las instalaciones de las UAECOB"/>
    <s v="Bimestral"/>
    <s v="reportes empresas prestadoras de servicios"/>
    <n v="0.02"/>
    <s v="Final de mes según reporte de consumo"/>
    <s v="Eficiencia"/>
    <s v=" (1-( sumatoria del consumo de las estaciones  actual/ sumatoria del consumo del periodo anterior))"/>
    <s v="Porcentaje"/>
    <s v="Gas Natural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n v="0.02"/>
    <n v="6806"/>
    <n v="6912"/>
    <n v="1.533564814814814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julio de 2018 (actual) y mayo de 2018 (anterior), teniendo como resultado una disminución del 2%, frente al consumo anterior._x000a_"/>
    <s v="Continuar  con la sesibilización, frente al ahorro y consumo."/>
    <n v="0.02"/>
    <n v="4363"/>
    <n v="6806"/>
    <n v="0.3589479870702321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agosto de 2018 (actual) y julio de 2018 (anterior), teniendo como resultado una disminución del 36%, frente al consumo anterior, debido a que la caldera no funciono al 100% de su capacidad, por la fallas que presenta la motobomba._x000a_"/>
    <s v="Continuar  con la sesibilización, frente al ahorro y consumo."/>
    <n v="0.02"/>
    <m/>
    <m/>
    <m/>
    <m/>
    <m/>
    <m/>
    <m/>
    <n v="0.18714181760919013"/>
    <n v="0.18714181760919013"/>
    <s v="EXCELENTE"/>
    <m/>
    <m/>
    <m/>
    <m/>
    <m/>
    <m/>
    <m/>
    <m/>
    <n v="0.02"/>
    <n v="6912"/>
    <n v="6529"/>
    <n v="-5.8661357022514959E-2"/>
    <s v="&lt;1%"/>
    <s v="MALO"/>
    <s v="El consumo de gas para este periodo, la ejecución del contrato No.  419 de 2017, contempló más estaciones, lo cual incide directamente en el aumento del consumo, esperando se estabilice una vez finalice el contrato."/>
    <s v="Fortalecer la campaña para incentivar el ahorro y uso eficiente del gas natural, con una correcta utilización de los gasodomésticos en cada una de las estaciones."/>
    <m/>
    <m/>
    <m/>
    <m/>
    <m/>
    <m/>
    <m/>
    <m/>
    <m/>
    <n v="-5.8661357022514959E-2"/>
    <x v="2"/>
    <m/>
    <m/>
    <m/>
    <m/>
    <m/>
    <m/>
    <m/>
    <m/>
    <n v="0.02"/>
    <n v="2866"/>
    <n v="2846"/>
    <n v="-7.0274068868587669E-3"/>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
    <m/>
    <m/>
    <m/>
    <m/>
    <m/>
    <m/>
    <m/>
    <m/>
    <m/>
    <n v="-7.0274068868587669E-3"/>
    <s v="MALO"/>
  </r>
  <r>
    <n v="40"/>
    <x v="0"/>
    <s v="Gestión Financiera"/>
    <s v="7. Subdirección de Gestión Corporativa"/>
    <x v="0"/>
    <s v="Cuentas rechazadas por el área financiera"/>
    <s v="verificar el cumplimiento de los requisitos para la presentación y tramite de las cuentas de cobro de la UAECOB"/>
    <s v="Mensual"/>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2"/>
    <n v="308"/>
    <n v="6.4935064935064939E-3"/>
    <s v="&lt;1%"/>
    <s v="EXCELENTE"/>
    <s v="En el mes de Julio se presentaron dos rechazos por parte del área Financiera en este mes, las demas correciones solicitadas via correo fueron tramitadas en su momento.   "/>
    <m/>
    <n v="0.01"/>
    <n v="0"/>
    <n v="292"/>
    <n v="0"/>
    <s v="&lt;1%"/>
    <s v="EXCELENTE"/>
    <s v="En agosto no se presentó devoluciones por escrito por parte del área, las correciones solicitadas via correo fueron tramitadas en su momento."/>
    <m/>
    <n v="0.01"/>
    <n v="1"/>
    <n v="323"/>
    <n v="3.0959752321981426E-3"/>
    <s v="&lt;1%"/>
    <s v="EXCELENTE"/>
    <s v="En este mes se presentó una devolución por escrito por parte del área, teniendo en cuenta que esta correción solicitada por correo no fue tramitada en su momento."/>
    <m/>
    <n v="3.1964939085682119E-3"/>
    <n v="3.1964939085682119E-3"/>
    <s v="EXCELENTE"/>
    <n v="0.01"/>
    <n v="2"/>
    <n v="400"/>
    <n v="5.0000000000000001E-3"/>
    <s v="&lt;1%"/>
    <s v="EXCELENTE"/>
    <s v="En lo que respecta al mes de abril se efectuó dos devoluciones por escrito por parte del área, teniendo en cuenta que la corrección solicitada no fue tramitada en su momento."/>
    <m/>
    <n v="0.01"/>
    <n v="0"/>
    <n v="347"/>
    <n v="0"/>
    <s v="&lt;1%"/>
    <s v="EXCELENTE"/>
    <s v="Para el mes de mayo no se efectuaron devoluciones por escrito por parte del área, las correciones solicitadas por correo fueron tramitadas en su momento."/>
    <m/>
    <n v="0.01"/>
    <n v="1"/>
    <n v="382"/>
    <n v="2.617801047120419E-3"/>
    <s v="&lt;1%"/>
    <s v="Excelente"/>
    <s v="En junio fue necesario efectuar una devolución por escrito por parte del área, las demas correcciones solicitadas por correo se tramitaron en su momento."/>
    <m/>
    <n v="2.5392670157068065E-3"/>
    <n v="2.5392670157068065E-3"/>
    <x v="0"/>
    <n v="0.01"/>
    <n v="0"/>
    <n v="10"/>
    <n v="0"/>
    <s v="&lt;1"/>
    <s v="Excelente"/>
    <s v="En el mes de enero no se presentaron rechazos por parte del área Financiera, lo anterior teniendo en cuenta que en este mes no se tramitan cuentas por cuanto las reservas se aprueban a final de mes"/>
    <m/>
    <n v="0.01"/>
    <n v="0"/>
    <n v="532"/>
    <n v="0"/>
    <s v="&lt;1%"/>
    <s v="EXCELENTE"/>
    <s v="En este mes no se presentó devoluciones por escrito por parte del área, teniendo en cuenta que las correciones solicitadas por correo fuerón tramitadas en su momento."/>
    <m/>
    <n v="0.01"/>
    <n v="0"/>
    <n v="421"/>
    <n v="0"/>
    <s v="&lt;1"/>
    <s v="EXCELENTE"/>
    <s v="En el mes marzo no se presentó devolución por escrito por parte del área, teniendo en cuenta que las correciones solicitadas por correo no fue tramitada en su momento."/>
    <m/>
    <n v="0"/>
    <n v="0"/>
    <s v="EXCELENTE"/>
  </r>
  <r>
    <n v="41"/>
    <x v="0"/>
    <s v="Gestión Financiera"/>
    <s v="7. Subdirección de Gestión Corporativa"/>
    <x v="0"/>
    <s v="Pagos de cuentas de cobro rechazados por la tesorería distrital"/>
    <s v="Revisar y mantener actualizado los datos y estado de las cuentas bancarias minimizar el rechazo de los pagos."/>
    <s v="Mensual"/>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0"/>
    <n v="306"/>
    <n v="0"/>
    <s v="&lt;1%"/>
    <s v="EXCELENTE"/>
    <s v="En este mes no se presentó ningun rechazo por parte de la Tesoreria."/>
    <m/>
    <n v="0.01"/>
    <n v="0"/>
    <n v="292"/>
    <n v="0"/>
    <s v="&lt;1%"/>
    <s v="EXCELENTE"/>
    <s v="En lo que respecta a este mes de agosto no se presentó ningun rechazo por parte de la Tesoreria Distrital."/>
    <m/>
    <n v="0.01"/>
    <n v="0"/>
    <n v="322"/>
    <n v="0"/>
    <s v="&lt;1%"/>
    <s v="EXCELENTE"/>
    <s v="En septiembre no se presentó rechazos por parte de la Tesoreria Distrital."/>
    <m/>
    <n v="0"/>
    <n v="0"/>
    <s v="EXCELENTE"/>
    <n v="0.01"/>
    <n v="1"/>
    <n v="398"/>
    <n v="2.5125628140703518E-3"/>
    <s v="&lt;1%"/>
    <s v="EXCELENTE"/>
    <s v="Para el mes de abril se presentó un rechazo por parte de la Tesoreria Distrital, por cuenta erronea."/>
    <m/>
    <n v="0.01"/>
    <n v="0"/>
    <n v="347"/>
    <n v="0"/>
    <s v="&lt;1%"/>
    <s v="EXCELENTE"/>
    <s v="En mayo no se presentó rechazos por parte de la Tesoreria Distrital."/>
    <m/>
    <n v="0.01"/>
    <n v="1"/>
    <n v="381"/>
    <n v="2.6246719160104987E-3"/>
    <s v="&lt;1%"/>
    <s v="Excelente"/>
    <s v="Respecto al mes de junio se presentó un rechazo por parte de la Tesoreria Distrital por cuenta cancelada."/>
    <m/>
    <n v="1.712411576693617E-3"/>
    <n v="1.712411576693617E-3"/>
    <x v="0"/>
    <n v="0.01"/>
    <n v="0"/>
    <n v="10"/>
    <n v="0"/>
    <s v="&lt;1"/>
    <s v="Excelente"/>
    <s v="No se presentó ningun rechazo por parte de la Tesoreria en enero"/>
    <m/>
    <n v="0.01"/>
    <n v="3"/>
    <n v="535"/>
    <n v="5.6074766355140183E-3"/>
    <s v="&lt;1%"/>
    <s v="EXCELENTE"/>
    <s v="Se presentaron tres rechazos por parte de la Tesoreria en febrero, por cuentas inactivas."/>
    <m/>
    <n v="0.01"/>
    <n v="0"/>
    <n v="421"/>
    <n v="0"/>
    <s v="&lt;1%"/>
    <s v="EXCELENTE"/>
    <s v="En marzo no se presentó rechazos por parte de la Tesoreria Distrital"/>
    <m/>
    <n v="1.8691588785046728E-3"/>
    <n v="1.8691588785046728E-3"/>
    <s v="EXCELENTE"/>
  </r>
  <r>
    <n v="42"/>
    <x v="0"/>
    <s v="Gestión Financiera"/>
    <s v="7. Subdirección de Gestión Corporativa"/>
    <x v="1"/>
    <s v="Giros realizados"/>
    <s v="Medir la ejecución real de la entidad (Para mostrar la relación con lo ejecutado y mostrar avance significativo)"/>
    <s v="Trimestral"/>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0.9"/>
    <m/>
    <m/>
    <m/>
    <m/>
    <m/>
    <m/>
    <m/>
    <n v="0.9"/>
    <m/>
    <m/>
    <m/>
    <m/>
    <m/>
    <m/>
    <m/>
    <n v="0.9"/>
    <n v="45165049997"/>
    <n v="60088494530"/>
    <n v="0.75164222951950865"/>
    <s v=" &gt; 51% y &lt; 79%"/>
    <s v="REGULAR"/>
    <s v="Con corte a este trimestre se giró el 75,16% de los compromisos del mismo periodo, esto corresponde a la dinamica de los contratos suscritos."/>
    <m/>
    <m/>
    <n v="0.75164222951950865"/>
    <s v="REGULAR"/>
    <m/>
    <m/>
    <m/>
    <m/>
    <m/>
    <m/>
    <m/>
    <m/>
    <m/>
    <m/>
    <m/>
    <m/>
    <m/>
    <m/>
    <m/>
    <m/>
    <n v="0.9"/>
    <n v="30202598586"/>
    <n v="38823763547"/>
    <n v="0.77794102958196654"/>
    <s v=" &gt; 51% y &lt; 79%"/>
    <s v="Regular"/>
    <s v="Para el segundo semestre se giró el 77,79% de los compromisos del mismo periodo, que corresponde al normal funcionamiento de la Entidad."/>
    <m/>
    <m/>
    <n v="0.77794102958196654"/>
    <x v="4"/>
    <m/>
    <m/>
    <m/>
    <m/>
    <m/>
    <m/>
    <m/>
    <m/>
    <m/>
    <m/>
    <m/>
    <m/>
    <m/>
    <m/>
    <m/>
    <m/>
    <n v="0.9"/>
    <n v="11456881239"/>
    <n v="18208798132"/>
    <n v="0.62919480769385683"/>
    <s v=" &gt; 51% y &lt; 79%"/>
    <s v="REGULAR"/>
    <s v="En el primer trimestre se giró el 62,92% de los compromisos del mismo periodo, estos pagos corresponden basicamente a nómina y aportes, servicios públicos y contratistas"/>
    <s v="Por tratarse de pagos correspondientes a nómina y aportes, servicios públicos y contratistas, no es posible generar una acción de mejora toda vez que a medida que se cumplen los tiempos definidos para pago se genera de manera inmediata el giro."/>
    <m/>
    <n v="0.62919480769385683"/>
    <s v="REGULAR"/>
  </r>
  <r>
    <n v="43"/>
    <x v="0"/>
    <s v="Gestión Financiera"/>
    <s v="7. Subdirección de Gestión Corporativa"/>
    <x v="1"/>
    <s v="Reservas giradas"/>
    <s v="Que pasivos exigibles (cuentas susceptibles de pago posteriormente)  que Voy a generar"/>
    <s v="Trimestral"/>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1"/>
    <m/>
    <m/>
    <m/>
    <m/>
    <m/>
    <m/>
    <m/>
    <n v="1"/>
    <m/>
    <m/>
    <m/>
    <m/>
    <m/>
    <m/>
    <m/>
    <n v="1"/>
    <n v="22374018239"/>
    <n v="23880767650"/>
    <n v="0.93690531924755782"/>
    <s v="&gt;80 y &lt; 94%"/>
    <s v="BUENO"/>
    <s v="Al termino del tercer trimestre se ha cancelado el 93,69% de las reservas presupuestadas, se espera que en lo que resta del año los pagos superen el 96%. "/>
    <m/>
    <m/>
    <n v="0.93690531924755782"/>
    <s v="BUENO"/>
    <m/>
    <m/>
    <m/>
    <m/>
    <m/>
    <m/>
    <m/>
    <m/>
    <m/>
    <m/>
    <m/>
    <m/>
    <m/>
    <m/>
    <m/>
    <m/>
    <n v="1"/>
    <n v="15018206918"/>
    <n v="23882155649"/>
    <n v="0.62884637127088006"/>
    <s v=" &gt; 51% y &lt; 79%"/>
    <s v="Regular"/>
    <s v="En este primer semestre se ha pagado el 62,88% de las reservas, se espera que en el tercer trimestre del año se cancelé la mayor parte. "/>
    <m/>
    <m/>
    <n v="0.62884637127088006"/>
    <x v="4"/>
    <m/>
    <m/>
    <m/>
    <m/>
    <m/>
    <m/>
    <m/>
    <m/>
    <m/>
    <m/>
    <m/>
    <m/>
    <m/>
    <m/>
    <m/>
    <m/>
    <n v="1"/>
    <n v="4663487030"/>
    <n v="24031195319"/>
    <n v="0.194059719797328"/>
    <s v="&lt;50%"/>
    <s v="MALO"/>
    <s v="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
    <s v="Se espera que en el segundo trimestre del año se cancele más del 80% toda vez que la periocidad de los contratos de las dependencias de la Unidad no supera ese corte. "/>
    <m/>
    <n v="0.194059719797328"/>
    <s v="MALO"/>
  </r>
  <r>
    <n v="44"/>
    <x v="0"/>
    <s v="Gestión Financiera"/>
    <s v="7. Subdirección de Gestión Corporativa"/>
    <x v="1"/>
    <s v="Disponibilidades presupuestales por comprometer"/>
    <s v="Medir el nivel de disponibidades presupuestales sin comprometer"/>
    <s v="Mensual"/>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7398647607"/>
    <n v="52325447096"/>
    <n v="0.14139673939958722"/>
    <s v="&lt;15%"/>
    <s v="EXCELENTE"/>
    <s v="Al mes de julio esta pendiente de comprometer el 14,14% de las disponibilidades solicitadas,la mayor parte corresponde a los procesos que estan en curso como la adquisición de uniformes, el programa de bienestar, el pago de unas sentecias judiciales por horas extras, La compra de elementos para atención con materiales peligrosos y algunos contratos de apoyo. "/>
    <m/>
    <n v="0.15"/>
    <n v="9459971125"/>
    <n v="62296452560"/>
    <n v="0.1518540901809578"/>
    <s v="&lt;15%"/>
    <s v="EXCELENTE"/>
    <s v="Para el mes de agosto esta pendiente de comprometer el 15,19% de las disponibilidades solicitadas, que corresponde a los procesos que estan en curso como la adquisición de uniformes, el programa de bienestar, La compra de elementos para atención con materiales peligrosos, compra elementos de rescate vehicular y algunos contratos de apoyo. "/>
    <m/>
    <n v="0.15"/>
    <n v="6933721411"/>
    <n v="67022215941"/>
    <n v="0.10345407584111797"/>
    <s v="&lt;15%"/>
    <s v="EXCELENTE"/>
    <s v="Al mes de septiembre esta pendiente de comprometer el 10,35% de las disponibilidades solicitadas, que corresponde a los procesos que estan en curso como La compra de elementos para atención con materiales peligrosos, compra elementos de rescate vehicular, equipos para la atención incendios y algunos contratos de apoyo. "/>
    <m/>
    <n v="0.13223496847388769"/>
    <n v="0.13223496847388769"/>
    <s v="EXCELENTE"/>
    <n v="0.15"/>
    <n v="5088283019"/>
    <n v="28797039623"/>
    <n v="0.1766946563123809"/>
    <s v="&lt;15%"/>
    <s v="EXCELENTE"/>
    <s v="En abril esta pendiente de comprometer el 17,67% de las disponibilidades solicitadas, la mayor parte corresponde a los procesos que estan en curso como Instalación vidrios, servicio de vigilancia, aseo y cafeteria, seguros, control de acceso, suminstro de redes Bosa y capacitación PIC."/>
    <m/>
    <n v="0.15"/>
    <n v="5951177397"/>
    <n v="34397730545"/>
    <n v="0.17301075689323503"/>
    <s v="&lt;15%"/>
    <s v="EXCELENTE"/>
    <s v="Con corte al mes de mayo esta pendiente por comprometer el 17,30% de lo solicitado, la mayor parte corresponde a los procesos que estan en curso como aseo y cafeteria, seguros, control de acceso, capacitación PIC y Dotación."/>
    <m/>
    <n v="0.15"/>
    <n v="5176844010"/>
    <n v="44000607557"/>
    <n v="0.11765392110310582"/>
    <s v="&lt;15%"/>
    <s v="Excelente"/>
    <s v="En el mes de junio esta pendiente de comprometer el 11,77% de las disponibilidades solicitadas,la mayor parte corresponde a los procesos que estan en curso como la adquisición de uniformes, el pago de unas sentecias judiciales por horas extras, Capacitación PIC y algunos contratos de apoyo. "/>
    <m/>
    <n v="0.15578644476957393"/>
    <n v="0.15578644476957393"/>
    <x v="1"/>
    <n v="0.15"/>
    <n v="1480297463"/>
    <n v="10745600297"/>
    <n v="0.13775847063781774"/>
    <s v="&lt;15%"/>
    <s v="Excelente"/>
    <s v="Con corte al mes de enero esta pendiente de comprometer el 13,78% de las disponibilidades solicitadas, esto corresponde adiciones de prestaciones de servicios que se encuentran en tramite."/>
    <m/>
    <n v="0.15"/>
    <n v="1814822990"/>
    <n v="15918086821"/>
    <n v="0.11401012008590049"/>
    <s v="&lt;15%"/>
    <s v="EXCELENTE"/>
    <s v="Al mes de febrero esta pendiente por comprometer el 11,40% de las disponibilidades solicitadas, corresponde algunas prestaciones de servicios, instalación de vidrios y disposición final de polvora entre otros."/>
    <m/>
    <n v="0.15"/>
    <n v="6107008117"/>
    <n v="24031195319"/>
    <n v="0.25412835424676361"/>
    <s v="25% y &lt;16"/>
    <s v="REGULAR"/>
    <s v="Con corte a marzo esta pendiente de comprometer el 25,12% de las disponibilidades solicitadas, la mayor parte corresponde a los procesos que estan en curso como Instalación vidrios, disposición final polvora, control de acceso y vehiculo de incendios."/>
    <s v="Cumplir con los plazos establecidos en los procesos de contratación."/>
    <n v="0.1686323149901606"/>
    <n v="0.1686323149901606"/>
    <s v="BUENO"/>
  </r>
  <r>
    <n v="45"/>
    <x v="0"/>
    <s v="Gestión Financiera"/>
    <s v="7. Subdirección de Gestión Corporativa"/>
    <x v="1"/>
    <s v="Nivel de Ejecución presupuestal"/>
    <s v="Cumplimiento de la ejecución presupuestal asignado a la UAECOB."/>
    <s v="Mensual"/>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44926799489"/>
    <n v="107117393000"/>
    <n v="0.41941647598723769"/>
    <s v="&lt;50%"/>
    <s v="MALO"/>
    <s v="La ejecución presupuestal a julio corresponde en su gran mayoria a la contratación de prestación de servicios, nómina y aportes, servicios públicos, la adición al contrato del paquete integral de seguros, disposición final polvora, vehiculo de incendios, vigilancia, suministro de redes Bosa y Capacitación PIC, entre otras."/>
    <m/>
    <n v="1"/>
    <n v="52836481435"/>
    <n v="107117393000"/>
    <n v="0.49325772365464493"/>
    <s v="&lt;50%"/>
    <s v="MALO"/>
    <s v="Con corte al mes de agosto se ha ejecutado el 49,33% del presupuesto, este porcentaje corresponde en gran parte a la contratación de prestación de servicios, nómina y aportes, servicios públicos, la adición al contrato del paquete integral de seguros, disposición final polvora, vehiculo de incendios, vigilancia, suministro de redes Bosa, Capacitación PIC, Adición de vehiculos operativos y suministro de gasolina, entre otras.   "/>
    <m/>
    <n v="1"/>
    <n v="60088494530"/>
    <n v="107117393000"/>
    <n v="0.56095926951844322"/>
    <s v=" &gt; 51% y &lt; 79%"/>
    <s v="REGULAR"/>
    <s v="Para el mes de septiembre se ha ejecutado el 56,10% del presupuesto, este porcentaje corresponde en su gran mayoria a la contratación de prestación de servicios, nómina y aportes, servicios públicos, la adición al contrato del paquete integral de seguros, disposición final polvora, vehiculo de incendios, vigilancia, suministro de redes Bosa, Capacitación PIC, Adición de vehiculos operativos, adquisición uniformes, programa de bienestar y suministro de gasolina, entre otras.   "/>
    <m/>
    <n v="0.49121115638677521"/>
    <n v="0.49121115638677521"/>
    <s v="MALO"/>
    <n v="1"/>
    <n v="23708756604"/>
    <n v="107117393000"/>
    <n v="0.22133433180174578"/>
    <s v="&lt;50%"/>
    <s v="MALO"/>
    <s v="Con corte al mes de abril se ha ejecutado el 22,13% presupuestalmente, la mayor parte corresponde a la contratación de prestación de servicios, nómina y aportes, servicios públicos, disposición final polvora y vehiculo de incendios; y por efecto de la reducción presupuestal de $1.400´8 millones."/>
    <m/>
    <n v="1"/>
    <n v="28446553148"/>
    <n v="107117393000"/>
    <n v="0.26556427813735162"/>
    <s v="&lt;50%"/>
    <s v="MALO"/>
    <s v="Al mes de mayo se ha ejecutado el 26,56% del presupueso, la mayor parte corresponde a la contratación de prestación de servicios, nómina y aportes, servicios públicos, disposición final polvora, vehiculo de incendios, vigilancia y suministro de redes Bosa."/>
    <m/>
    <n v="1"/>
    <n v="38823763547"/>
    <n v="107117393000"/>
    <n v="0.36244126616300304"/>
    <s v="&lt;50%"/>
    <s v="MALO"/>
    <s v="Para el mes de junio se ha ejecutado apenas el 36,24% del presupuesto, este porcentaje corresponde en su gran mayoria a la contratación de prestación de servicios, nómina y aportes, servicios públicos, la adición al contrato del paquete integral de seguros, disposición final polvora, vehiculo de incendios, vigilancia y suministro de redes Bosa."/>
    <m/>
    <n v="0.28311329203403351"/>
    <n v="0.28311329203403351"/>
    <x v="2"/>
    <n v="1"/>
    <n v="9265302834"/>
    <n v="108525393000"/>
    <n v="8.5374515381851687E-2"/>
    <s v="&lt;50%"/>
    <s v="MALO"/>
    <s v="En este mes la totalidad de la ejecución corresponde a nómina, servicios públicos y prestaciones de servicios."/>
    <m/>
    <n v="1"/>
    <n v="14103263831"/>
    <n v="108525393000"/>
    <n v="0.12995358451270478"/>
    <s v="&lt;50%"/>
    <s v="MALO"/>
    <s v="La ejecución presupuestal a febrero corresponde la mayor parte a los gastos de nómina, servicios públicos y prestación de servicios. "/>
    <m/>
    <n v="1"/>
    <n v="18208798132"/>
    <n v="108525393000"/>
    <n v="0.16778375667342665"/>
    <s v="&lt;50%"/>
    <s v="MALO"/>
    <s v="En el primer trimestre se ha ejecutado apenas el 16,78% del presupuesto, esto corresponde a contratación de prestación de servicios, nómina y aportes, servicios públicos y unos contratos de apoyo."/>
    <s v="Dar estricto cumplimiento al Plan Anual de Adquisiciones."/>
    <n v="0.1277039521893277"/>
    <n v="0.1277039521893277"/>
    <s v="MALO"/>
  </r>
  <r>
    <n v="46"/>
    <x v="0"/>
    <s v="Gestión Administrativa"/>
    <s v="7. Subdirección de Gestión Corporativa"/>
    <x v="0"/>
    <s v="Transferencias primarias documentales"/>
    <s v="Cumplir con la transferencia primaria al archivo central de acuerdo al tiempo de retención de la documentación de la UAECOB"/>
    <s v="Anual"/>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s v="Por Demanda"/>
    <m/>
    <m/>
    <m/>
    <m/>
    <m/>
    <m/>
    <m/>
    <s v="Por Demanda"/>
    <m/>
    <m/>
    <m/>
    <m/>
    <m/>
    <m/>
    <m/>
    <s v="Por Demanda"/>
    <m/>
    <m/>
    <m/>
    <m/>
    <m/>
    <m/>
    <m/>
    <m/>
    <s v="No aplica"/>
    <s v="No aplica"/>
    <m/>
    <m/>
    <m/>
    <m/>
    <m/>
    <m/>
    <m/>
    <m/>
    <m/>
    <m/>
    <m/>
    <m/>
    <m/>
    <m/>
    <m/>
    <m/>
    <s v="No aplica"/>
    <s v="No aplica"/>
    <s v="No aplica"/>
    <s v="No aplica"/>
    <s v="No aplica"/>
    <s v="No aplica"/>
    <s v="No aplica"/>
    <m/>
    <m/>
    <s v="No aplica"/>
    <x v="3"/>
    <m/>
    <m/>
    <m/>
    <m/>
    <m/>
    <m/>
    <m/>
    <m/>
    <m/>
    <m/>
    <m/>
    <m/>
    <m/>
    <m/>
    <m/>
    <m/>
    <s v="No aplica"/>
    <s v="No aplica"/>
    <s v="No aplica"/>
    <s v="No aplica"/>
    <s v="No aplica"/>
    <s v="No aplica"/>
    <s v="No aplica"/>
    <m/>
    <m/>
    <s v="No aplica"/>
    <s v="No aplica"/>
  </r>
  <r>
    <n v="47"/>
    <x v="0"/>
    <s v="Gestión de Infraestructura"/>
    <s v="7. Subdirección de Gestión Corporativa"/>
    <x v="0"/>
    <s v="Solicitudes de mantenimiento de locativas atendidas"/>
    <s v="Evaluar el nivel de atención frente a las necesidades locativas."/>
    <s v="Mensual"/>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11"/>
    <n v="24"/>
    <n v="0.45833333333333331"/>
    <s v="&lt;50%"/>
    <s v="MALO"/>
    <s v="Se da atencion  a emergencias prioritarias, ya que los contratos del personal  de infraestructura finalizan, por tal motivo se atiendes las solicitudes mas urgentes con el personal que aun cuenta con contrato."/>
    <s v="se informa a  la subdireccion de gestion corporativa sobre los contratos que finalizan, para dar prioridad sobre estos y agilizar nuevamente la contratacion."/>
    <n v="0.8"/>
    <n v="13"/>
    <n v="22"/>
    <n v="0.59090909090909094"/>
    <s v="&gt;50% Y &lt;70%"/>
    <s v="REGULAR"/>
    <s v="Se da atencion  a emergencias prioritarias, por tal motivo se atienden as solicitudes mas urgentes con el personal que aun cuenta con contrato."/>
    <s v="La contratacion de personal que se encarga de la atencion de solicitudes locativas baja al 80%, por tal motivo se da prioridad a solicitudes de mayor urgencia."/>
    <n v="0.8"/>
    <n v="18"/>
    <n v="29"/>
    <n v="0.62068965517241381"/>
    <s v="&gt;50% Y &lt;70%"/>
    <s v="REGULAR"/>
    <s v="Se da atencion  a emergencias prioritarias, por tal motivo se atienden las solicitudes mas urgentes con el personal que aun cuenta con contrato."/>
    <s v="La contratacion de personal que se encarga de la atencion de solicitudes locativas baja al 80%, por tal motivo se da prioridad a solicitudes de mayor urgencia."/>
    <n v="0.55664402647161271"/>
    <n v="0.55664402647161271"/>
    <s v="REGULAR"/>
    <n v="0.8"/>
    <n v="23"/>
    <n v="31"/>
    <n v="0.74193548387096775"/>
    <s v="&gt;70% Y &lt;=80%"/>
    <s v="BUENO"/>
    <s v="Se evidencia una tendencia a mejorar el desempeño y seguir con este record normal de nuestra área."/>
    <s v="Realizar análisis de las solicitudes faltantes"/>
    <n v="0.8"/>
    <n v="27"/>
    <n v="32"/>
    <n v="0.84375"/>
    <s v="&gt; 80"/>
    <s v="EXCELENTE"/>
    <s v="Se está cumpliendo con la mayoría de las solicitudes hechas"/>
    <s v="Realizar análisis de las solicitudes faltantes"/>
    <n v="0.8"/>
    <n v="11"/>
    <n v="15"/>
    <n v="0.73333333333333328"/>
    <s v="&gt;70% Y &lt;=80%"/>
    <s v="BUENO"/>
    <s v="Se evidencia una tendencia a mejorar el desempeño y seguir con este record normal de nuestra área."/>
    <s v="completar las solicitudes que están pendientes para lograr un mejor indicador "/>
    <n v="0.7730062724014336"/>
    <n v="0.7730062724014336"/>
    <x v="1"/>
    <n v="0.8"/>
    <n v="13"/>
    <n v="13"/>
    <n v="1"/>
    <s v="&gt; 80"/>
    <s v="Excelente"/>
    <s v="Se evidencia una tendencia a mejorar el desempeño y seguir con este record normal de nuestra área."/>
    <m/>
    <n v="0.8"/>
    <n v="22"/>
    <n v="24"/>
    <n v="0.91666666666666663"/>
    <s v="&gt; 80"/>
    <s v="EXCELENTE"/>
    <s v="Se está cumpliendo con la mayoría de las solicitudes hechas"/>
    <s v="Realizar análisis de solicitudes"/>
    <n v="0.8"/>
    <n v="12"/>
    <n v="24"/>
    <n v="0.5"/>
    <s v="&gt;50% Y &lt;70%"/>
    <s v="REGULAR"/>
    <s v="Se presentan solicitudes que aún se están desarrollando "/>
    <s v="Completar las solicitudes que están pendientes para lograr un mejor indicador "/>
    <n v="0.80555555555555547"/>
    <n v="0.80555555555555547"/>
    <s v="EXCELENTE"/>
  </r>
  <r>
    <n v="48"/>
    <x v="0"/>
    <s v="Gestión Administrativa"/>
    <s v="7. Subdirección de Gestión Corporativa"/>
    <x v="0"/>
    <s v="oportunidad de correspondencia externa por parte de la mensajería contratada"/>
    <s v="Realizar seguimiento a los documentos que se envían por correspondencia externa que son entregados de manera oportuna por la mensajería contratada"/>
    <s v="Mensual "/>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1"/>
    <n v="664"/>
    <n v="800"/>
    <n v="0.83"/>
    <s v=" =80 Y &lt;95"/>
    <s v="BUENO"/>
    <s v="De un total de 800 documentos despachados para entrega en el mes de Julio de 2018, se produjeron 136 devoluciones durante el mismo, equivalentes a un  17%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aunque al final toda la correspondencia fue entregada, previas correcciones de lo descrito anteriormente. "/>
    <n v="1"/>
    <n v="553"/>
    <n v="610"/>
    <n v="0.90655737704918038"/>
    <s v=" =80 Y &lt;95"/>
    <s v="BUENO"/>
    <s v="De un total de 610  documentos despachados para entrega en el mes de Agosto de 2018, se produjeron 57 devoluciones durante el mismo, equivalentes a un  9.5%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aunque al final toda la correspondencia fue entregada, previas correcciones de lo descrito anteriormente."/>
    <n v="1"/>
    <n v="706"/>
    <n v="782"/>
    <n v="0.90281329923273657"/>
    <s v=" =80 Y &lt;95"/>
    <s v="BUENO"/>
    <s v="De un total de 782 documentos despachados para entrega en el mes de Junio de 2018, se produjeron 76 devoluciones durante el mismo, equivalentes a un  9,4%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87979022542730556"/>
    <n v="0.87979022542730556"/>
    <s v="BUENO"/>
    <n v="1"/>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1"/>
    <n v="0.95"/>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s v="REGULAR"/>
  </r>
  <r>
    <n v="49"/>
    <x v="0"/>
    <s v="Gestión Administrativa"/>
    <s v="7. Subdirección de Gestión Corporativa"/>
    <x v="0"/>
    <s v="Servidores retirados con inventario a cargo"/>
    <s v="Evaluar el incumplimiento en el manejo de inventarios del personal retirado"/>
    <s v="Trimestral"/>
    <s v="Humanos y tecnológicos"/>
    <n v="1"/>
    <s v="Final de cada período, después del retiro de funcionarios con  inventario a cargo. "/>
    <s v="Eficacia"/>
    <s v="(Número de personas retiradas en el periodo con inventario a cargo / Número personas retiradas en el periodo)*100"/>
    <s v="Porcentaje"/>
    <s v="Sistema PCT"/>
    <s v="Trimestral"/>
    <s v="Trimestral"/>
    <s v="&lt;50%"/>
    <s v=" &gt; 51% y &lt; 79%"/>
    <s v="&gt;80 y &lt; 94%"/>
    <s v="&gt;95%"/>
    <s v="Área de Compras seguros e inventarios"/>
    <s v="Apoyo profesional"/>
    <s v="Coordinador de Compras Seguros e Inventarios"/>
    <s v="Área de Compras Seguros e Inventarios, la Subdirección de Gestión Corporativa, Oficina asesora de Planeación  y Dirección"/>
    <n v="1"/>
    <m/>
    <m/>
    <m/>
    <m/>
    <m/>
    <m/>
    <m/>
    <n v="1"/>
    <m/>
    <m/>
    <m/>
    <m/>
    <m/>
    <m/>
    <m/>
    <n v="1"/>
    <n v="12"/>
    <n v="12"/>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s v="EXCELENTE"/>
    <m/>
    <m/>
    <m/>
    <m/>
    <m/>
    <m/>
    <m/>
    <m/>
    <m/>
    <m/>
    <m/>
    <m/>
    <m/>
    <m/>
    <m/>
    <m/>
    <n v="1"/>
    <n v="73"/>
    <n v="73"/>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x v="0"/>
    <m/>
    <m/>
    <m/>
    <m/>
    <m/>
    <m/>
    <m/>
    <m/>
    <m/>
    <m/>
    <m/>
    <m/>
    <m/>
    <m/>
    <m/>
    <m/>
    <n v="1"/>
    <n v="130"/>
    <n v="130"/>
    <n v="1"/>
    <s v="&gt;95%"/>
    <s v="EXCELENTE"/>
    <s v="Se logra el 100% debido a que se generan todos los paz y salvo requeridos por los funcionarios en estado de retiro."/>
    <m/>
    <m/>
    <n v="1"/>
    <s v="EXCELENTE"/>
  </r>
  <r>
    <n v="50"/>
    <x v="3"/>
    <s v="Gestión Integral de Vehículos y Equipos"/>
    <s v="8. Subdirección Logística"/>
    <x v="0"/>
    <s v="Disponibilidad del parque automotor de primera respuesta para la atención de incidentes y emergencias en la ciudad."/>
    <s v="Verificar mensualmente la Disponibilidad del parque automotor de *primera respuesta  para la atención de incidentes y emergencias en la ciudad."/>
    <s v="Mensual"/>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37.700000000000003"/>
    <n v="50"/>
    <n v="0.754"/>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0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75 % de los vehículos de primera respuesta estuvieron  disponibles en Julio con un indicador de Desempeño Bueno. Es preciso reforzar los temas de los vehiculos en los talleres por parte de las aseguradoras ya que en promedio al mes se tienen tres (3) vehiuclos para reparacion por este concepto._x000a_El indicador  se mantinene estable para este periodo cumpliendo con relacion al periodo anterior.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75"/>
    <n v="38.159999999999997"/>
    <n v="52"/>
    <n v="0.73384615384615381"/>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De acuerdo a la reciente adquisicion de maquinas extintoras,  a la fecha se cuenta con 52 vehículos de primera respuesta y a disposicion de la Subdireccion Logistica / Subdireccion operativa ._x000a__x000a_El 73,4 % de los vehículos de primera respuesta estuvieron  disponibles con un indicador de Desempeño Bueno teniendo en cuenta que la meta es de un minimo del 75% de Disponibilidad.  Es preciso reforzar los temas de los vehiculos en los talleres por parte de las aseguradoras ya que en promedio al mes se tienen tres (3) vehiculos para reparacion por este concepto._x000a__x000a_El indicador  se mantinene estable para este periodo en consideración a los meses anteriores cumpliendo con relacion al periodo anterior._x000a__x000a_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pniblidad vehicular._x000a_   _x000a__x000a__x000a_"/>
    <m/>
    <n v="0.75"/>
    <n v="38.9"/>
    <n v="52"/>
    <n v="0.7480769230769230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De acuerdo a la reciente adquisicion de maquinas extintoras,  a la fecha se cuenta con 52 vehículos de primera respuesta y a disposicion de la Subdireccion Logistica / Subdireccion operativa ._x000a__x000a_El 74,8 % de los vehículos de primera respuesta estuvieron  disponibles con un indicador de Desempeño Bueno teniendo en cuenta que la meta es de un minimo del 75% de Disponibilidad.  Es preciso reforzar los temas de los vehiculos en los talleres por parte de las aseguradoras ya que en promedio al mes se tienen tres (3) vehiculos para reparacion por este concepto._x000a__x000a_El indicador  se mantinene estable para este periodo en consideración a los meses anteriores cumpliendo con relacion al periodo anterior._x000a__x000a_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_x000a__x000a__x000a_"/>
    <m/>
    <n v="0.74530769230769234"/>
    <n v="0.74530769230769234"/>
    <s v="BUENO"/>
    <n v="0.75"/>
    <n v="32.200000000000003"/>
    <n v="51"/>
    <n v="0.6313725490196079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3,1 % de los vehículos de primera respuesta estuvieron  disponibles en Abril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l indicador ha disminuido por diferentes problemas técnicos que han presentado los vehículos nuevos (6 fuera de servicio por garantía), ingresos a talleres autorizados por siniestros,  y mantenimientos correctivos.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Nota: Es de tener en cuenta que el Parque Automotor lo componen 123 vehículos."/>
    <s v="Se daran las recomendaciones a los maquinistas desde el taller del cuidado y manejo  del vehiculo."/>
    <n v="0.75"/>
    <n v="33"/>
    <n v="51"/>
    <n v="0.647058823529411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de primera respuesta  a disposicion de la Subdireccion Logistica / Subdireccion operativ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4,5 % de los vehículos de primera respuesta estuvieron  disponibles en el mes de mayo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 El indicador mejoró para este periodo con relacion al mes anterior sin embargo se presenta intermitencia enla prestacion del servicio de los vehiculos nuevos por problemas tecnicos_x000a__x000a_ Así mismo el parque automotor cuenta con algunos equipos calificados como antiguos por su modelo de fabricacion, se tienen en uso  2 carrotanques del año 1999, otros 3 carrotanques son modelos entre el 2010 y 2012,  se cuenta con 7 maquinas extintoras  modelo 1998, una modelo 2003 y   19 maquinas extintoras con modelso entre los años 2007 y 2012, lo que nos da un total de 32 vehiculos con una vida de servicio muy alta."/>
    <s v="Se daran las recomendaciones a los maquinistas desde el taller del cuidado y manejo  del vehiculo."/>
    <n v="0.75"/>
    <n v="39"/>
    <n v="50"/>
    <n v="0.7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Junio se cuenta con 50 vehículos de primera respuesta a disposicion de la Subdireccion Logistica / Subdireccion operativ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_x000a_*Los vehiculos:  1- ME17 Fuera de servicio por investigacion disciplinaria. 3) ME02, ME18 y ME19 fuera de servicio por costo muy elevado de las reparaciones.  y 3 Equipos que estan en tratamiento de Siniestros. TOTAL VEHICULOS MES JUNIO: 50_x000a__x000a_El 78 % de los vehículos de primera respuesta estuvieron  disponibles en el mes de Junio con un indicador de Desempeño Bueno.  Se logró alcanzar la meta propuesta del 75% aunque constantemente el Parque Automotor presenta daños imprevistos en sus vehículos, que requieren de mantenimientos correctivos de carácter urgente, los cuales, afectan directamente la disponibilidad. Por otra parte,  la disponibilidad vehicular siempre ha estado brindando la atención oportuna a las emergencias presentadas en cumplimiento de la misionalidad de la UAECOB._x000a__x000a_El indicador mejoró para este periodo con relación al mes anterior cerca de 13 puntos porcentuales, sin embargo se presenta intermitencia en la prestación del servicio de los vehículos nuevos por problemas técnicos lo que afecta el indicador._x000a__x000a_Así mismo el parque automotor cuenta con algunos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68614379084967325"/>
    <n v="0.68614379084967325"/>
    <x v="1"/>
    <n v="0.75"/>
    <n v="33.1"/>
    <n v="49"/>
    <n v="0.67551020408163265"/>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49 vehículos de primera respuesta; Dentro del análisis no se tiene presente una maquina de altura que se encuentra en el proceso de matricula y la unidad de rescate animal que no cuenta con Bomba extintora._x000a__x000a_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Por otra parte,  la disponibilidad vehicular siempre ha estado brindando la atención oportuna a las emergencias presentadas en cumplimiento de la misionalidad de la UAECOB. La entidad tiene programada para el siguiente mes la entrega de los vehiculos nuevos. _x000a__x000a_Nota: Es de tener en cuenta que el Parque Automotor lo componen 115 vehículos."/>
    <s v="Se daran las recomendaciones a los maquinistas desde el taller del cuidado y manejo  del vehiculo."/>
    <n v="0.75"/>
    <n v="35.9"/>
    <n v="57"/>
    <n v="0.6298245614035087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_x000a__x000a_El 6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_x000a__x000a_Por otra parte,  la disponibilidad vehicular siempre ha estado brindando la atención oportuna a las emergencias presentadas en cumplimiento de la misionalidad de la UAECOB._x000a_   _x000a__x000a_Nota: Es de tener en cuenta que el Parque Automotor lo componen 123 vehículos."/>
    <s v="Se daran las recomendaciones a los maquinistas desde el taller del cuidado y manejo  del vehiculo."/>
    <n v="0.75"/>
    <n v="31.7"/>
    <n v="57"/>
    <n v="0.55614035087719293"/>
    <s v="&lt;"/>
    <s v="REGULAR"/>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de la misionalidad de la Entidad._x000a__x000a_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56% de los vehículos de primera respuesta estuvieron  disponibles con un indicador de Desempeño Regular.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_x000a_   _x000a_Nota: Es de tener en cuenta que el Parque Automotor lo componen 123 vehículos."/>
    <s v="Se daran las recomendaciones a los maquinistas desde el taller del cuidado y manejo  del vehiculo."/>
    <n v="0.62049170545411136"/>
    <n v="0.62049170545411136"/>
    <s v="BUENO"/>
  </r>
  <r>
    <n v="51"/>
    <x v="3"/>
    <s v="Gestión Integral de Vehículos y Equipos"/>
    <s v="8. Subdirección Logística"/>
    <x v="0"/>
    <s v="Tiempo de respuesta en la ejecución de mantenimientos correctivos frecuentes en taller a los vehículos de la UAECOB."/>
    <s v="Identificar el tiempo promedio para atención de actividades de mantenimiento correctivo frecuente con el fin de proyectar la programación de mantenimientos para la disponibilidad de vehículos."/>
    <s v="Mensual"/>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n v="15"/>
    <n v="397"/>
    <n v="86"/>
    <n v="4.6162790697674421"/>
    <s v="&lt;"/>
    <s v="EXCELENTE"/>
    <s v="El tiempo de respuesta en la ejecución de mantenimientos correctivos frecuentes en taller a los vehículos de la UAECOB en el periodo fue Excelente de acuerdo con FACTURA JULIO  se tuvo un promedio de estadía en taller de 4,62 días para 86 casos, con un indicador de Desempeño Excelente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15"/>
    <n v="316"/>
    <n v="73"/>
    <n v="4.3287671232876717"/>
    <s v="&lt;"/>
    <s v="EXCELENTE"/>
    <s v="El tiempo de respuesta en la ejecución de mantenimientos correctivos frecuentes en taller a los vehículos de la UAECOB en el periodo fue EXCELENTE de acuerdo con FACTURA AGOSTO  se tuvo un promedio de estadía en taller de 4,33 días para 73 casos presentados, con un indicador de Desempeño Excelente.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15"/>
    <n v="353"/>
    <n v="39"/>
    <n v="9.0512820512820511"/>
    <s v="&lt;"/>
    <s v="BUENO"/>
    <s v="El tiempo de respuesta en la ejecución de mantenimientos correctivos frecuentes en taller a los vehículos de la UAECOB en el periodo fue BUENO de acuerdo con FACTURA SEPTIEMBRE  se tuvo un promedio de estadía en taller de 9,06 días para 39 casos presentad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5.9987760814457216"/>
    <n v="5.9987760814457216"/>
    <s v="BUENO"/>
    <s v="15 DIAS"/>
    <n v="405"/>
    <n v="59"/>
    <n v="6.8644067796610173"/>
    <s v="&lt;"/>
    <s v="BUENO"/>
    <s v="El tiempo de respuesta en la ejecución de mantenimientos correctivos frecuentes en taller a los vehículos de la UAECOB en el periodo fue Bueno de acuerdo con FACTURA ABRIL  se tuvo un promedio de estadía en taller de 6,86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417"/>
    <n v="59"/>
    <n v="7.0677966101694913"/>
    <s v="&lt;"/>
    <s v="BUENO"/>
    <s v="El tiempo de respuesta en la ejecución de mantenimientos correctivos frecuentes en taller a los vehículos de la UAECOB en el periodo fue Bueno de acuerdo con FACTURA MAYO  se tuvo un promedio de estadía en taller de 7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990"/>
    <n v="83"/>
    <n v="11.927710843373495"/>
    <s v="&lt;"/>
    <s v="BUENO"/>
    <s v="El tiempo de respuesta en la ejecución de mantenimientos correctivos frecuentes en taller a los vehículos de la UAECOB en el mes de Junio fue Bueno; en el mes de FACTURA JUNIO se tuvo un promedio de estadía en taller de 11,9 días para 83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so manifestar que algunos vehículo se pueden considerar antiguos por tanto sus repuestos en algunas oportunidades son de difícil adquisición y deben ser importados lo que genera retrasos y una estadía mayor en  taller."/>
    <m/>
    <n v="8.6199714110680006"/>
    <n v="8.6199714110680006"/>
    <x v="1"/>
    <s v="15 DIAS"/>
    <n v="395"/>
    <n v="73"/>
    <n v="5.4109589041095889"/>
    <s v="&lt;"/>
    <s v="Excelente"/>
    <s v="El tiempo de respuesta en la ejecución de mantenimientos correctivos frecuentes en taller a los vehículos de la UAECOB en el mes de enero  fue en promedio 5,41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s v="15 DIAS"/>
    <n v="350"/>
    <n v="75"/>
    <n v="4.666666666666667"/>
    <s v="&lt;"/>
    <s v="EXCELENTE"/>
    <s v="El tiempo de respuesta en la ejecución de mantenimientos correctivos frecuentes en taller a los vehículos de la UAECOB en el mes de enero  fue en promedio 4,67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15"/>
    <n v="356"/>
    <n v="70"/>
    <n v="5.0857142857142854"/>
    <s v="&lt;"/>
    <s v="EXCELENTE"/>
    <s v="El tiempo de respuesta en la ejecución de mantenimientos correctivos frecuentes en taller a los vehículos de la UAECOB en el mes de enero  fue en promedio 5,09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5.0544466188301804"/>
    <n v="5.0544466188301804"/>
    <s v="EXCELENTE"/>
  </r>
  <r>
    <n v="52"/>
    <x v="3"/>
    <s v="Gestión Integral de Vehículos y Equipos"/>
    <s v="8. Subdirección Logística"/>
    <x v="0"/>
    <s v="Disponibilidad del Equipo menor (mayor frecuencia y/o rotación) para la atención de incidentes y emergencias en la ciudad."/>
    <s v="Verificar mensualmente la Disponibilidad del Equipo menor (mayor frecuencia de utilización) para la atención de incidentes y emergencias en la ciudad."/>
    <s v="Mensual"/>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ón/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325"/>
    <n v="331"/>
    <n v="0.98187311178247738"/>
    <s v="&gt;"/>
    <s v="EXCELENTE"/>
    <s v="En Juli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Este porcentaje se da, dado que existe contrato vigente y se atiende en el menor tiempo posible. _x000a__x000a_"/>
    <m/>
    <n v="0.8"/>
    <n v="318"/>
    <n v="331"/>
    <n v="0.9607250755287009"/>
    <s v="&gt;"/>
    <s v="EXCELENTE"/>
    <s v="En Agost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4"/>
    <n v="331"/>
    <n v="0.97885196374622352"/>
    <s v="&gt;"/>
    <s v="EXCELENTE"/>
    <s v="En Septiembre se encuentra disponible el 97,88  de los equipos para la operación en cuanto a: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Casquete quien esta ubicado en la estación B3 donde se encuentra el taller de reparación de Logistica. La base de datos se encuentra en el computador del sargento. Igualmente se encuentra consolidada en el computador del profesional Andres Orobio. Este porcentaje se da, dado que existe contrato vigente y se atiende en el menor tiempo posible. "/>
    <m/>
    <n v="0.97381671701913397"/>
    <n v="0.97381671701913397"/>
    <s v="EXCELENTE"/>
    <n v="0.8"/>
    <n v="311"/>
    <n v="331"/>
    <n v="0.93957703927492442"/>
    <s v="&gt;"/>
    <s v="EXCELENTE"/>
    <s v="En Abril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1"/>
    <n v="331"/>
    <n v="0.93957703927492442"/>
    <s v="&gt;"/>
    <s v="EXCELENTE"/>
    <s v="En Mayo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2"/>
    <n v="331"/>
    <n v="0.97280966767371602"/>
    <s v="&gt;"/>
    <s v="Excelente"/>
    <s v="En Junio se encuentra disponible el 97%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5065458207452158"/>
    <n v="0.95065458207452158"/>
    <x v="0"/>
    <n v="0.8"/>
    <n v="325"/>
    <n v="331"/>
    <n v="0.98187311178247738"/>
    <s v="&gt;"/>
    <s v="Excelente"/>
    <s v="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5"/>
    <n v="331"/>
    <n v="0.95166163141993954"/>
    <s v="&gt;"/>
    <s v="EXCELENTE"/>
    <s v="En Febrer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4"/>
    <n v="331"/>
    <n v="0.94864048338368578"/>
    <s v="&gt;"/>
    <s v="EXCELENTE"/>
    <s v="En Marz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6072507552870079"/>
    <n v="0.96072507552870079"/>
    <s v="EXCELENTE"/>
  </r>
  <r>
    <n v="53"/>
    <x v="3"/>
    <s v="Gestión Integral de Vehículos y Equipos"/>
    <s v="8. Subdirección Logística"/>
    <x v="0"/>
    <s v="Tiempo de respuesta para la realización de mantenimientos correctivos del equipo menor (mayor frecuencia y/o rotación) de la UAECOB."/>
    <s v="Identificar el tiempo promedio para atención de actividades de mantenimiento correctivos del equipo menor de la UAECOB."/>
    <s v="Mensual"/>
    <s v="*Personal (Técnicos administrativos y uniformados)_x000a_*Físicos_x000a_*Tecnológicos "/>
    <n v="5"/>
    <s v="Al final del proceso"/>
    <s v="Eficiencia"/>
    <s v="Promedio mensual (suma de los días Equipo menor atendido por mantenimiento correctivo / el numero de equipo menor del taller interno B3 y talleres externos )  _x000a_Ref.(Fecha de entrada al taller-fecha de salida del taller)"/>
    <s v="Tiempo (Días)"/>
    <s v="Taller interno Informe semanal enviado a logística._x000a_Taller externos, los informes se solicitan cuando se hacen los mantenimientos"/>
    <s v="Monitoreo mensual"/>
    <s v="Mensual"/>
    <s v="&gt; 21 DIAS"/>
    <s v="(&gt;10 DIAS  Y    &lt; 20 DIAS)"/>
    <s v="(&gt; 6 DIAS   Y   &lt; 9 DIAS)"/>
    <s v="&lt;  5 DIAS"/>
    <s v="EQUIPO MENOR"/>
    <s v="LIDER EQUIPO MENOR"/>
    <s v="LIDER DE EQUIPO MENOR _x000a_SUBDIRECTOR LOGISTICA"/>
    <s v="SUBDIRECCION LOGISTICA_x000a_DIRECCION_x000a_PLANEACION_x000a_SUBDIRECCION OPERATIVA_x000a_"/>
    <n v="5"/>
    <n v="24"/>
    <n v="6"/>
    <n v="4"/>
    <s v="&lt;"/>
    <s v="EXCELENTE"/>
    <s v="En el mes de Julio el tiempo promedio del mantenimiento correctivo del equipo menor de mayor rotacion  en el taller interno de logistica y taller externo fue de 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Este porcentaje se da, dado que existe contrato vigente y se atiende en el menor tiempo posible"/>
    <m/>
    <n v="5"/>
    <n v="36"/>
    <n v="13"/>
    <n v="2.7692307692307692"/>
    <s v="&lt;"/>
    <s v="EXCELENTE"/>
    <s v="En el mes de Agosto el tiempo promedio del mantenimiento correctivo del equipo menor de mayor rotacion  en el taller interno de logistica y taller externo fue de 2,8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23"/>
    <n v="7"/>
    <n v="3.2857142857142856"/>
    <s v="&lt;"/>
    <s v="EXCELENTE"/>
    <s v="En el mes de Septiembre el tiempo promedio del mantenimiento correctivo del equipo menor de mayor rotacion  en el taller interno de logistica y taller externo fue de 3,3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Casquete quien esta ubicado en la estación B3 donde se encuentra el taller de reparación de Logistica. La base de datos se encuentra en el computador del sargento. Igualmente se encuentra consolidada en el computador del profesional Andres Orobio. "/>
    <m/>
    <n v="3.3516483516483517"/>
    <n v="3.3516483516483517"/>
    <s v="EXCELENTE"/>
    <s v="5 DIAS"/>
    <n v="90"/>
    <n v="20"/>
    <n v="4.5"/>
    <s v="&lt;"/>
    <s v="EXCELENTE"/>
    <s v="En el mes de Abril el tiempo promedio del mantenimiento correctivo del equipo menor de mayor rotacion  en el taller interno de logistica y taller externo fue de 4,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33"/>
    <n v="19"/>
    <n v="1.736842105263158"/>
    <s v="&lt;"/>
    <s v="EXCELENTE"/>
    <s v="En el mes de Mayo el tiempo promedio del mantenimiento correctivo del equipo menor de mayor rotacion  en el taller interno de logistica y taller externo fue de 1,7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9"/>
    <n v="9"/>
    <n v="1"/>
    <s v="&lt;"/>
    <s v="Excelente"/>
    <s v="En el mes de Junio el tiempo promedio del mantenimiento correctivo del equipo menor de mayor rotacion  en el taller interno de logistica y taller externo fue de 1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2.4122807017543857"/>
    <n v="2.4122807017543857"/>
    <x v="0"/>
    <s v="5 DIAS"/>
    <n v="21"/>
    <n v="6"/>
    <n v="3.5"/>
    <s v="&lt;"/>
    <s v="Excelente"/>
    <s v="En el mes de enero, el tiempo promedio del mantenimiento correctivo del equipo menor de mayor rotacion  en el taller interno de logistica y taller externo fue de 3,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73"/>
    <n v="16"/>
    <n v="4.5625"/>
    <s v="&lt;"/>
    <s v="EXCELENTE"/>
    <s v="En el mes de Febrero, el tiempo promedio del mantenimiento correctivo del equipo menor de mayor rotacion  en el taller interno de logistica y taller externo fue de 4,56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55"/>
    <n v="17"/>
    <n v="3.2352941176470589"/>
    <s v="&lt;"/>
    <s v="EXCELENTE"/>
    <s v="En el mes de Marzo, el tiempo promedio del mantenimiento correctivo del equipo menor de mayor rotacion  en el taller interno de logistica y taller externo fue de 3,2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3.7659313725490193"/>
    <n v="3.7659313725490193"/>
    <s v="EXCELENTE"/>
  </r>
  <r>
    <n v="54"/>
    <x v="3"/>
    <s v="Gestión Logística en Emergencias"/>
    <s v="8. Subdirección Logística"/>
    <x v="0"/>
    <s v="Contratos de suministros en Ejecución (de Consumo y Controlados) de la Subdirección Logística"/>
    <s v="Garantizar Suscripción y Ejecución de contratos de suministros (de Consumo y Controlados) según la programación del Plan Anual de Adquisiciones de la UAECOB."/>
    <s v="Trimestral"/>
    <s v="Personal  administrativo_x000a_Físicos_x000a_Tecnológicos "/>
    <n v="0.9"/>
    <s v="En las etapas del proceso"/>
    <s v="Eficacia"/>
    <s v="No. de contratos de suministros en ejecución en el trimestre/ No. de contratos de suministros programados en el PAA "/>
    <s v="Porcentaje"/>
    <s v="Validación y seguimiento al Plan Anual de Adquisiciones en el tema de suministros._x000a__x000a_Información histórica de comportamiento de contratos  de suministros"/>
    <s v="Monitoreo mensual"/>
    <s v="Trimestral"/>
    <s v="&lt;49%"/>
    <s v="(&gt; 50% y &lt;64%)"/>
    <s v="(&gt; 65% y &lt;89%)"/>
    <s v="&gt;90%"/>
    <s v="PROCESOS _x000a_CONTRACTUALES"/>
    <s v="PROFESIONAL _x000a_CONTRACTUAL"/>
    <s v="SUBDIRECTOR LOGISTICO"/>
    <s v="SUBDIRECCION LOGISTICA_x000a_DIRECCION_x000a_PLANEACION_x000a_SUBDIRECCION OPERATIVA_x000a_"/>
    <n v="0.9"/>
    <m/>
    <m/>
    <m/>
    <m/>
    <m/>
    <m/>
    <m/>
    <n v="0.9"/>
    <m/>
    <m/>
    <m/>
    <m/>
    <m/>
    <m/>
    <m/>
    <n v="0.9"/>
    <n v="8"/>
    <n v="9"/>
    <n v="0.88888888888888884"/>
    <s v="&lt;"/>
    <s v="BUENO"/>
    <s v="Se evidencia que el  89% de los contratos de suministros de la Subdireccion Logistica se encuentran vigentes y en ejecucion para garantizar la misionalidad de la UAECOB. Generando un indicador con desempeño Bueno._x000a__x000a_Los contratos de suministros estan vigentes en ejecucion y son actualmente ocho (8) en la Subdireccion,  entre los cuales estan: Suministro de insumos y medicamentos veterinarios,  de alimentacion y accesorios para caninos,Suministro de herramientas, utensilios y materiales de fierro, otros metales y plásticos,  de alimentacion e hidratacion para emergencias del personal uniformado, instalacion de llantas, combustible para vehiculos, maquinas en Bogota y combustible para vehiculos, maquinas, fuera de Bogota,Suminisstro aditivo UREA,  "/>
    <m/>
    <m/>
    <n v="0.88888888888888884"/>
    <s v="BUENO"/>
    <n v="0.9"/>
    <m/>
    <m/>
    <m/>
    <m/>
    <m/>
    <m/>
    <m/>
    <n v="0.9"/>
    <m/>
    <m/>
    <m/>
    <m/>
    <m/>
    <m/>
    <m/>
    <n v="0.9"/>
    <n v="7"/>
    <n v="8"/>
    <n v="0.875"/>
    <s v="&lt;"/>
    <s v="BUENO"/>
    <s v="Se evidencia que el 88% de los contratos de suministros de la Subdireccion Logistica se encuentran vigentes y en ejecucion para garantizar la misionalidad de la UAECOB. Generando un indicador trimestral con desempeño Bueno_x000a__x000a_Los contratos de suministros estan vigentes en ejecucion y son actualmente siete (7) en la Subdireccion,  entre los cuales estan: Suministro de insumos y medicamentos veterinarios,  de alimentacion y accesorios para caninos, de elementos de Bioseguridad, de alimentacion e hidratacion para emergencias del personal uniformado, instalacion de llantas, combustible para vehiculos, maquinas en Bogota y combustible para vehiculos, maquinas, fuera de Bogota. El unico contrato que no esta vigente a la fecha es Suministro de herramientas, utensilios y materiales de fierro, otros metales y plásticos para soporte en la atención de emergencias, debido a que vencio el 23 de marzo de 2018 sin embargo existe un buen stop en almacen de ferreteria para su uso."/>
    <m/>
    <m/>
    <n v="0.875"/>
    <x v="1"/>
    <n v="0.9"/>
    <m/>
    <m/>
    <m/>
    <m/>
    <m/>
    <m/>
    <m/>
    <n v="0.9"/>
    <m/>
    <m/>
    <m/>
    <m/>
    <m/>
    <m/>
    <m/>
    <n v="0.9"/>
    <n v="8"/>
    <n v="8"/>
    <n v="1"/>
    <s v="&lt;"/>
    <s v="EXCELENTE"/>
    <s v="Se evidencia que el 100% de los contratos de suministros de la Subdireccion Logistica se encuentran vigentes y en ejecucion para garantizar la misionalidad de la UAECOB. Generando un indicador con desempeño Excelente._x000a__x000a_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
    <m/>
    <m/>
    <n v="1"/>
    <s v="EXCELENTE"/>
  </r>
  <r>
    <n v="55"/>
    <x v="3"/>
    <s v="Gestión Logística en Emergencias"/>
    <s v="8. Subdirección Logística"/>
    <x v="0"/>
    <s v="Nivel de eficiencia de las activaciones a Logística en Emergencias, incidentes, eventos y suministros"/>
    <s v="Evaluar el nivel de Eficiencia de disponibilidad de logística para la atención de emergencias según activaciones realizadas por personal operativo"/>
    <s v="Mensual"/>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1"/>
    <n v="1"/>
    <n v="1"/>
    <s v="&gt;"/>
    <s v="EXCELENTE"/>
    <s v="Se realizo una (1) activacion de apoyo Logistico a emergencias en el mes de Juliol 2018 con número de incidente  480213984  para la Estacion B16 siendo atendida en conformidad con las solicitudes realizadas para la entrega de suministros entre estos (Alimentacion e Hidratacion: Agua,almuerzos, ) Combustible:(gasolina, aceite, cadenol ) cilindros recargados según  las necesidades que se presentaron._x000a__x000a_Resultado del indicador EXCELENTE en un 100%; puesto que la solicitud requerida fue atendida oportunamente."/>
    <m/>
    <n v="0.9"/>
    <n v="3"/>
    <n v="3"/>
    <n v="1"/>
    <s v="&gt;"/>
    <s v="EXCELENTE"/>
    <s v="Se realizo tres (3) activaciones de apoyo Logistico a emergencias en el mes de Agosto  2018 con números de incidente  502983686, 491648984,  500278384,  para la Estacion B17-B2- B8 siendo atendidas en conformidad con las solicitudes realizadas para la entrega de suministros entre estos Hidratacion: Agua  y cilindros recargados en Emergencia según  las necesidades que se presentaron._x000a__x000a_Resultado del indicador EXCELENTE en un 100%; puesto que todas las solicitudes requeridas fueron atendidas oportunamente."/>
    <m/>
    <n v="0.9"/>
    <n v="3"/>
    <n v="3"/>
    <n v="1"/>
    <s v="&gt;"/>
    <s v="EXCELENTE"/>
    <s v="Se realizo tres (3) activaciones de apoyo Logistico a emergencias en el mes de Septiembre  2018 con números de incidente  528990085, 509988984  para la Estacion B2 siendo atendidas en conformidad con las solicitudes realizadas para la entrega de suministros entre estos Hidratacion: Agua  y refrigerios, cilindros recargados en Emergencia según  las necesidades que se presentaron._x000a__x000a_Resultado del indicador EXCELENTE en un 100%; puesto que todas las solicitudes requeridas fueron atendidas oportunamente."/>
    <m/>
    <n v="1"/>
    <n v="1"/>
    <s v="EXCELENTE"/>
    <n v="0.9"/>
    <n v="4"/>
    <n v="4"/>
    <n v="1"/>
    <s v="&gt;"/>
    <s v="EXCELENTE"/>
    <s v="Se realizo cuatro (4) activaciones de apoyo Logistico a emergencias en el mes de abril 2018 con número de incidente  439639385, 450264781  para la Estacion B1-B12- B5 siendo atendida en conformidad con las solicitudes realizadas para la entrega de suministros entre estos (Alimentacion e Hidratacion: Agua,almuerzos, refrigerios) Combustible:(acpm,gasolina, aceite, cadenol ) cilindros recargados según  las necesidades que se presentaron._x000a__x000a_Resultado del indicador EXCELENTE en un 100%; puesto que todas las solicitudes requeridas fueron atendidas oportunamente."/>
    <m/>
    <n v="0.9"/>
    <n v="5"/>
    <n v="5"/>
    <n v="1"/>
    <s v="&gt;"/>
    <s v="EXCELENTE"/>
    <s v="Se realizo cinco (5) activaciones de apoyo Logistico a emergencias en el mes de mayo 2018 con número de incidente  471858566, 473080786,  474586986, 478620486 para la Estacion B1-B12- B6- B3 siendo atendida en conformidad con las solicitudes realizadas para la entrega de suministros entre estos Hidratacion: Agua Combustible:( Gasolina, aceite, cadenol ) según  las necesidades que se presentaron._x000a__x000a_Resultado del indicador EXCELENTE en un 100%; puesto que todas las solicitudes requeridas fueron atendidas oportunamente."/>
    <m/>
    <n v="0.9"/>
    <n v="4"/>
    <n v="4"/>
    <n v="1"/>
    <s v="&gt;"/>
    <s v="Excelente"/>
    <s v="Se realizo cuatro (4) activaciones de apoyo Logistico a emergencias en el mes de JUNIO 2018 con número de incidente  463951284,  485165285,485724785,483243586  para la Estacion B1-B4- B11-B17 siendo atendidas en conformidad con las solicitudes realizadas para la entrega de suministros entre estos (Alimentacion e Hidratacion: almuerzos, refrigerios) Combustible:( gasolina, aceite ) guantes, tapabocas, jabon antibacterial,   según  las necesidades que se presentaron._x000a__x000a_Resultado del indicador EXCELENTE en un 100%; puesto que todas las solicitudes requeridas fueron atendidas oportunamente."/>
    <m/>
    <n v="1"/>
    <n v="1"/>
    <x v="0"/>
    <n v="0.9"/>
    <n v="1"/>
    <n v="1"/>
    <n v="1"/>
    <s v="&gt;"/>
    <s v="Excelente"/>
    <s v="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_x000a__x000a_Resultado del indicador EXCELENTE en un 100%; puesto que todas las solicitudes requeridas fueron atendidas oportunamente."/>
    <m/>
    <n v="0.9"/>
    <n v="1"/>
    <n v="1"/>
    <n v="1"/>
    <s v="&gt;"/>
    <s v="EXCELENTE"/>
    <s v="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_x000a__x000a_Resultado del indicador EXCELENTE en un 100%; puesto que todas las solicitudes requeridas fueron atendidas oportunamente."/>
    <m/>
    <n v="0.9"/>
    <n v="2"/>
    <n v="2"/>
    <n v="1"/>
    <s v="&gt;"/>
    <s v="EXCELENTE"/>
    <s v="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_x000a__x000a_Resultado del indicador EXCELENTE en un 100%; puesto que todas las solicitudes requeridas fueron atendidas oportunamente."/>
    <m/>
    <n v="1"/>
    <n v="1"/>
    <s v="EXCELENTE"/>
  </r>
  <r>
    <n v="56"/>
    <x v="0"/>
    <s v="Gestión del Talento Humano"/>
    <s v="9. Subdirección de Gestión Humana"/>
    <x v="0"/>
    <s v="Cumplimiento del programa de Bienestar"/>
    <s v="Hacer seguimiento a la ejecución de las actividades de bienestar establecidas"/>
    <s v="Trimestral"/>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m/>
    <m/>
    <m/>
    <m/>
    <m/>
    <m/>
    <m/>
    <n v="1"/>
    <m/>
    <m/>
    <m/>
    <m/>
    <m/>
    <m/>
    <m/>
    <n v="1"/>
    <m/>
    <m/>
    <n v="0"/>
    <m/>
    <s v="No aplica"/>
    <m/>
    <s v=" Bienestar en este trimestre no se reportan indicadores debido a que el contrato para el desarrollo de las actividades se terminó el 19 de julio de 2018 y el nuevo contrato se suscribió el el 14 de septiembre de 2018._x000a__x000a_Durante este trimestre se llevo a cabo toda la etapa precontractual."/>
    <m/>
    <n v="0"/>
    <s v="No aplica"/>
    <n v="1"/>
    <n v="1"/>
    <n v="1"/>
    <n v="1"/>
    <m/>
    <m/>
    <m/>
    <m/>
    <n v="1"/>
    <n v="2"/>
    <n v="2"/>
    <n v="1"/>
    <m/>
    <m/>
    <m/>
    <m/>
    <n v="1"/>
    <n v="1"/>
    <n v="1"/>
    <n v="1"/>
    <m/>
    <m/>
    <s v="Para el segundo trimestre se programó la actividad Encuentro  de Familias para la cual se realizaron cinco salidas con funcionarios de las Compañías 3, 4 y 5, la actividad de entrenamiento del  grupo de atletismo y participación en una carrera de atletismo"/>
    <m/>
    <m/>
    <n v="1"/>
    <x v="0"/>
    <m/>
    <m/>
    <m/>
    <m/>
    <m/>
    <m/>
    <m/>
    <m/>
    <m/>
    <m/>
    <m/>
    <m/>
    <m/>
    <m/>
    <m/>
    <m/>
    <n v="1"/>
    <n v="1"/>
    <n v="1"/>
    <n v="1"/>
    <s v="&gt;"/>
    <s v="EXCELENTE"/>
    <s v="Para el primer trimestre se programó la actividad Encuentro  de Familias y se realizaron dos salidas con funcionarios de la Compañía 1 y 2"/>
    <m/>
    <m/>
    <n v="1"/>
    <s v="EXCELENTE"/>
  </r>
  <r>
    <n v="57"/>
    <x v="0"/>
    <s v="Gestión del Talento Humano"/>
    <s v="9. Subdirección de Gestión Humana"/>
    <x v="0"/>
    <s v="Participación en el programa de Bienestar"/>
    <s v="Hacer seguimiento a la ejecución de las actividades de bienestar establecidas"/>
    <s v="Trimestral"/>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m/>
    <m/>
    <m/>
    <m/>
    <m/>
    <m/>
    <m/>
    <n v="1"/>
    <m/>
    <m/>
    <m/>
    <m/>
    <m/>
    <m/>
    <m/>
    <n v="1"/>
    <m/>
    <m/>
    <n v="0"/>
    <m/>
    <s v="No aplica"/>
    <m/>
    <s v=" Bienestar en este trimestre no se reportan indicadores debido a que el contrato para el desarrollo de las actividades se terminó el 19 de julio de 2018 y el nuevo contrato se suscribió el el 14 de septiembre de 2018._x000a__x000a_Durante este trimestre se llevo a cabo toda la etapa precontractual."/>
    <m/>
    <n v="0"/>
    <s v="No aplica"/>
    <n v="1"/>
    <n v="277"/>
    <n v="277"/>
    <n v="1"/>
    <m/>
    <m/>
    <m/>
    <m/>
    <n v="1"/>
    <n v="110"/>
    <n v="110"/>
    <n v="1"/>
    <m/>
    <m/>
    <m/>
    <m/>
    <n v="1"/>
    <n v="398"/>
    <n v="427"/>
    <n v="0.9320843091334895"/>
    <s v="&lt;"/>
    <s v="BUENO"/>
    <s v="Participación de los funcionarios con sus familias en la actividad del día de la familia en cinco fechas durante los meses de abril y mayo._x000a_El equipo de atletismo participó en la carrera allianz y 11 de los integrantes asistieron a una jornada de entrenamiento.  "/>
    <m/>
    <m/>
    <n v="0.9320843091334895"/>
    <x v="1"/>
    <m/>
    <m/>
    <m/>
    <m/>
    <m/>
    <m/>
    <m/>
    <m/>
    <m/>
    <m/>
    <m/>
    <m/>
    <m/>
    <m/>
    <m/>
    <m/>
    <n v="1"/>
    <n v="531"/>
    <n v="531"/>
    <n v="1"/>
    <s v="&gt;"/>
    <s v="EXCELENTE"/>
    <s v="La actividad se llevó a cabo en dos fechas Febrero 24 y 25 y marzo 3 y 4."/>
    <m/>
    <m/>
    <n v="1"/>
    <s v="EXCELENTE"/>
  </r>
  <r>
    <n v="58"/>
    <x v="0"/>
    <s v="Gestión del Talento Humano"/>
    <s v="9. Subdirección de Gestión Humana"/>
    <x v="0"/>
    <s v="Evaluación a la capacitación impartida"/>
    <s v="Hacer seguimiento a la efectividad de la capacitación"/>
    <s v="Trimestral"/>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m/>
    <m/>
    <m/>
    <m/>
    <m/>
    <m/>
    <m/>
    <n v="0.8"/>
    <m/>
    <m/>
    <m/>
    <m/>
    <m/>
    <m/>
    <m/>
    <n v="0.8"/>
    <n v="71"/>
    <n v="75"/>
    <n v="0.94666666666666666"/>
    <s v="&gt;"/>
    <s v="BUENO"/>
    <s v="Durante el trimestre se impartio un curso de capacitacion para instructores  con una participación de 75 servidores públicos los cuales cumplieron satisfactoriamente y de manera sobresaliente 71 de ellos, con las evaluaciones planteadas durante el desarrollo del curso "/>
    <m/>
    <m/>
    <n v="0.94666666666666666"/>
    <s v="BUENO"/>
    <n v="0.8"/>
    <n v="39"/>
    <n v="39"/>
    <n v="1"/>
    <s v="&gt;"/>
    <s v="EXCELENTE"/>
    <s v="Durante el mes de abril se impartieron dos cursos para la conducción de vehículos de Emergencias con una participación de 39 servidores públicos los cuales cumplieron satisfactoriamente y de manera sobresaliente con las evaluaciones planteadas durante el desarrollo del curso "/>
    <s v="NO APLICA"/>
    <n v="0.8"/>
    <n v="43"/>
    <n v="43"/>
    <n v="1"/>
    <s v="&gt;"/>
    <s v="EXCELENTE"/>
    <s v="Durante el mes de Mayo se impartieron dos cursos para la conducción de vehículos de Emergencias con una participación de 43 servidores públicos los cuales cumplieron satisfactoriamente y de manera sobresaliente con las evaluaciones planteadas durante el desarrollo del curso "/>
    <m/>
    <n v="80"/>
    <n v="14"/>
    <n v="14"/>
    <n v="1"/>
    <s v="&gt;"/>
    <s v="Excelente"/>
    <s v="Durante el mes de Junio se impartio un curso Sistema Comando de Incidentes Nivel Intermedio con una participación de 14 servidores públicos los cuales cumplieron satisfactoriamente y de manera sobresaliente con las evaluaciones planteadas durante el desarrollo del curso "/>
    <m/>
    <m/>
    <n v="1"/>
    <x v="0"/>
    <m/>
    <m/>
    <m/>
    <m/>
    <m/>
    <m/>
    <m/>
    <m/>
    <m/>
    <m/>
    <m/>
    <m/>
    <m/>
    <m/>
    <m/>
    <m/>
    <n v="0.8"/>
    <n v="114"/>
    <n v="124"/>
    <n v="0.91935483870967738"/>
    <s v="&gt;"/>
    <s v="BUENO"/>
    <s v="Durante la ejecución del proceso de capacitación y entrenamiento 10 uniformados de la UAECOB no alcanzaron a cumplir satisfactoriamente los objetivos planteados en las evaluaciones de los cursos razon por la cual no fueron certificados en este proceso."/>
    <m/>
    <m/>
    <n v="0.91935483870967738"/>
    <s v="BUENO"/>
  </r>
  <r>
    <n v="59"/>
    <x v="1"/>
    <s v="Gestión del Talento Humano"/>
    <s v="9. Subdirección de Gestión Humana"/>
    <x v="0"/>
    <s v="Cumplimiento en las Actividades Programadas de capacitación"/>
    <s v="Hacer seguimiento al cumplimiento del Plan de Capacitación"/>
    <s v="Trimestral"/>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m/>
    <m/>
    <m/>
    <m/>
    <m/>
    <m/>
    <m/>
    <n v="0.8"/>
    <m/>
    <m/>
    <m/>
    <m/>
    <m/>
    <m/>
    <m/>
    <n v="0.8"/>
    <n v="23"/>
    <n v="23"/>
    <n v="1"/>
    <s v="&gt;"/>
    <s v="EXCELENTE"/>
    <s v="Durante el trimestre se impartieron 23 procesos de capacitación y entrenamiento con una participación de  465 servidores públicos de la UAECOB."/>
    <m/>
    <m/>
    <n v="1"/>
    <s v="EXCELENTE"/>
    <n v="0.8"/>
    <n v="3"/>
    <n v="3"/>
    <n v="1"/>
    <s v="&gt;"/>
    <s v="EXCELENTE"/>
    <s v="Durante el mes de abril se impartieron (3) Tres procesos de capacitación y entrenamiento con una participación de 56 servidores públicos de la UAECOB."/>
    <s v="NO APLICA"/>
    <n v="0.8"/>
    <n v="6"/>
    <n v="6"/>
    <n v="1"/>
    <s v="&gt;"/>
    <s v="EXCELENTE"/>
    <s v="Durante el mes de Mayo se impartieron seis procesos de capacitación y entrenamiento con una participación de 130 servidores públicos de la UAECOB."/>
    <m/>
    <n v="80"/>
    <n v="8"/>
    <n v="8"/>
    <n v="1"/>
    <s v="&gt;"/>
    <s v="Excelente"/>
    <s v="Durante el mes de Junio impartieron seis procesos de capacitación y entrenamiento con una participación de 167 servidores públicos de la UAECOB."/>
    <m/>
    <m/>
    <n v="1"/>
    <x v="0"/>
    <m/>
    <m/>
    <m/>
    <m/>
    <m/>
    <m/>
    <m/>
    <m/>
    <m/>
    <m/>
    <m/>
    <m/>
    <m/>
    <m/>
    <m/>
    <m/>
    <n v="0.8"/>
    <n v="5"/>
    <n v="5"/>
    <n v="1"/>
    <s v="&gt;"/>
    <s v="EXCELENTE"/>
    <s v="_x000a_En el primer trimestre se plantearon 5 proceso de formación al personal operativo de la entidad, los cuales fueron ejecutados en las fechas planeadas._x000a_"/>
    <m/>
    <m/>
    <n v="1"/>
    <s v="EXCELENTE"/>
  </r>
  <r>
    <n v="60"/>
    <x v="0"/>
    <s v="Gestión del Talento Humano"/>
    <s v="9. Subdirección de Gestión Humana"/>
    <x v="0"/>
    <s v="Tasa de Accidentalidad"/>
    <s v="Hacer seguimiento a la frecuencia de accidentes incapacitantes"/>
    <s v="Trimestral"/>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n v="0.04"/>
    <m/>
    <m/>
    <m/>
    <m/>
    <m/>
    <m/>
    <m/>
    <n v="0.04"/>
    <m/>
    <m/>
    <m/>
    <m/>
    <m/>
    <m/>
    <m/>
    <n v="0.04"/>
    <n v="8"/>
    <n v="642"/>
    <n v="1.2461059190031152E-2"/>
    <s v="&lt;"/>
    <s v="EXCELENTE"/>
    <s v="Durante el tercer trimestre del año 2018, se presentaron en promedio 8 accidentes incapacitantes por mes, de los cuales se identifico que las principales causas de estos accidentes se dan por levantamientos de cargas (sobreesfuerzo), caidas a nivel  y otros factores de riesgo propios de la operacion. "/>
    <s v="No aplica"/>
    <m/>
    <n v="1.2461059190031152E-2"/>
    <s v="EXCELENTE"/>
    <m/>
    <m/>
    <m/>
    <m/>
    <m/>
    <m/>
    <m/>
    <m/>
    <m/>
    <m/>
    <m/>
    <m/>
    <m/>
    <m/>
    <m/>
    <m/>
    <n v="0.04"/>
    <n v="10"/>
    <n v="642"/>
    <n v="1.6E-2"/>
    <m/>
    <m/>
    <s v="Durante el segundo trimestre del año 2018, se presentaron en promedio 10 accidentes por mes, de los cuales se identifico que las principals causas de estas son las caidas a nivel, golpes derivados del acondicionamiento fisico realizado por el personal operativo y otros factores de riesgo propios de la operacion. "/>
    <s v="NO APLICA"/>
    <m/>
    <n v="1.6E-2"/>
    <x v="0"/>
    <m/>
    <m/>
    <m/>
    <m/>
    <m/>
    <m/>
    <m/>
    <m/>
    <m/>
    <m/>
    <m/>
    <m/>
    <m/>
    <m/>
    <m/>
    <m/>
    <n v="0.04"/>
    <n v="10"/>
    <n v="643"/>
    <n v="1.5552099533437015E-2"/>
    <s v="&gt;"/>
    <s v="EXCELENTE"/>
    <s v="Los eventos relacionados con acondicionamiento físico y Operativos Generales (Activación, Movilización y corte de árboles), fueron los que aportaron la mayoría de días perdidos."/>
    <m/>
    <m/>
    <n v="1.5552099533437015E-2"/>
    <s v="EXCELENTE"/>
  </r>
  <r>
    <n v="61"/>
    <x v="0"/>
    <s v="Gestión del Talento Humano"/>
    <s v="9. Subdirección de Gestión Humana"/>
    <x v="0"/>
    <s v="Índice de Ausentismo por enfermedad común"/>
    <s v="Conocer la cantidad de horas hombres perdidas por enfermedad común respecto a las HHT en el período"/>
    <s v="Trimestral"/>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n v="0.04"/>
    <m/>
    <m/>
    <m/>
    <m/>
    <m/>
    <m/>
    <m/>
    <n v="0.04"/>
    <m/>
    <m/>
    <m/>
    <m/>
    <m/>
    <m/>
    <m/>
    <n v="0.04"/>
    <n v="7952"/>
    <n v="231120"/>
    <n v="3.440636898580824E-2"/>
    <s v="&lt;"/>
    <s v="EXCELENTE"/>
    <s v="En el segundo trimestre las incapacidades por E.G  se  presentaron principalmente por los siguentes diagnosticos: M545-Lumbagos, J029-Enfermedades Respiratorias y A09-Enfermedades Gastrointestinales."/>
    <s v="No aplica"/>
    <m/>
    <n v="3.440636898580824E-2"/>
    <s v="EXCELENTE"/>
    <m/>
    <m/>
    <m/>
    <m/>
    <m/>
    <m/>
    <m/>
    <m/>
    <m/>
    <m/>
    <m/>
    <m/>
    <m/>
    <m/>
    <m/>
    <m/>
    <n v="0.04"/>
    <n v="8320"/>
    <n v="231120"/>
    <n v="3.5998615437867774E-2"/>
    <m/>
    <m/>
    <s v="En el segundo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s v="NO APLICA"/>
    <m/>
    <n v="3.5998615437867774E-2"/>
    <x v="1"/>
    <m/>
    <m/>
    <m/>
    <m/>
    <m/>
    <m/>
    <m/>
    <m/>
    <m/>
    <m/>
    <m/>
    <m/>
    <m/>
    <m/>
    <m/>
    <m/>
    <n v="0.04"/>
    <n v="7728"/>
    <n v="231480"/>
    <n v="3.3385173665111456E-2"/>
    <s v="&gt;"/>
    <s v="EXCELENTE"/>
    <s v="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m/>
    <m/>
    <n v="3.3385173665111456E-2"/>
    <s v="EXCELENTE"/>
  </r>
</pivotCacheRecords>
</file>

<file path=xl/pivotCache/pivotCacheRecords3.xml><?xml version="1.0" encoding="utf-8"?>
<pivotCacheRecords xmlns="http://schemas.openxmlformats.org/spreadsheetml/2006/main" xmlns:r="http://schemas.openxmlformats.org/officeDocument/2006/relationships" count="61">
  <r>
    <n v="1"/>
    <x v="0"/>
    <s v="Gestión de las Comunicaciones Internas y Externas"/>
    <x v="0"/>
    <x v="0"/>
    <x v="0"/>
    <s v="Evaluar la capacidad operativa del área de comunicaciones y prensa, frente al diseño y divulgación de piezas comunicativas"/>
    <x v="0"/>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n v="0.9"/>
    <m/>
    <m/>
    <m/>
    <m/>
    <m/>
    <m/>
    <m/>
    <n v="0.9"/>
    <m/>
    <m/>
    <m/>
    <m/>
    <m/>
    <m/>
    <m/>
    <n v="0.9"/>
    <n v="193"/>
    <n v="193"/>
    <n v="1"/>
    <s v="&gt;"/>
    <s v="EXCELENTE"/>
    <m/>
    <m/>
    <m/>
    <n v="1"/>
    <x v="0"/>
    <m/>
    <m/>
    <m/>
    <m/>
    <m/>
    <m/>
    <m/>
    <m/>
    <m/>
    <m/>
    <m/>
    <m/>
    <m/>
    <m/>
    <m/>
    <m/>
    <n v="0.9"/>
    <n v="433"/>
    <n v="433"/>
    <n v="1"/>
    <s v="&gt;"/>
    <s v="Alto"/>
    <s v="Durante el II trimestre del año en curso el área de Prensa y Comunicaciones realizó entre Videos y piezas gráficas un total de 433."/>
    <m/>
    <m/>
    <n v="1"/>
    <s v="EXCELENTE"/>
    <m/>
    <m/>
    <m/>
    <m/>
    <m/>
    <m/>
    <m/>
    <m/>
    <m/>
    <m/>
    <m/>
    <m/>
    <m/>
    <m/>
    <m/>
    <m/>
    <n v="0.9"/>
    <n v="314"/>
    <n v="314"/>
    <n v="1"/>
    <s v="mayo"/>
    <s v="EXCELENTE"/>
    <s v="En el primer Trimestre del año 2018, se realizarón 314 piezas, cumpliendo con el objetivo planteado para el periodo."/>
    <m/>
    <m/>
    <n v="1"/>
    <s v="EXCELENTE"/>
  </r>
  <r>
    <n v="2"/>
    <x v="0"/>
    <s v="Evaluación Independiente"/>
    <x v="1"/>
    <x v="0"/>
    <x v="1"/>
    <s v="Generar en los servidores una actitud de hacer bien las cosas en condiciones de justicia, calidad, oportunidad, participación y transparencia"/>
    <x v="1"/>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n v="1"/>
    <m/>
    <m/>
    <m/>
    <m/>
    <m/>
    <m/>
    <m/>
    <n v="1"/>
    <m/>
    <m/>
    <m/>
    <m/>
    <m/>
    <m/>
    <m/>
    <n v="1"/>
    <m/>
    <m/>
    <m/>
    <m/>
    <m/>
    <m/>
    <m/>
    <m/>
    <s v="No aplica"/>
    <x v="1"/>
    <m/>
    <m/>
    <m/>
    <m/>
    <m/>
    <m/>
    <m/>
    <m/>
    <m/>
    <m/>
    <m/>
    <m/>
    <m/>
    <m/>
    <m/>
    <m/>
    <n v="1"/>
    <n v="3"/>
    <n v="3"/>
    <n v="1"/>
    <s v="="/>
    <s v="Excelente"/>
    <s v="Para el primer semestre la OCI realizó sensibilización en el uso de la herramienta plan de mejoramiento institucional, se publicaron dos sopas de letras en   el hidrante una en el mes de abril y la otra en el mes de mayo con temas para fortalecer la cultura del control."/>
    <m/>
    <m/>
    <n v="1"/>
    <s v="EXCELENTE"/>
    <m/>
    <m/>
    <m/>
    <m/>
    <m/>
    <m/>
    <m/>
    <m/>
    <m/>
    <m/>
    <m/>
    <m/>
    <m/>
    <m/>
    <m/>
    <m/>
    <s v="No aplica"/>
    <s v="No aplica"/>
    <s v="No aplica"/>
    <s v="No aplica"/>
    <s v="No aplica"/>
    <s v="No aplica"/>
    <s v="No aplica"/>
    <m/>
    <m/>
    <s v="No aplica"/>
    <s v="No aplica"/>
  </r>
  <r>
    <n v="3"/>
    <x v="0"/>
    <s v="Evaluación Independiente"/>
    <x v="1"/>
    <x v="0"/>
    <x v="2"/>
    <s v="Controlar el cumplimiento del cronograma de las actividades a desarrollar en la vigencia"/>
    <x v="1"/>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n v="1"/>
    <m/>
    <m/>
    <m/>
    <m/>
    <m/>
    <m/>
    <m/>
    <n v="1"/>
    <m/>
    <m/>
    <m/>
    <m/>
    <m/>
    <m/>
    <m/>
    <n v="1"/>
    <m/>
    <m/>
    <m/>
    <m/>
    <m/>
    <m/>
    <m/>
    <m/>
    <s v="No aplica"/>
    <x v="1"/>
    <m/>
    <m/>
    <m/>
    <m/>
    <m/>
    <m/>
    <m/>
    <m/>
    <m/>
    <m/>
    <m/>
    <m/>
    <m/>
    <m/>
    <m/>
    <m/>
    <n v="1"/>
    <n v="44"/>
    <n v="53"/>
    <n v="0.83018867924528306"/>
    <s v="&lt;"/>
    <s v="Regular"/>
    <s v="La Oci programó para el primer semestre  53 actividades de las cuales ejecuto 44 al 100%,  debido a demoras en la entrega de la información por parte de las dependencias en algunos casos y la visita del Ente  de Control (Contraloría de Bogotá) quien requiere permanente información, las activiaddes incumplidas fueron reprogramadas para ejecutar en el segundo semestre de la vigencia 2018"/>
    <m/>
    <m/>
    <n v="0.83018867924528306"/>
    <s v="EXCELENTE"/>
    <m/>
    <m/>
    <m/>
    <m/>
    <m/>
    <m/>
    <m/>
    <m/>
    <m/>
    <m/>
    <m/>
    <m/>
    <m/>
    <m/>
    <m/>
    <m/>
    <s v="No aplica"/>
    <s v="No aplica"/>
    <s v="No aplica"/>
    <s v="No aplica"/>
    <s v="No aplica"/>
    <s v="No aplica"/>
    <s v="No aplica"/>
    <m/>
    <m/>
    <s v="No aplica"/>
    <s v="No aplica"/>
  </r>
  <r>
    <n v="4"/>
    <x v="0"/>
    <s v="Evaluación Independiente"/>
    <x v="2"/>
    <x v="1"/>
    <x v="3"/>
    <s v="Identificar los riesgos que se materializan, debido al incumplimiento de los controles por parte de las responsables "/>
    <x v="1"/>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n v="0.15"/>
    <m/>
    <m/>
    <m/>
    <m/>
    <m/>
    <m/>
    <m/>
    <n v="0.15"/>
    <m/>
    <m/>
    <m/>
    <m/>
    <m/>
    <m/>
    <m/>
    <n v="0.15"/>
    <m/>
    <m/>
    <m/>
    <m/>
    <m/>
    <m/>
    <m/>
    <m/>
    <s v="No aplica"/>
    <x v="1"/>
    <m/>
    <m/>
    <m/>
    <m/>
    <m/>
    <m/>
    <m/>
    <m/>
    <m/>
    <m/>
    <m/>
    <m/>
    <m/>
    <m/>
    <m/>
    <m/>
    <n v="0.15"/>
    <n v="0"/>
    <n v="0"/>
    <n v="0"/>
    <s v="&lt;"/>
    <s v="Excelente"/>
    <s v="Durante el primer semestre los líderes de proceso no han reportado situaciones que evidencien la materialización de los riesgos identificados en cada uno de sus procesos. Sin embargo, desde el equipo de mejora continua se ha realizado el seguimiento y acompañamiento en lo concerniento al monitoreo y acciones de control definidas en cada uno de los procesos. "/>
    <s v="Incentivar la cultura de control con el propósito de tomar acciones preventivas y correctivas en lo relacionado con la Gestión del Riesgo en los procesos de la Entidad."/>
    <m/>
    <n v="0"/>
    <s v="EXCELENTE"/>
    <m/>
    <m/>
    <m/>
    <m/>
    <m/>
    <m/>
    <m/>
    <m/>
    <m/>
    <m/>
    <m/>
    <m/>
    <m/>
    <m/>
    <m/>
    <m/>
    <s v="No aplica"/>
    <s v="No aplica"/>
    <s v="No aplica"/>
    <s v="No aplica"/>
    <s v="No aplica"/>
    <s v="No aplica"/>
    <s v="No aplica"/>
    <m/>
    <m/>
    <s v="No aplica"/>
    <s v="No aplica"/>
  </r>
  <r>
    <n v="5"/>
    <x v="0"/>
    <s v="Gestión de las Comunicaciones Internas y Externas"/>
    <x v="2"/>
    <x v="0"/>
    <x v="4"/>
    <s v="Medir el cumplimiento en la atención de incidentes reportados a la mesa de ayuda mediante el aplicativo ARANDA"/>
    <x v="2"/>
    <s v="*Reportes Aplicativo Aranda._x000a_*Personal Mesa de Ayuda"/>
    <n v="1"/>
    <s v="Final del proceso de atención a incidentes"/>
    <s v="Eficacia"/>
    <s v="(Casos atendidos a satisfacción/ No. de casos reportados)*100"/>
    <s v="Porcentaje"/>
    <s v="Aplicativo ARANDA"/>
    <s v="Diaria"/>
    <s v="Mensual"/>
    <s v="&lt; 75%"/>
    <s v="(&gt;= 75% y &lt; 85%)"/>
    <s v="(&gt;= 85% y &lt; 100%)"/>
    <s v="(= 100%)"/>
    <s v="Mesa de ayuda, Área de tecnología OAP"/>
    <s v="Andrés Veloza Garibello"/>
    <s v="Mariano Garrido"/>
    <s v="Oficina Asesora de Planeación"/>
    <n v="1"/>
    <n v="0"/>
    <n v="0"/>
    <s v="N/A"/>
    <m/>
    <m/>
    <s v="La falta de información para poder calcular el indicador obedece a que hubo un traslado de la aplicación a otro servidor."/>
    <s v="Encuesta embebida dentro del aplicativo ARANDA para que se pueda continuar con la calificación del servicio por parte del cliente interno"/>
    <n v="1"/>
    <n v="0"/>
    <n v="0"/>
    <s v="N/A"/>
    <m/>
    <m/>
    <s v="La falta de información para poder calcular el indicador obedece a que hubo un traslado de la aplicación a otro servidor."/>
    <s v="Encuesta embebida dentro del aplicativo ARANDA para que se pueda continuar con la calificación del servicio por parte del cliente interno"/>
    <n v="1"/>
    <n v="0"/>
    <n v="0"/>
    <s v="N/A"/>
    <m/>
    <m/>
    <s v="La falta de información para poder calcular el indicador obedece a que hubo un traslado de la aplicación a otro servidor."/>
    <s v="Encuesta embebida dentro del aplicativo ARANDA para que se pueda continuar con la calificación del servicio por parte del cliente interno"/>
    <s v="N/A"/>
    <s v="No aplica"/>
    <x v="1"/>
    <n v="1"/>
    <n v="349"/>
    <n v="377"/>
    <n v="0.92572944297082227"/>
    <s v="&lt;"/>
    <s v="BUENO"/>
    <s v="Todos los casos fueron calificados como Excelente (349) y como Bueno (28), cabe resaltar que NINGÚN servicio fue calificado como regular o malo"/>
    <s v="Mejoramiento contínuo en aras de llegar al 100%"/>
    <n v="1"/>
    <n v="289"/>
    <n v="301"/>
    <n v="0.96013289036544847"/>
    <s v="&lt;"/>
    <s v="BUENO"/>
    <s v="Todos los casos fueron calificados como Excelente (289) y como Bueno (12), cabe resaltar que NINGÚN servicio fue calificado como regular o malo"/>
    <s v="Mejoramiento contínuo en aras de llegar al 100%"/>
    <n v="1"/>
    <n v="182"/>
    <n v="192"/>
    <n v="0.94791666666666663"/>
    <s v="&lt;"/>
    <s v="BUENO"/>
    <s v="Todos los casos fueron calificados como Excelente (182) y como Bueno (10), cabe resaltar que NINGÚN servicio fue calificado como regular o malo"/>
    <s v="Mejoramiento contínuo en aras de llegar al 100%"/>
    <n v="0.94459300000097912"/>
    <n v="0.94459300000097912"/>
    <s v="BUENO"/>
    <n v="1"/>
    <n v="531"/>
    <n v="552"/>
    <n v="0.96195652173913049"/>
    <s v="&gt;"/>
    <s v=" BUENO"/>
    <s v="Todos los casos fueron calificados como Excelente (531) y como Bueno (21), cabe resaltar que NINGÚN servicio fue calificado como regular o malo"/>
    <s v="Mejoramiento contínuo en aras de llegar al 100%"/>
    <n v="1"/>
    <n v="572"/>
    <n v="587"/>
    <n v="0.97444633730834751"/>
    <s v="&gt;"/>
    <s v="BUENO"/>
    <s v="Todos los casos fueron calificados como Excelente (587) y como Bueno (15), cabe resaltar que NINGÚN servicio fue calificado como regular o malo"/>
    <s v="Mejoramiento contínuo en aras de llegar al 100%"/>
    <n v="1"/>
    <n v="388"/>
    <n v="397"/>
    <n v="0.97732997481108308"/>
    <s v="&gt;"/>
    <s v="BUENO"/>
    <s v="Todos los casos fueron calificados como Excelente (388) y como Bueno (9), cabe resaltar que NINGÚN servicio fue calificado como regular o malo"/>
    <s v="Mejoramiento contínuo en aras de llegar al 100%"/>
    <n v="0.97124427795285373"/>
    <n v="0.97124427795285373"/>
    <s v="BUENO"/>
  </r>
  <r>
    <n v="6"/>
    <x v="0"/>
    <s v="Gestión de las Comunicaciones Internas y Externas"/>
    <x v="2"/>
    <x v="0"/>
    <x v="5"/>
    <s v="Medir la disponibilidad de las herramientas de alojamiento e infraestructura relacionada con los servidores de la Entidad"/>
    <x v="2"/>
    <s v="*Reportes de los propios servidores (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s v="Mariano Garrido"/>
    <s v="Oficina Asesora de Planeación"/>
    <n v="1"/>
    <n v="678"/>
    <n v="720"/>
    <n v="0.94166666666666665"/>
    <m/>
    <m/>
    <s v="Indicador dentro de los límites permitidos"/>
    <s v="Mejoramiento contínuo en aras de llegar al 100%"/>
    <n v="1"/>
    <n v="678"/>
    <n v="720"/>
    <n v="0.94166666666666665"/>
    <m/>
    <m/>
    <s v="Indicador dentro de los límites permitidos"/>
    <s v="Mejoramiento contínuo en aras de llegar al 100%"/>
    <n v="1"/>
    <n v="678"/>
    <n v="720"/>
    <n v="0.94166666666666665"/>
    <m/>
    <m/>
    <s v="Indicador dentro de los límites permitidos"/>
    <s v="Mejoramiento contínuo en aras de llegar al 100%"/>
    <n v="0.94166666666666676"/>
    <n v="0.94166666666666676"/>
    <x v="2"/>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0.9916666666666667"/>
    <n v="0.9916666666666667"/>
    <s v="BUENO"/>
    <n v="1"/>
    <n v="711"/>
    <n v="720"/>
    <n v="0.98750000000000004"/>
    <s v="&gt;"/>
    <s v=" BUENO"/>
    <s v="Indicador dentro de los límites permitidos"/>
    <s v="Mejoramiento contínuo en aras de llegar al 100%"/>
    <n v="1"/>
    <n v="711"/>
    <n v="720"/>
    <n v="0.98750000000000004"/>
    <s v="&gt;"/>
    <s v="BUENO"/>
    <s v="Indicador dentro de los límites permitidos"/>
    <s v="Mejoramiento contínuo en aras de llegar al 100%"/>
    <n v="1"/>
    <n v="711"/>
    <n v="720"/>
    <n v="0.98750000000000004"/>
    <s v="&gt;"/>
    <s v="BUENO"/>
    <s v="Indicador dentro de los límites permitidos"/>
    <m/>
    <n v="0.98750000000000016"/>
    <n v="0.98750000000000016"/>
    <s v="BUENO"/>
  </r>
  <r>
    <n v="7"/>
    <x v="0"/>
    <s v="Gestión de las Comunicaciones Internas y Externas"/>
    <x v="2"/>
    <x v="0"/>
    <x v="6"/>
    <s v="Medir la disponibilidad de los canales de acceso a internet"/>
    <x v="2"/>
    <s v="*Informes mensuales de desempeño del servicio_x000a_*Informe de desempeño del ISP"/>
    <n v="1"/>
    <s v="Final del proceso "/>
    <s v="Eficacia"/>
    <s v="(Tiempo total de disponibilidad de servicio / Tiempo total de operación) *100"/>
    <s v="Porcentaje"/>
    <s v="*Informes mensuales de desempeño del servicio_x000a_*Informe de desempeño del ISP"/>
    <s v="Semanal"/>
    <s v="Mensual"/>
    <s v="&lt; 75%"/>
    <s v="(&gt;= 75% y &lt; 85%)"/>
    <s v="(&gt;= 85% y &lt; 100%)"/>
    <s v="(= 100%)"/>
    <s v="Oficina de infraestructura"/>
    <s v="Andrés Veloza Garibello"/>
    <s v="Mariano Garrido"/>
    <s v="Oficina Asesora de Planeación"/>
    <n v="1"/>
    <n v="717"/>
    <n v="720"/>
    <n v="0.99583333333333335"/>
    <m/>
    <m/>
    <s v="Indicador dentro de los límites permitidos"/>
    <s v="Mejoramiento contínuo en aras de llegar al 100%"/>
    <n v="1"/>
    <n v="717"/>
    <n v="720"/>
    <n v="0.99583333333333335"/>
    <m/>
    <m/>
    <s v="Indicador dentro de los límites permitidos"/>
    <s v="Mejoramiento contínuo en aras de llegar al 100%"/>
    <n v="1"/>
    <n v="717"/>
    <n v="720"/>
    <n v="0.99583333333333335"/>
    <m/>
    <m/>
    <s v="Indicador dentro de los límites permitidos"/>
    <s v="Mejoramiento contínuo en aras de llegar al 100%"/>
    <n v="0.99583333333333324"/>
    <n v="0.99583333333333324"/>
    <x v="0"/>
    <n v="1"/>
    <n v="717"/>
    <n v="720"/>
    <n v="0.99583333333333335"/>
    <s v="="/>
    <s v="EXCELENTE"/>
    <s v="Meta cumplida"/>
    <s v="Mantenimiento del servicio"/>
    <n v="1"/>
    <n v="718"/>
    <n v="720"/>
    <n v="0.99722222222222223"/>
    <s v="="/>
    <s v="EXCELENTE"/>
    <s v="Meta cumplida"/>
    <s v="Mantenimiento del servicio"/>
    <n v="1"/>
    <m/>
    <m/>
    <n v="0"/>
    <s v="No aplica"/>
    <s v="No aplica"/>
    <s v="El ISP aún no provee información sobre el mes de junio"/>
    <m/>
    <n v="0.66435185185185186"/>
    <n v="0.66435185185185186"/>
    <s v="MALO"/>
    <n v="1"/>
    <n v="718"/>
    <n v="720"/>
    <n v="0.99722222222222223"/>
    <s v="&gt;"/>
    <s v="BUENO"/>
    <s v="Meta cumplida"/>
    <m/>
    <n v="1"/>
    <n v="718"/>
    <n v="720"/>
    <n v="0.99722222222222223"/>
    <s v="&gt;"/>
    <s v="EXCELENTE"/>
    <s v="Meta cumplida"/>
    <s v="Mantenimiento del servicio"/>
    <n v="1"/>
    <n v="0"/>
    <n v="0"/>
    <n v="0"/>
    <s v="="/>
    <s v="MALO"/>
    <s v="Pendiente reporte de ETB en el mes de abril."/>
    <m/>
    <n v="0.66481481481481486"/>
    <n v="0.66481481481481486"/>
    <s v="MALO"/>
  </r>
  <r>
    <n v="8"/>
    <x v="0"/>
    <s v="Gestión de las Comunicaciones Internas y Externas"/>
    <x v="2"/>
    <x v="0"/>
    <x v="7"/>
    <s v="Medir el cumplimiento en la atención a requerimientos sobre los aplicativos existentes o a desarrollar"/>
    <x v="2"/>
    <s v="*Informe mensual de requerimientos solicitados"/>
    <n v="1"/>
    <s v="Final del proceso"/>
    <s v="Eficacia"/>
    <s v="(Casos atendidos a satisfacción/ No. de casos reportados)*100"/>
    <s v="Porcentaje"/>
    <s v="Informe mensual + Aplicación Aranda"/>
    <s v="Semanal"/>
    <s v="Mensual"/>
    <s v="&lt; 75%"/>
    <s v="(&gt; 75% y &lt; 85%)"/>
    <s v="(&gt; 85% y &lt; 100%)"/>
    <s v="(= 100%)"/>
    <s v="GRT"/>
    <s v="Andrés Veloza Garibello"/>
    <s v="Mariano Garrido"/>
    <s v="Oficina Asesora de Planeación"/>
    <n v="1"/>
    <s v="N/A"/>
    <s v="N/A"/>
    <s v="N/A"/>
    <s v="N/A"/>
    <s v="N/A"/>
    <s v="No hubo requerimientos de software en este periodo"/>
    <m/>
    <n v="1"/>
    <s v="N/A"/>
    <s v="N/A"/>
    <s v="N/A"/>
    <s v="N/A"/>
    <s v="N/A"/>
    <s v="No hubo requerimientos de software en este periodo"/>
    <m/>
    <n v="1"/>
    <s v="N/A"/>
    <s v="N/A"/>
    <s v="N/A"/>
    <s v="N/A"/>
    <s v="N/A"/>
    <s v="No hubo requerimientos de software en este periodo"/>
    <m/>
    <s v="N/A"/>
    <s v="No aplica"/>
    <x v="1"/>
    <n v="1"/>
    <m/>
    <m/>
    <s v="No aplica"/>
    <s v="No aplica"/>
    <s v="No aplica"/>
    <s v="No hubo requerimientos de software en este periodo"/>
    <m/>
    <m/>
    <m/>
    <m/>
    <s v="No aplica"/>
    <m/>
    <m/>
    <s v="No hubo requerimientos de software en este periodo"/>
    <m/>
    <m/>
    <m/>
    <m/>
    <s v="No aplica"/>
    <m/>
    <m/>
    <s v="No hubo requerimientos de software en este periodo"/>
    <m/>
    <s v="No aplica"/>
    <s v="No aplica"/>
    <s v="No aplica"/>
    <n v="1"/>
    <s v="No aplica"/>
    <s v="No aplica"/>
    <s v="No aplica"/>
    <s v="No aplica"/>
    <s v="No aplica"/>
    <s v="No hay requerimientos registrados en el mes"/>
    <m/>
    <n v="1"/>
    <s v="No aplica"/>
    <s v="No aplica"/>
    <s v="No aplica"/>
    <s v="No aplica"/>
    <s v="No aplica"/>
    <s v="No hay requerimientos registrados en el mes"/>
    <m/>
    <n v="1"/>
    <s v="No aplica"/>
    <s v="No aplica"/>
    <s v="No aplica"/>
    <s v="No aplica"/>
    <s v="No aplica"/>
    <s v="No hay requerimientos registrados en el mes"/>
    <m/>
    <s v="No aplica"/>
    <s v="No aplica"/>
    <s v="No aplica"/>
  </r>
  <r>
    <n v="9"/>
    <x v="0"/>
    <s v="Gestión Estratégica"/>
    <x v="2"/>
    <x v="1"/>
    <x v="8"/>
    <s v="Verificar el cumplimiento ponderado de las metas de los productos programados en el plan de acción Institucional"/>
    <x v="0"/>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m/>
    <m/>
    <m/>
    <m/>
    <m/>
    <n v="1"/>
    <m/>
    <m/>
    <m/>
    <m/>
    <m/>
    <m/>
    <m/>
    <n v="1"/>
    <n v="0"/>
    <n v="0"/>
    <n v="0.91"/>
    <s v="&gt;"/>
    <s v="BUENO"/>
    <s v="Corresponde al avance ponderado de los productos del Plan de Acción en referencia al avance de las metas establecidas."/>
    <m/>
    <m/>
    <n v="0.91"/>
    <x v="2"/>
    <m/>
    <m/>
    <m/>
    <m/>
    <m/>
    <m/>
    <m/>
    <m/>
    <m/>
    <m/>
    <m/>
    <m/>
    <m/>
    <m/>
    <m/>
    <m/>
    <n v="1"/>
    <n v="0"/>
    <n v="0"/>
    <n v="0.94"/>
    <s v="&gt;"/>
    <s v="BUENO"/>
    <s v="Corresponde al avance ponderado de los productos del Plan de Acción en referencia al avance de las metas establecidas."/>
    <m/>
    <m/>
    <n v="0.94"/>
    <s v="BUENO"/>
    <m/>
    <m/>
    <m/>
    <m/>
    <m/>
    <m/>
    <m/>
    <m/>
    <m/>
    <m/>
    <m/>
    <m/>
    <m/>
    <m/>
    <m/>
    <m/>
    <n v="1"/>
    <n v="0"/>
    <n v="0"/>
    <n v="0.8"/>
    <s v="&lt;"/>
    <s v="REGULAR"/>
    <s v="Corresponde al avance ponderado de los productos del Plan de Acción en referencia al avance de las metas establecidas."/>
    <m/>
    <m/>
    <n v="0.8"/>
    <s v="REGULAR"/>
  </r>
  <r>
    <n v="10"/>
    <x v="0"/>
    <s v="Gestión Estratégica"/>
    <x v="2"/>
    <x v="1"/>
    <x v="9"/>
    <s v="Verificar el cumplimiento ponderado de todas las actividades que hacen parte del plan de acción Institucional."/>
    <x v="0"/>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m/>
    <m/>
    <m/>
    <m/>
    <m/>
    <n v="1"/>
    <m/>
    <m/>
    <m/>
    <m/>
    <m/>
    <m/>
    <m/>
    <n v="1"/>
    <n v="0"/>
    <n v="0"/>
    <n v="0.75"/>
    <s v="&gt;"/>
    <s v="REGULAR"/>
    <s v="Corresponde al avance ponderado de todas las actividades del Plan de Acción."/>
    <m/>
    <m/>
    <n v="0.75"/>
    <x v="3"/>
    <m/>
    <m/>
    <m/>
    <m/>
    <m/>
    <m/>
    <m/>
    <m/>
    <m/>
    <m/>
    <m/>
    <m/>
    <m/>
    <m/>
    <m/>
    <m/>
    <n v="1"/>
    <n v="0"/>
    <n v="0"/>
    <n v="0.55000000000000004"/>
    <s v="&gt;"/>
    <s v="Regular"/>
    <s v="Corresponde al avance ponderado de todas las actividades del Plan de Acción."/>
    <m/>
    <m/>
    <n v="0.55000000000000004"/>
    <s v="REGULAR"/>
    <m/>
    <m/>
    <m/>
    <m/>
    <m/>
    <m/>
    <m/>
    <m/>
    <m/>
    <m/>
    <m/>
    <m/>
    <m/>
    <m/>
    <m/>
    <m/>
    <n v="1"/>
    <n v="0"/>
    <n v="0"/>
    <n v="0.45"/>
    <s v="&lt;"/>
    <s v="MALO"/>
    <s v="Corresponde al avance ponderado de todas las actividades del Plan de Acción."/>
    <m/>
    <m/>
    <n v="0.45"/>
    <s v="MALO"/>
  </r>
  <r>
    <n v="11"/>
    <x v="0"/>
    <s v="Gestión Estratégica"/>
    <x v="2"/>
    <x v="1"/>
    <x v="10"/>
    <s v="verificar que actividades debieron cumplirse en el periodo evaluado"/>
    <x v="0"/>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m/>
    <m/>
    <m/>
    <m/>
    <m/>
    <n v="1"/>
    <m/>
    <m/>
    <m/>
    <m/>
    <m/>
    <m/>
    <m/>
    <n v="1"/>
    <n v="0"/>
    <n v="0"/>
    <n v="0.8"/>
    <s v="&lt;"/>
    <s v="BUENO"/>
    <s v="Corresponde al avance ponderado de las actividades a cumplir en el periodo del Plan de Acción."/>
    <m/>
    <m/>
    <n v="0.8"/>
    <x v="2"/>
    <m/>
    <m/>
    <m/>
    <m/>
    <m/>
    <m/>
    <m/>
    <m/>
    <m/>
    <m/>
    <m/>
    <m/>
    <m/>
    <m/>
    <m/>
    <m/>
    <n v="1"/>
    <n v="0"/>
    <n v="0"/>
    <n v="0.67"/>
    <s v="&lt;"/>
    <s v="Regular"/>
    <s v="Corresponde al avance ponderado de las actividades a cumplir en el periodo del Plan de Acción."/>
    <m/>
    <m/>
    <n v="0.67"/>
    <s v="REGULAR"/>
    <m/>
    <m/>
    <m/>
    <m/>
    <m/>
    <m/>
    <m/>
    <m/>
    <m/>
    <m/>
    <m/>
    <m/>
    <m/>
    <m/>
    <m/>
    <m/>
    <n v="1"/>
    <n v="0"/>
    <n v="0"/>
    <n v="0.8"/>
    <s v="&lt;"/>
    <s v="REGULAR"/>
    <s v="Corresponde al avance ponderado de las actividades a cumplir en el periodo del Plan de Acción."/>
    <m/>
    <m/>
    <n v="0.8"/>
    <s v="REGULAR"/>
  </r>
  <r>
    <n v="12"/>
    <x v="0"/>
    <s v="Gestión Estratégica"/>
    <x v="2"/>
    <x v="0"/>
    <x v="11"/>
    <s v="Controlar el tiempo de expedición de las viabilidades solicitadas"/>
    <x v="0"/>
    <s v="*Personal_x000a_*Físicos_x000a_*Tecnológicos "/>
    <n v="1"/>
    <s v="Al finalizar"/>
    <s v="Eficiencia"/>
    <s v="(Número de viabilidades expedidas en un término no mayor  a 2 días hábiles  / Número de viabilidades solicitadas en el periodo)*100"/>
    <s v="Porcentaje"/>
    <s v="matriz de control de viabilidades"/>
    <s v="Mensual"/>
    <s v="Mensual"/>
    <s v="&lt;=50%"/>
    <s v="(&gt; 50% y &lt;90%)"/>
    <s v="(&gt;= 90% y &lt;100%)"/>
    <s v="(=100%)"/>
    <s v="Grupo de Gestión Estratégica"/>
    <s v="Responsables seguimiento Predis y Presupuesto."/>
    <s v="Responsables seguimiento Presupuesto"/>
    <s v="Oficina de Planeación"/>
    <n v="1"/>
    <m/>
    <m/>
    <m/>
    <m/>
    <m/>
    <m/>
    <m/>
    <n v="1"/>
    <m/>
    <m/>
    <m/>
    <m/>
    <m/>
    <m/>
    <m/>
    <n v="1"/>
    <n v="254"/>
    <n v="254"/>
    <n v="1"/>
    <s v="="/>
    <s v="EXCELENTE"/>
    <s v="En el 3er trimestre se expidieron 254 viabilidades, en un tiempo promesio de 1 día, cumpliendo asi con la meta"/>
    <s v="No aplica"/>
    <m/>
    <n v="1"/>
    <x v="0"/>
    <m/>
    <m/>
    <m/>
    <m/>
    <m/>
    <m/>
    <m/>
    <m/>
    <m/>
    <m/>
    <m/>
    <m/>
    <m/>
    <m/>
    <m/>
    <m/>
    <n v="1"/>
    <n v="94"/>
    <n v="94"/>
    <n v="1"/>
    <s v="&gt;"/>
    <s v="Excelente"/>
    <s v="Durante el segundo trimestre del año se tramitaron 94 viabilidades en un tiempo no mayor a 2 dias"/>
    <m/>
    <m/>
    <n v="1"/>
    <s v="EXCELENTE"/>
    <m/>
    <m/>
    <m/>
    <m/>
    <m/>
    <m/>
    <m/>
    <m/>
    <m/>
    <m/>
    <m/>
    <m/>
    <m/>
    <m/>
    <m/>
    <m/>
    <n v="1"/>
    <n v="282"/>
    <n v="302"/>
    <n v="0.93377483443708609"/>
    <s v="&lt;"/>
    <s v="BUENO"/>
    <s v="Durante el primer mes no se contaba con la información actualizada y completa para generar las viabilidades."/>
    <s v="Las actas de comité de contratación deben ser entregadas de manera inmediata para proceder a la actualización de los planes de contratación."/>
    <m/>
    <n v="0.93377483443708609"/>
    <s v="BUENO"/>
  </r>
  <r>
    <n v="13"/>
    <x v="0"/>
    <s v="Gestión de Asuntos Jurídicos"/>
    <x v="3"/>
    <x v="0"/>
    <x v="12"/>
    <s v="Cuantificar la gestión de la Oficina Asesora Jurídica en el cumplimiento de la asistencia a las audiencias de conciliación prejudicial y Judicial, conforme a las citaciones que se entreguen en la UAECOBB"/>
    <x v="0"/>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n v="1"/>
    <m/>
    <m/>
    <m/>
    <m/>
    <m/>
    <m/>
    <m/>
    <n v="1"/>
    <m/>
    <m/>
    <m/>
    <m/>
    <m/>
    <m/>
    <m/>
    <n v="1"/>
    <n v="65"/>
    <n v="65"/>
    <n v="1"/>
    <s v="(=100%)"/>
    <s v="EXCELENTE"/>
    <s v="Durante el III Trimestre del año 2018, fueron asistidas sesenta y cinco (65) conciliaciones judiciales y prejudiciales "/>
    <m/>
    <m/>
    <n v="1"/>
    <x v="0"/>
    <m/>
    <m/>
    <m/>
    <m/>
    <m/>
    <m/>
    <m/>
    <m/>
    <m/>
    <m/>
    <m/>
    <m/>
    <m/>
    <m/>
    <m/>
    <m/>
    <n v="1"/>
    <n v="90"/>
    <n v="90"/>
    <n v="1"/>
    <m/>
    <s v="Excelente"/>
    <m/>
    <m/>
    <m/>
    <n v="1"/>
    <s v="EXCELENTE"/>
    <s v="Durante el II Trimestre del año 2018, se brindo asistencia a Noventa (90) audiencias, se observa un incremento significativo con relación al Primer Trimestre"/>
    <m/>
    <m/>
    <m/>
    <m/>
    <m/>
    <m/>
    <m/>
    <m/>
    <m/>
    <m/>
    <m/>
    <m/>
    <m/>
    <m/>
    <m/>
    <n v="1"/>
    <n v="20"/>
    <n v="20"/>
    <n v="1"/>
    <m/>
    <s v="EXCELENTE"/>
    <s v="Durante el I Trimestre del año 2018, se brindo asistencia a veinte (20) audiencias."/>
    <m/>
    <m/>
    <n v="1"/>
    <s v="EXCELENTE"/>
  </r>
  <r>
    <n v="14"/>
    <x v="0"/>
    <s v="Gestión de Asuntos Jurídicos"/>
    <x v="3"/>
    <x v="0"/>
    <x v="13"/>
    <s v="Cuantificar la gestión de la Oficina Asesora Jurídica en el cumplimiento del análisis  de las solicitudes de  conciliación que se radiquen en la UAECOB, mediante las fichas técnicas respectivas."/>
    <x v="0"/>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n v="1"/>
    <m/>
    <m/>
    <m/>
    <m/>
    <m/>
    <m/>
    <m/>
    <n v="1"/>
    <m/>
    <m/>
    <m/>
    <m/>
    <m/>
    <m/>
    <m/>
    <n v="1"/>
    <n v="3"/>
    <n v="3"/>
    <n v="1"/>
    <s v="(=100%)"/>
    <s v="EXCELENTE"/>
    <s v="Durante el III Trimestre del año 2018, fueron estudiados (3) solicitudes de conciliación"/>
    <m/>
    <m/>
    <n v="1"/>
    <x v="0"/>
    <m/>
    <m/>
    <m/>
    <m/>
    <m/>
    <m/>
    <m/>
    <m/>
    <m/>
    <m/>
    <m/>
    <m/>
    <m/>
    <m/>
    <m/>
    <m/>
    <n v="1"/>
    <n v="48"/>
    <n v="48"/>
    <n v="1"/>
    <s v="(=100%)"/>
    <s v="Excelente"/>
    <m/>
    <m/>
    <m/>
    <n v="1"/>
    <s v="EXCELENTE"/>
    <s v="Durante el II Trimestre del año 2018, fueron analizadas cuarenta y ocho (48) fichas en Comité"/>
    <m/>
    <m/>
    <m/>
    <m/>
    <m/>
    <m/>
    <m/>
    <m/>
    <m/>
    <m/>
    <m/>
    <m/>
    <m/>
    <m/>
    <m/>
    <n v="1"/>
    <n v="12"/>
    <n v="12"/>
    <n v="1"/>
    <s v="(=100%)"/>
    <s v="EXCELENTE"/>
    <s v="Durante el I Trimestre del año 2018, fueron analizadas doce (12) fichas en Comité"/>
    <m/>
    <m/>
    <n v="1"/>
    <s v="EXCELENTE"/>
  </r>
  <r>
    <n v="15"/>
    <x v="0"/>
    <s v="Gestión de Asuntos Jurídicos"/>
    <x v="3"/>
    <x v="0"/>
    <x v="14"/>
    <s v="Evaluar el Porcentaje de estudios previos asesorados jurídicamente por los abogados del área de contratación "/>
    <x v="0"/>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n v="0.95"/>
    <m/>
    <m/>
    <m/>
    <m/>
    <m/>
    <m/>
    <m/>
    <n v="0.95"/>
    <m/>
    <m/>
    <m/>
    <m/>
    <m/>
    <m/>
    <m/>
    <n v="0.95"/>
    <n v="226"/>
    <n v="226"/>
    <n v="1"/>
    <s v="(=100%)"/>
    <s v="EXCELENTE"/>
    <s v="Durante el III Trimestre del año 2018, la Oficina Asesora Jurídica brindo asesoria a las Diferentes Oficinas y Subdirecciones de la UAECOB en los relacionado con estudios previos"/>
    <m/>
    <m/>
    <n v="1"/>
    <x v="0"/>
    <m/>
    <m/>
    <m/>
    <m/>
    <m/>
    <m/>
    <m/>
    <m/>
    <m/>
    <m/>
    <m/>
    <m/>
    <m/>
    <m/>
    <m/>
    <m/>
    <n v="0.95"/>
    <n v="21"/>
    <n v="21"/>
    <n v="0.95"/>
    <s v="(=100%)"/>
    <s v="Excelente"/>
    <m/>
    <m/>
    <m/>
    <n v="0.95"/>
    <s v="BUENO"/>
    <s v="Durante el II Trimestre del año 2018, la Oficina Asesora Jurídica brindo asesoria a las Diferentes Oficinas y Subdirecciones de la UAECOB en los relacionado con estudios previos"/>
    <m/>
    <m/>
    <m/>
    <m/>
    <m/>
    <m/>
    <m/>
    <m/>
    <m/>
    <m/>
    <m/>
    <m/>
    <m/>
    <m/>
    <m/>
    <n v="0.95"/>
    <n v="150"/>
    <n v="150"/>
    <n v="0.95"/>
    <s v="(=100%)"/>
    <s v="EXCELENTE"/>
    <s v="Durante el I Trimestre del año 2018, la Oficina Asesora Jurídica brindo asesoria a las Diferentes Oficinas y Subdirecciones de la UAECOB en los relacionado con estudios previos"/>
    <m/>
    <m/>
    <n v="0.95"/>
    <s v="EXCELENTE"/>
  </r>
  <r>
    <n v="16"/>
    <x v="0"/>
    <s v="Gestión de Asuntos Jurídicos"/>
    <x v="3"/>
    <x v="0"/>
    <x v="15"/>
    <s v="Determinar la oportunidad en la elaboración de la minutas de prestación de servicios luego del cumplimiento de los requisitos exigidos"/>
    <x v="3"/>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n v="4"/>
    <m/>
    <m/>
    <m/>
    <m/>
    <m/>
    <m/>
    <m/>
    <n v="4"/>
    <s v="N/A"/>
    <s v="N/A"/>
    <n v="4"/>
    <s v="≤4"/>
    <s v="BUENO"/>
    <s v="Durante los meses de julio y agosto del año 2018 la Oficina Asesora Jurídica expidio y suscribio 146 minutas de contratos de prestación de servicios en promedio de cuatro (4) días"/>
    <m/>
    <n v="4"/>
    <m/>
    <m/>
    <m/>
    <m/>
    <m/>
    <m/>
    <m/>
    <n v="4"/>
    <n v="4"/>
    <x v="2"/>
    <m/>
    <m/>
    <m/>
    <m/>
    <m/>
    <m/>
    <m/>
    <m/>
    <s v="0 días calendario"/>
    <n v="0"/>
    <n v="0"/>
    <n v="0"/>
    <s v="≤3"/>
    <s v="EXCELENTE"/>
    <s v="Durante los meses de marzo y abril del 2018 no se  suscribieron minutas de contratos de prestación de servicios, en virtud de la Ley 996 de 2005/ley de garantias que precisa que durante el periodo electoral  (congreso -presidencia) se restringirá la celebración de contratos estatales (Contratación Directa)."/>
    <m/>
    <m/>
    <m/>
    <m/>
    <m/>
    <m/>
    <m/>
    <m/>
    <m/>
    <m/>
    <n v="0"/>
    <s v="EXCELENTE"/>
    <m/>
    <m/>
    <m/>
    <m/>
    <m/>
    <m/>
    <m/>
    <m/>
    <n v="4"/>
    <n v="1"/>
    <n v="1"/>
    <n v="1"/>
    <s v="≤3"/>
    <s v="EXCELENTE"/>
    <s v="Durante los dos primeros meses del año 2018 la Oficina Asesora Jurídica expidio y suscribio las minutas de contratos de prestación de servicios en promedio de un (1) día"/>
    <m/>
    <m/>
    <m/>
    <m/>
    <m/>
    <m/>
    <m/>
    <m/>
    <m/>
    <m/>
    <n v="1"/>
    <s v="EXCELENTE"/>
  </r>
  <r>
    <n v="17"/>
    <x v="0"/>
    <s v="Gestión de Asuntos Jurídicos"/>
    <x v="3"/>
    <x v="1"/>
    <x v="16"/>
    <s v="Evaluar la oportunidad de respuesta a Derechos de Petición de competencia de la OAJ"/>
    <x v="0"/>
    <s v="*Personal y tecnológicos"/>
    <n v="1"/>
    <s v="Final del proceso"/>
    <s v="Eficiencia"/>
    <s v="(Número de Derechos de petición respondidos oportunamente por la OAJ / Total de derechos de petición con vencimiento en el periodo de competencia de la OAJ)*100"/>
    <s v="Porcentaje"/>
    <s v="Radicado Cordis de Derechos de Petición_x000a_"/>
    <s v="Mensual"/>
    <s v="Mensual"/>
    <s v="&lt;100%"/>
    <s v="No Aplica"/>
    <n v="1"/>
    <n v="1"/>
    <s v="Oficina Asesora Jurídica"/>
    <s v="Oficina Asesora Jurídica"/>
    <s v="Oficina Asesora Jurídica"/>
    <s v="Todas las Dependencias de la Entidad"/>
    <n v="1"/>
    <m/>
    <m/>
    <m/>
    <m/>
    <m/>
    <m/>
    <m/>
    <n v="1"/>
    <m/>
    <m/>
    <m/>
    <m/>
    <m/>
    <m/>
    <m/>
    <n v="1"/>
    <n v="83"/>
    <n v="83"/>
    <n v="1"/>
    <s v="(=100%)"/>
    <s v="EXCELENTE"/>
    <s v="La oficina Asesora Jurídica dio respuesta a Ochenta y tres (83) solicitudes de certificados por correo   y radicados los cuales fueron tramitados en su totalidad"/>
    <m/>
    <m/>
    <n v="1"/>
    <x v="0"/>
    <m/>
    <m/>
    <m/>
    <m/>
    <m/>
    <m/>
    <m/>
    <m/>
    <m/>
    <m/>
    <m/>
    <m/>
    <m/>
    <m/>
    <m/>
    <m/>
    <n v="1"/>
    <n v="91"/>
    <n v="91"/>
    <n v="1"/>
    <s v="(=100%)"/>
    <s v="Excelente"/>
    <m/>
    <m/>
    <m/>
    <n v="1"/>
    <s v="EXCELENTE"/>
    <s v="La oficina Asesora Jurídica dio respuesta a Noventa y un (91) solicitudes de certificados por correo   y radicados los cuales fueron tramitados en su totalidad"/>
    <m/>
    <m/>
    <m/>
    <m/>
    <m/>
    <m/>
    <m/>
    <m/>
    <m/>
    <m/>
    <m/>
    <m/>
    <m/>
    <m/>
    <m/>
    <n v="1"/>
    <n v="84"/>
    <n v="84"/>
    <n v="1"/>
    <s v="(=100%)"/>
    <s v="EXCELENTE"/>
    <s v="La oficina Asesora Jurídica dio respuesta a ochenta y cuatro (84) solicitudes de certificados por correo institucional  y radicados los cuales fueron tramitados en su totalidad"/>
    <m/>
    <m/>
    <n v="1"/>
    <s v="EXCELENTE"/>
  </r>
  <r>
    <n v="18"/>
    <x v="1"/>
    <s v="Conocimiento del Riesgo"/>
    <x v="4"/>
    <x v="0"/>
    <x v="17"/>
    <s v="Hacer seguimiento al tiempo promedio de respuesta de constancias desde su solicitud"/>
    <x v="2"/>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63"/>
    <n v="63"/>
    <n v="1"/>
    <m/>
    <s v="EXCELENTE"/>
    <s v="Se emitieron para el mes de Julio 64 contancias solictadas por los usuarios"/>
    <m/>
    <n v="1"/>
    <n v="49"/>
    <n v="49"/>
    <n v="1"/>
    <m/>
    <s v="EXCELENTE"/>
    <s v="Se emitieron para el mes de Agosto 49 contancias solictadas por los usuarios"/>
    <m/>
    <n v="1"/>
    <n v="47"/>
    <n v="47"/>
    <n v="1"/>
    <m/>
    <s v="EXCELENTE"/>
    <m/>
    <m/>
    <n v="1"/>
    <n v="1"/>
    <x v="0"/>
    <n v="1"/>
    <n v="63"/>
    <n v="63"/>
    <n v="1"/>
    <s v="="/>
    <s v="EXCELENTE"/>
    <s v="Se emitieron para el mes de Abril 63 contancias solictadas por los usuarios"/>
    <m/>
    <n v="1"/>
    <n v="49"/>
    <n v="49"/>
    <n v="1"/>
    <s v="="/>
    <s v="EXCELENTE"/>
    <s v="Se emitieron para el mes de Mayo 49 contancias solictadas por los usuarios"/>
    <m/>
    <n v="1"/>
    <n v="42"/>
    <n v="42"/>
    <n v="1"/>
    <s v="="/>
    <s v="Excelente"/>
    <s v="Se emitieron para el mes de Junio 42 contancias solictadas por los usuarios"/>
    <m/>
    <n v="1"/>
    <n v="1"/>
    <s v="EXCELENTE"/>
    <n v="1"/>
    <n v="67"/>
    <n v="67"/>
    <n v="1"/>
    <m/>
    <s v="Excelente"/>
    <s v="Se emitieron para el mes de enero 67 contancias solictadas por los usuarios"/>
    <s v="No Aplica"/>
    <n v="1"/>
    <n v="67"/>
    <n v="67"/>
    <n v="1"/>
    <m/>
    <s v="EXCELENTE"/>
    <s v="Se emitieron para el mes de Febrero 67 contancias solictadas por los usuarios"/>
    <s v="No Aplica"/>
    <n v="1"/>
    <n v="52"/>
    <n v="52"/>
    <n v="1"/>
    <m/>
    <s v="EXCELENTE"/>
    <s v="Se emitieron para el mes de Marzo 52 contancias solictadas por los usuarios"/>
    <s v="No Aplica"/>
    <n v="1"/>
    <n v="1"/>
    <s v="EXCELENTE"/>
  </r>
  <r>
    <n v="19"/>
    <x v="1"/>
    <s v="Conocimiento del Riesgo"/>
    <x v="4"/>
    <x v="0"/>
    <x v="18"/>
    <s v="Determinar la efectividad en la determinación de las causas de  los incendios"/>
    <x v="2"/>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30"/>
    <n v="30"/>
    <n v="1"/>
    <m/>
    <s v="EXCELENTE"/>
    <s v="Para la vigencia se realizaron  30 investigaciones debido a las activaciones realizadasen la cuales se determinaron las causas a todas"/>
    <m/>
    <n v="1"/>
    <n v="18"/>
    <n v="18"/>
    <n v="1"/>
    <m/>
    <s v="EXCELENTE"/>
    <s v="Para la vigencia se realizaron  18 investigaciones debido a las activaciones realizadasen la cuales se determinaron las causas a todas"/>
    <m/>
    <n v="1"/>
    <n v="18"/>
    <n v="18"/>
    <n v="1"/>
    <m/>
    <s v="EXCELENTE"/>
    <m/>
    <m/>
    <n v="1"/>
    <n v="1"/>
    <x v="0"/>
    <n v="1"/>
    <n v="15"/>
    <n v="15"/>
    <n v="1"/>
    <s v="="/>
    <s v="EXCELENTE"/>
    <s v="Para la vigencia se realizaron  15 investigaciones debido a las activaciones realizadasen la cuales se determinaron las causas a todas"/>
    <m/>
    <n v="1"/>
    <n v="15"/>
    <n v="15"/>
    <n v="1"/>
    <s v="="/>
    <s v="EXCELENTE"/>
    <s v="Para la vigencia se realizaron  15 investigaciones debido a las activaciones realizadasen la cuales se determinaron las causas a todas"/>
    <m/>
    <n v="1"/>
    <n v="14"/>
    <n v="14"/>
    <n v="1"/>
    <s v="="/>
    <s v="Excelente"/>
    <s v="Para la vigencia se realizaron  14 investigaciones debido a las activaciones realizadasen la cuales se determinaron las causas a todas"/>
    <m/>
    <n v="1"/>
    <n v="1"/>
    <s v="EXCELENTE"/>
    <n v="1"/>
    <n v="24"/>
    <n v="24"/>
    <n v="1"/>
    <m/>
    <s v="Excelente"/>
    <s v="Para la vigencia se realizaron  24 investigaciones en la cuales se determinaron las causas a todas"/>
    <s v="No Aplica"/>
    <n v="1"/>
    <n v="14"/>
    <n v="14"/>
    <n v="1"/>
    <m/>
    <s v="EXCELENTE"/>
    <s v="Para la vigencia se realizaron  14 investigaciones debido a las activaciones realizadasen la cuales se determinaron las causas a todas"/>
    <s v="No Aplica"/>
    <n v="1"/>
    <n v="22"/>
    <n v="22"/>
    <n v="1"/>
    <m/>
    <s v="EXCELENTE"/>
    <s v="Para la vigencia se realizaron  22 investigaciones en la cuales se determinaron las causas3 a todas"/>
    <s v="No Aplica"/>
    <n v="1"/>
    <n v="1"/>
    <s v="EXCELENTE"/>
  </r>
  <r>
    <n v="20"/>
    <x v="1"/>
    <s v="Conocimiento del Riesgo"/>
    <x v="4"/>
    <x v="0"/>
    <x v="19"/>
    <s v="Medir la cantidad de personas que aprueban el curso de brigadas contra incendio clase I"/>
    <x v="2"/>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16"/>
    <n v="23"/>
    <n v="0.69565217391304346"/>
    <m/>
    <s v="MALO"/>
    <s v="Para el mes de julio se capacito una sola brigada debido a que las demas brigadas culminan en el siguente mes, y  solo se capacitaron 23 personas que por ausencia en los cursos no alcazaron la nota requerida "/>
    <m/>
    <n v="0.8"/>
    <n v="81"/>
    <n v="92"/>
    <n v="0.88043478260869568"/>
    <m/>
    <s v="EXCELENTE"/>
    <s v="para el mes de agosto se capacitaron 92 personas correspondiente a  4 brigadas como son cajas de compensacion familiar, centros comericales y empresas logisticas."/>
    <m/>
    <n v="0.8"/>
    <n v="132"/>
    <n v="144"/>
    <n v="0.91666666666666663"/>
    <m/>
    <s v="EXCELENTE"/>
    <m/>
    <m/>
    <n v="0.83091787439613529"/>
    <n v="0.83091787439613529"/>
    <x v="0"/>
    <n v="0.8"/>
    <n v="193"/>
    <n v="235"/>
    <n v="0.82127659574468082"/>
    <s v="&gt;"/>
    <s v="EXCELENTE"/>
    <s v="Debido a la rotacion del pèrsonal en el manejo interno de cada empresa, y el tipo de empresas que se capacitaron para el mes de mayo (logisdticas) se presentan dificultades para continuar con la persona que se incribe y culmina el proceso de capacitacion."/>
    <m/>
    <n v="0.8"/>
    <n v="58"/>
    <n v="65"/>
    <n v="0.89230769230769236"/>
    <s v="&gt;"/>
    <s v="EXCELENTE"/>
    <s v="De acuerdo con las empresas inscritas para el mes de mayo como son del sector educativo, comercial y Pymes, estas manejan un niven de organización que se refleja en la diciplina del personal asistente para la culminacion del mismo."/>
    <m/>
    <n v="0.8"/>
    <n v="131"/>
    <n v="142"/>
    <n v="0.92253521126760563"/>
    <s v="&gt;"/>
    <s v="Excelente"/>
    <s v="Para el mes de junio la participacion de Pymes y sector educativo mantuvo una tendencia creciente en la aprobacion del curso de brigadas contra incendio clase I."/>
    <m/>
    <n v="0.87870649977332616"/>
    <n v="0.87870649977332616"/>
    <s v="EXCELENTE"/>
    <n v="0.8"/>
    <n v="76"/>
    <n v="86"/>
    <n v="0.88372093023255816"/>
    <n v="0.08"/>
    <s v="Excelente"/>
    <s v="Se capacitaron en el periodo 4 grupo de brigadas correspondientes a 86 personas de las cuales 10 no aprobaron el curso."/>
    <s v="No Aplica"/>
    <n v="0.8"/>
    <n v="46"/>
    <n v="50"/>
    <n v="0.92"/>
    <n v="0.12"/>
    <s v="EXCELENTE"/>
    <s v="para el mes de febrero se capacitaron las brigadas de la universidad jorge tadeo lozano y open group en la  cual se dio un desempeño superior al exgido por la normatividad vigente"/>
    <s v="No Aplica"/>
    <n v="0.8"/>
    <n v="59"/>
    <n v="61"/>
    <n v="0.96721311475409832"/>
    <n v="0.17"/>
    <s v="EXCELENTE"/>
    <s v="en le mes de marzo se capacitaron 61 personas que corresponde a 9 brigradas empresariales ya que se conformo una capacitacion con pymes "/>
    <s v="No Aplica"/>
    <n v="0.92364468166221891"/>
    <n v="0.92364468166221891"/>
    <s v="EXCELENTE"/>
  </r>
  <r>
    <n v="21"/>
    <x v="2"/>
    <s v="Conocimiento del Riesgo"/>
    <x v="4"/>
    <x v="0"/>
    <x v="20"/>
    <s v="Evaluar el nivel de interiorización en las personas que asistieron a la sensibilización e auto revisión de establecimientos"/>
    <x v="2"/>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5"/>
    <n v="5"/>
    <n v="1"/>
    <m/>
    <s v="EXCELENTE"/>
    <s v="Se realizar la verificacion del 1% de las revisiones clasifcadas como riesgo bajo ratificando en su totalidad  los establecimientor aprobados."/>
    <m/>
    <n v="0.85"/>
    <n v="7"/>
    <n v="7"/>
    <n v="1"/>
    <m/>
    <s v="EXCELENTE"/>
    <s v="para el mes de Agosto se realizan mas  verificaciones a establecimientos debido a que se incremento el numero de conceptos de riesgo bajo dados."/>
    <m/>
    <n v="0.85"/>
    <n v="8"/>
    <n v="8"/>
    <n v="1"/>
    <m/>
    <s v="EXCELENTE"/>
    <m/>
    <m/>
    <n v="1"/>
    <n v="1"/>
    <x v="0"/>
    <n v="0.85"/>
    <n v="5"/>
    <n v="5"/>
    <n v="1"/>
    <s v="&gt;"/>
    <s v="EXCELENTE"/>
    <s v="Se ratifico el numero de conceptos emitidos correspondiente al 1% de los generados en el mes de abril"/>
    <m/>
    <n v="0.85"/>
    <n v="3"/>
    <n v="3"/>
    <n v="1"/>
    <s v="&gt;"/>
    <s v="EXCELENTE"/>
    <s v="Se ratifico el numero de conceptos emitidos correspondiente al 1% de los generados en el mes de mayo"/>
    <m/>
    <n v="0.85"/>
    <n v="4"/>
    <n v="4"/>
    <n v="1"/>
    <s v="&gt;"/>
    <s v="Excelente"/>
    <s v="Se ratifico el numero de conceptos emitidos correspondiente al 1% de los generados en el mes de junio"/>
    <m/>
    <n v="1"/>
    <n v="1"/>
    <s v="EXCELENTE"/>
    <n v="0.85"/>
    <n v="2"/>
    <n v="2"/>
    <n v="1"/>
    <m/>
    <s v="Excelente"/>
    <s v="para el mes de enero se realizan 2 visitas debido a las pocas solicitudes para la capacitacion de riesgo bajo realizadas."/>
    <s v="No Aplica"/>
    <n v="1"/>
    <n v="2"/>
    <n v="2"/>
    <n v="1"/>
    <m/>
    <s v="EXCELENTE"/>
    <s v="se realizan 2 visitas de verificacion en el mes de febrero a las culaes se ratifican los conceptos emitidos."/>
    <s v="No Aplica"/>
    <n v="1"/>
    <n v="5"/>
    <n v="5"/>
    <n v="1"/>
    <m/>
    <s v="EXCELENTE"/>
    <s v="las visitas de verificacion realizadas correponden al 1% de las capacitaciones dadas en riego bajo para el mes de marzo"/>
    <s v="No Aplica"/>
    <n v="1"/>
    <n v="1"/>
    <s v="EXCELENTE"/>
  </r>
  <r>
    <n v="22"/>
    <x v="2"/>
    <s v="Conocimiento del Riesgo"/>
    <x v="4"/>
    <x v="0"/>
    <x v="21"/>
    <s v="Identificar el grado porcentual de cumplimiento de asistencia de la UAECOB a los eventos masivos de alta complejidad que tengan concepto favorable."/>
    <x v="2"/>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17"/>
    <n v="17"/>
    <n v="1"/>
    <m/>
    <s v="EXCELENTE"/>
    <s v="Por motivo de la celebracion del mundial de futbol 2018 los eventos para el mes de julio no representaron un numero significativo en el distiro capital"/>
    <m/>
    <n v="1"/>
    <n v="52"/>
    <n v="52"/>
    <n v="1"/>
    <m/>
    <s v="EXCELENTE"/>
    <s v="Se observa un incremento en la realizacion de eventos masivos de alta complejidad en el distrito debido a que lo empresarios empiezan a retomar las actividades pendientes por el mundial de futbol 2018"/>
    <m/>
    <n v="1"/>
    <n v="43"/>
    <n v="43"/>
    <n v="1"/>
    <m/>
    <s v="EXCELENTE"/>
    <m/>
    <m/>
    <n v="1"/>
    <n v="1"/>
    <x v="0"/>
    <n v="1"/>
    <n v="33"/>
    <n v="33"/>
    <n v="1"/>
    <s v="="/>
    <s v="EXCELENTE"/>
    <s v="El nuemro de eventos corresponde a concientos (enanitos verdes y hombres G, jumbo concierto) asi mismo se contiuaron con obras de teatro y clausura del festibal iberoamericano de teatro, lel tour de la fifa (copa del mundo) entre otros."/>
    <m/>
    <n v="1"/>
    <n v="23"/>
    <n v="23"/>
    <n v="1"/>
    <s v="="/>
    <s v="EXCELENTE"/>
    <s v="Disminuye el numero de eventos debido a las elecciones presidenciales que afecta la realizacion de eventos."/>
    <m/>
    <n v="1"/>
    <n v="9"/>
    <n v="9"/>
    <n v="1"/>
    <s v="="/>
    <s v="Excelente"/>
    <s v="Disminuye el numero de eventos debido a las elecciones presidenciales que afecta la realizacion de eventos."/>
    <m/>
    <n v="1"/>
    <n v="1"/>
    <s v="EXCELENTE"/>
    <n v="1"/>
    <n v="17"/>
    <n v="17"/>
    <n v="1"/>
    <m/>
    <s v="Excelente"/>
    <s v="Para el mes de enero se presentaron pocos eventos alta complejidad en la ciudad "/>
    <s v="No Aplica"/>
    <n v="1"/>
    <n v="27"/>
    <n v="27"/>
    <n v="1"/>
    <m/>
    <s v="EXCELENTE"/>
    <s v="se incremetan los eventos de alta complejidad en la ciudad debido al inicio del futbol colombiano y temporada taurina"/>
    <s v="No Aplica"/>
    <n v="1"/>
    <n v="41"/>
    <n v="41"/>
    <n v="1"/>
    <m/>
    <s v="EXCELENTE"/>
    <s v="Se incrementa el nuemro de eventos debido al inicio del festival iberoamericano de teatro, estereo picnik y concientos de gran magnitud, asi mismo se registro los eventos de seman santa."/>
    <s v="No Aplica"/>
    <n v="1"/>
    <n v="1"/>
    <s v="EXCELENTE"/>
  </r>
  <r>
    <n v="23"/>
    <x v="2"/>
    <s v="Conocimiento del Riesgo"/>
    <x v="4"/>
    <x v="0"/>
    <x v="22"/>
    <s v="Evaluar la oportunidad en la realización de revisiones técnicas de riesgo moderado y alto."/>
    <x v="2"/>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2723"/>
    <n v="2982"/>
    <n v="0.91314553990610325"/>
    <m/>
    <s v="EXCELENTE"/>
    <s v="Se realizaron las revisiones tecnicas en los tiempos establecidos en los procedimientos  de acuerdo con las disponibilidad de las estaciones."/>
    <m/>
    <n v="0.8"/>
    <n v="2849"/>
    <n v="3266"/>
    <n v="0.8723208818126148"/>
    <m/>
    <s v="EXCELENTE"/>
    <s v="Se realizaron las revisiones tecnicas en los tiempos establecidos en los procedimientos  de acuerdo con las disponibilidad de las estaciones."/>
    <m/>
    <n v="0.8"/>
    <n v="2097"/>
    <n v="2315"/>
    <n v="0.90583153347732182"/>
    <m/>
    <s v="EXCELENTE"/>
    <m/>
    <m/>
    <n v="0.89709931839868007"/>
    <n v="0.89709931839868007"/>
    <x v="0"/>
    <n v="0.8"/>
    <n v="2165"/>
    <n v="2395"/>
    <n v="0.90396659707724425"/>
    <s v="&gt;"/>
    <s v="EXCELENTE"/>
    <s v="Se realizaron las revisiones tecnicas en los tiempos establecidos en los procedimientos  de acuerdo con las disponibilidad de las estaciones."/>
    <m/>
    <n v="0.8"/>
    <n v="2173"/>
    <n v="2422"/>
    <n v="0.89719240297274983"/>
    <s v="&gt;"/>
    <s v="EXCELENTE"/>
    <s v="Se realizaron las revisiones tecnicas en los tiempos establecidos en los procedimientos  de acuerdo con las disponibilidad de las estaciones."/>
    <m/>
    <n v="0.8"/>
    <n v="2559"/>
    <n v="2876"/>
    <n v="0.88977746870653684"/>
    <s v="&gt;"/>
    <s v="Excelente"/>
    <s v="Se realizaron las revisiones tecnicas en los tiempos establecidos en los procedimientos  de acuerdo con las disponibilidad de las estaciones."/>
    <m/>
    <n v="0.89697882291884357"/>
    <n v="0.89697882291884357"/>
    <s v="EXCELENTE"/>
    <n v="0.8"/>
    <n v="1450"/>
    <n v="1611"/>
    <n v="0.90006207324643084"/>
    <m/>
    <s v="Excelente"/>
    <s v="Se realizaron las revisiones tecnicas en los tiempos establecidos en los procedimientos  de acuerdo con las disponibilidad de las estaciones."/>
    <s v="No Aplica"/>
    <n v="0.79"/>
    <n v="838"/>
    <n v="932"/>
    <n v="0.89914163090128751"/>
    <m/>
    <s v="EXCELENTE"/>
    <s v="Se realizaron las revisiones tecnicas en los tiempos establecidos en los procedimientos  de acuerdo con las disponibilidad de las estaciones."/>
    <s v="No Aplica"/>
    <n v="0.79"/>
    <n v="1676"/>
    <n v="1884"/>
    <n v="0.88959660297239918"/>
    <m/>
    <s v="EXCELENTE"/>
    <s v="Se realizaron las revisiones tecnicas en los tiempos establecidos en los procedimientos  de acuerdo con las disponibilidad de las estaciones."/>
    <s v="No Aplica"/>
    <n v="0.8962667690400391"/>
    <n v="0.8962667690400391"/>
    <s v="EXCELENTE"/>
  </r>
  <r>
    <n v="24"/>
    <x v="1"/>
    <s v="Reducción del Riesgo"/>
    <x v="4"/>
    <x v="0"/>
    <x v="23"/>
    <s v="Evidenciar el nivel de cumplimiento de las actividades asignadas a la UAECOB en el marco de la Comisión Distrital Prevención y Mitigación de Incendios Forestales."/>
    <x v="1"/>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n v="1"/>
    <m/>
    <m/>
    <m/>
    <m/>
    <m/>
    <m/>
    <m/>
    <n v="1"/>
    <m/>
    <m/>
    <m/>
    <m/>
    <m/>
    <m/>
    <m/>
    <n v="1"/>
    <m/>
    <m/>
    <m/>
    <m/>
    <m/>
    <m/>
    <m/>
    <m/>
    <s v="No aplica"/>
    <x v="1"/>
    <n v="1"/>
    <m/>
    <m/>
    <m/>
    <m/>
    <m/>
    <m/>
    <m/>
    <n v="1"/>
    <m/>
    <m/>
    <m/>
    <m/>
    <m/>
    <m/>
    <m/>
    <n v="1"/>
    <n v="7"/>
    <n v="7"/>
    <n v="1"/>
    <s v="="/>
    <s v="Excelente"/>
    <s v="1. Presentar a la Comisión Intersectorial de Gestión de Riesgos y Cambio Climático, el informe anual de gestión de la CDPMIF, como mecanismo para facilitar la articulación con el SDGR-CC._x000a_2. Reportar trimestralmente los incendios forestales ocurridos en el Distrito Capital a: la UNGRD, al IDEAM y a las autoridades ambientales._x000a_3. Determinar las necesidades para el fortalecimiento del equipo de investigación de causas de incendios forestales y buscar la forma de suplirlas._x000a_4. Apoyar la tipificación de incidentes forestales en la plataforma a desarrollar por el NUSE._x000a_5. Investigar las causas de los incendios forestales de gran complejidad._x000a_6. Contar con un grupo de vigías forestales, para la detección y vigilancia de columnas de humo, especialmente en las temporadas secas._x000a_7. Reportar mensualmente los incidentes forestales atendidos en Bogotá D.C. y realizar la georeferenciación de los incendios forestales._x000a_"/>
    <m/>
    <m/>
    <n v="1"/>
    <s v="EXCELENTE"/>
    <m/>
    <m/>
    <m/>
    <m/>
    <m/>
    <m/>
    <m/>
    <m/>
    <m/>
    <m/>
    <m/>
    <m/>
    <m/>
    <m/>
    <m/>
    <m/>
    <s v="No aplica"/>
    <s v="No aplica"/>
    <s v="No aplica"/>
    <s v="No aplica"/>
    <s v="No aplica"/>
    <s v="No aplica"/>
    <s v="No aplica"/>
    <m/>
    <m/>
    <s v="No aplica"/>
    <s v="No aplica"/>
  </r>
  <r>
    <n v="25"/>
    <x v="2"/>
    <s v="Reducción del Riesgo"/>
    <x v="4"/>
    <x v="0"/>
    <x v="24"/>
    <s v="Realizar seguimiento a los ejercicios de entrenamiento que se soliciten a la Subdirección de Gestión del Riesgo"/>
    <x v="1"/>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n v="1"/>
    <m/>
    <m/>
    <m/>
    <m/>
    <m/>
    <m/>
    <m/>
    <n v="1"/>
    <m/>
    <m/>
    <m/>
    <m/>
    <m/>
    <m/>
    <m/>
    <n v="1"/>
    <m/>
    <m/>
    <m/>
    <m/>
    <m/>
    <m/>
    <m/>
    <m/>
    <s v="No aplica"/>
    <x v="1"/>
    <n v="1"/>
    <m/>
    <m/>
    <m/>
    <m/>
    <m/>
    <m/>
    <m/>
    <n v="1"/>
    <m/>
    <m/>
    <m/>
    <m/>
    <m/>
    <m/>
    <m/>
    <n v="1"/>
    <n v="23"/>
    <n v="23"/>
    <n v="1"/>
    <s v="="/>
    <s v="Excelente"/>
    <s v="Se atendieron todas las solcitudes allegadas para los simulacros y simulaciones soclicitadas."/>
    <m/>
    <m/>
    <n v="1"/>
    <s v="EXCELENTE"/>
    <m/>
    <m/>
    <m/>
    <m/>
    <m/>
    <m/>
    <m/>
    <m/>
    <m/>
    <m/>
    <m/>
    <m/>
    <m/>
    <m/>
    <m/>
    <m/>
    <s v="No aplica"/>
    <s v="No aplica"/>
    <s v="No aplica"/>
    <s v="No aplica"/>
    <s v="No aplica"/>
    <s v="No aplica"/>
    <s v="No aplica"/>
    <m/>
    <m/>
    <s v="No aplica"/>
    <s v="No aplica"/>
  </r>
  <r>
    <n v="26"/>
    <x v="1"/>
    <s v="Conocimiento del Riesgo"/>
    <x v="4"/>
    <x v="0"/>
    <x v="25"/>
    <s v="Medir el nivel de gestión de la Subdirección de Gestión del Riesgo frente a los requerimientos de capacitación comunitaria. "/>
    <x v="2"/>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30"/>
    <n v="30"/>
    <n v="1"/>
    <m/>
    <s v="EXCELENTE"/>
    <s v="Se reduce el numero de solicitudes debido a la temporada de vacaciones en los jardines y colegios."/>
    <m/>
    <n v="1"/>
    <n v="45"/>
    <n v="45"/>
    <n v="1"/>
    <m/>
    <s v="EXCELENTE"/>
    <s v="Se incrementa el numero de solcitudes debido a que en los jardines y colegios retoman actividades y solicitan capacitacion para cumplir con la normatividd asociada"/>
    <m/>
    <n v="1"/>
    <n v="57"/>
    <n v="57"/>
    <n v="1"/>
    <m/>
    <s v="EXCELENTE"/>
    <s v="Los jardines procuran cumplir con la normatividad  asociada a la capacitacion relacionada con los temas de prevencion y solcitan por lo regular 2 capacitaciones al año."/>
    <m/>
    <n v="1"/>
    <n v="1"/>
    <x v="0"/>
    <n v="1"/>
    <n v="64"/>
    <n v="64"/>
    <n v="1"/>
    <s v="="/>
    <s v="EXCELENTE"/>
    <s v="Se incrementa el numero de solcitudes ya que lo jardines infantiles para esta temporada solicitan la capacitacion para cumplir con la normatividad asociada."/>
    <m/>
    <n v="1"/>
    <n v="31"/>
    <n v="31"/>
    <n v="1"/>
    <s v="="/>
    <s v="EXCELENTE"/>
    <s v="Corresponde el nivel promedio de solicitudes allegadas para el mes de mayo."/>
    <m/>
    <n v="1"/>
    <n v="46"/>
    <n v="46"/>
    <n v="1"/>
    <s v="="/>
    <s v="Excelente"/>
    <s v="Por el final de la temporada de vacaciones los jardines solicitan nuevamente la  capacitacion  en prevencion de  emergencias y comportamiento del fuego."/>
    <m/>
    <n v="1"/>
    <n v="1"/>
    <s v="EXCELENTE"/>
    <n v="1"/>
    <n v="33"/>
    <n v="33"/>
    <n v="1"/>
    <m/>
    <s v="Excelente"/>
    <s v="Se dieron tramite a las solicitudes allegadas por los usuarios para el periodo de medición"/>
    <s v="No Aplica"/>
    <n v="1"/>
    <n v="39"/>
    <n v="39"/>
    <n v="1"/>
    <m/>
    <s v="EXCELENTE"/>
    <s v="El proceso de capacitacion comunitaria esta diseñado para atender la demanda de los usuarios, para el periodo se dio trmite a todas las solictudes allegadas a la SGR"/>
    <s v="No Aplica"/>
    <n v="1"/>
    <n v="36"/>
    <n v="36"/>
    <n v="1"/>
    <m/>
    <s v="EXCELENTE"/>
    <s v="El proceso de capacitacion comunitaria esta diseñado para atender la demanda de los usuarios, para el periodo se dio trmite a todas las solictudes allegadas a la SGR"/>
    <s v="No Aplica"/>
    <n v="1"/>
    <n v="1"/>
    <s v="EXCELENTE"/>
  </r>
  <r>
    <n v="27"/>
    <x v="0"/>
    <s v="Gestión Integral de Incendios"/>
    <x v="5"/>
    <x v="0"/>
    <x v="26"/>
    <s v="Actualizar los procedimientos asociados al proceso de Atención de Incendios desactualizados con mas de 2,5 años."/>
    <x v="0"/>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n v="1"/>
    <m/>
    <m/>
    <m/>
    <m/>
    <m/>
    <m/>
    <m/>
    <n v="1"/>
    <m/>
    <m/>
    <m/>
    <m/>
    <m/>
    <m/>
    <m/>
    <n v="1"/>
    <n v="2"/>
    <n v="3"/>
    <n v="0.66666666666666663"/>
    <s v="&gt;="/>
    <s v="REGULAR"/>
    <s v="Durante el tercer  trimestre de 2018, se realizo la actualización de los siguientes procedimientos: ATENCIÓN INCENDIOS FORESTALES, actualizado en ruta de calidad el 12 de septiembre de 2018;  ATENCIÓN DE INCENDIOS EDIFICACIONES DE 1 A 6 PISOS, actualizado en ruta de calidad el 11 de septiembre de 2018."/>
    <s v="A pesar que se realizo actualización de 2 procedimientos del proceso de atención de incendios, durante el ultimo trimestre se comtinuara con la actualización de mas procedimientos del mencionado proceso."/>
    <m/>
    <n v="0.66666666666666663"/>
    <x v="3"/>
    <m/>
    <m/>
    <m/>
    <m/>
    <m/>
    <m/>
    <m/>
    <m/>
    <m/>
    <m/>
    <m/>
    <m/>
    <m/>
    <m/>
    <m/>
    <m/>
    <n v="1"/>
    <n v="0"/>
    <n v="3"/>
    <n v="0"/>
    <s v="&lt;"/>
    <s v="MALO"/>
    <s v="No se realizaron actividades de actualización durante el segundo trimestre, a los dos procedimientos de incendios  que hace falta actualizar."/>
    <s v="Envio de  solicitud de compromiso a los responsables de la actividad por parte del Subdirector Operativo, para que se siga con la actualización de los dos procedimientos que hace falta actualizar."/>
    <m/>
    <n v="0"/>
    <s v="MALO"/>
    <m/>
    <m/>
    <m/>
    <m/>
    <m/>
    <m/>
    <m/>
    <m/>
    <m/>
    <m/>
    <m/>
    <m/>
    <m/>
    <m/>
    <m/>
    <m/>
    <n v="1"/>
    <n v="1"/>
    <n v="3"/>
    <n v="0.33333333333333331"/>
    <s v="&lt;"/>
    <s v="MALO"/>
    <s v="Se realizaron acciones para  actualizar uno de los tres procedimientos relativos a la atención de incendios, tal procedimiento  es: la atención de incendios estructurales de gran altura, el cual esta listo y se publicara en la ruta de calidad, para la consulta respectiva."/>
    <s v="Actualización y publicación."/>
    <m/>
    <n v="0.33333333333333331"/>
    <s v="MALO"/>
  </r>
  <r>
    <n v="28"/>
    <x v="3"/>
    <s v="Gestión Integral de Incendios"/>
    <x v="5"/>
    <x v="0"/>
    <x v="27"/>
    <s v="Contar con la disponibilidad de personal permanente garantizando el funcionamiento."/>
    <x v="2"/>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 "/>
    <s v="45%-54%"/>
    <s v="55%-64%"/>
    <s v="&gt;=65% "/>
    <s v="17 Estaciones, áreas de la UAECOB en la que desempeñan funciones el personal operativo"/>
    <s v="Profesional Sub.Operativa (Disponibilidad de personal)"/>
    <s v="Profesional Sub.Operativa"/>
    <s v="Subdirector Operativo y las 17 estaciones."/>
    <n v="0.65"/>
    <n v="160"/>
    <n v="309"/>
    <n v="0.51779935275080902"/>
    <s v="&lt;"/>
    <s v="REGULAR"/>
    <s v="A partir la recopilación de información suministrada por la Central de radio por turno  y a la recepción de novedades de permisos, se realiza un análisis de las diferentes variables, donde los 309  empleados por turno de  las correspondientes compañías el ausentismo es regular  con un porcentaje  del 52%."/>
    <s v="De acuerdo a las diferentes reuniones planteadas por el Subdirector Operativo sobre la concientizacion del alto indice de ausentismo que se estaba presentando se tomo la medida de restringir los permisos para bajar un poco el ausentismo en los dos turnos de las 17 estaciones, la central de comunicaciones y logistica para mejorar los indicadores y la respuesta en la ciudad."/>
    <n v="0.65"/>
    <n v="209"/>
    <n v="309"/>
    <n v="0.6763754045307443"/>
    <s v="&gt;"/>
    <s v="BUENO"/>
    <s v="A partir la recopilación de información suministrada por la Central de radio y a la recepción de novedades de permisos, se realiza un análisis de las diferentes variables, donde los 309  empleados del turno en las correspondientes compañías el ausentismo BAJO. "/>
    <m/>
    <n v="0.65"/>
    <n v="191"/>
    <n v="309"/>
    <n v="0.6181229773462783"/>
    <s v="&gt;="/>
    <s v="BUENO"/>
    <s v="A partir la recopilación de información suministrada por la Central de radio y a la recepción de novedades de permisos, se realiza un análisis de las diferentes variables, donde los 309 empleados en un turno en las correspondientes compañías bajo el ausentismo."/>
    <m/>
    <n v="0.6040992448759438"/>
    <n v="0.6040992448759438"/>
    <x v="2"/>
    <n v="0.65"/>
    <n v="209"/>
    <n v="618"/>
    <n v="0.33818770226537215"/>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225"/>
    <n v="618"/>
    <n v="0.3640776699029126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195"/>
    <n v="618"/>
    <n v="0.315533980582524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m/>
    <n v="0.33926645091693636"/>
    <n v="0.33926645091693636"/>
    <s v="MALO"/>
    <n v="0.65"/>
    <n v="547"/>
    <n v="608"/>
    <n v="0.89967105263157898"/>
    <s v="&gt;"/>
    <s v="Excelente"/>
    <s v="La disponibilidad de personal durante enero de 2018 fue del 547 unidades para la atención de emergencias."/>
    <m/>
    <n v="0.65"/>
    <n v="560"/>
    <n v="608"/>
    <n v="0.92105263157894735"/>
    <s v="&gt;"/>
    <s v="EXCELENTE"/>
    <s v="La disponibilidad de personal durante febrero de 2018 fue del 560 unidades para la atención de emergencias."/>
    <m/>
    <n v="0.65"/>
    <n v="585"/>
    <n v="608"/>
    <n v="0.96217105263157898"/>
    <s v="&gt;"/>
    <s v="EXCELENTE"/>
    <s v="La disponibilidad de personal durante marzo de 2018 fue del 585 unidades para la atención de emergencias."/>
    <m/>
    <n v="0.92763157894736847"/>
    <n v="0.92763157894736847"/>
    <s v="EXCELENTE"/>
  </r>
  <r>
    <n v="29"/>
    <x v="3"/>
    <s v="Gestión Integral de Incendios"/>
    <x v="5"/>
    <x v="1"/>
    <x v="28"/>
    <s v="Buscar estrategias que permitan mejorar el tiempo de respuesta durante el año 2018  de acuerdo con  el  Indicador PMR - Meta Plan (tiempo estimado 2018 ≤ 8:30 minutos.)"/>
    <x v="2"/>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d v="1899-12-30T08:30:00"/>
    <s v="N/A"/>
    <s v="N/A"/>
    <d v="1899-12-30T09:33:00"/>
    <s v="&gt;"/>
    <s v="MALO "/>
    <s v="El tiempo de atención de servicios se vio afectado en 1:03´ por encima de la meta, dado que existen factores externos que afectan la movilización a las emergencias, dentro de ellos se puede resaltar el aumento del parque automotor de la ciudad."/>
    <m/>
    <d v="1899-12-30T08:30:00"/>
    <s v="N/A"/>
    <s v="N/A"/>
    <d v="1899-12-30T09:38:00"/>
    <s v="&gt;"/>
    <s v="MALO "/>
    <s v="El tiempo de atención de servicios se vio afectado en 1:08´ por encima de la meta, dado que existen factores externos que afectan la movilización a las emergencias, dentro de ellos se puede resaltar el aumento del parque automotor de la ciudad."/>
    <m/>
    <d v="1899-12-30T08:30:00"/>
    <s v="N/A"/>
    <s v="N/A"/>
    <d v="1899-12-30T10:18:00"/>
    <s v="&gt;"/>
    <s v="MALO "/>
    <s v="El tiempo de atención de servicios se vio afectado en 1:48´ por encima de la meta, dado que existen factores externos que afectan la movilización a las emergencias, dentro de ellos se puede resaltar el aumento del parque automotor de la ciudad."/>
    <s v="Revisar y depurar los servicios IMER del primer nivel de respuesta que requiere oportunidad en la atención."/>
    <d v="1899-12-30T09:49:40"/>
    <d v="1899-12-30T09:49:40"/>
    <x v="4"/>
    <s v="≤ 8:30 minutos"/>
    <s v="N/A"/>
    <s v="N/A"/>
    <d v="1899-12-30T10:15:00"/>
    <s v="&gt;"/>
    <s v="MALO "/>
    <s v="El tiempo de atencion de servicios se vio afectado en 1:8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55:00"/>
    <s v="&gt;"/>
    <s v="MALO "/>
    <s v="El tiempo de atencion de servicios se vio afectado en 1:2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19:00"/>
    <s v="&gt;"/>
    <s v="MALO "/>
    <s v="El tiempo de atencion de servicios se vio afectado en 0:89´ por encima de la meta, sin embargo, con respecto al mes anterior redujo 0:36 esa reducción se debe a que algunas de las máquinas fueron puestas en operación nuevamente."/>
    <s v="Realizar el mantenimiento a las máquinas que lo ameritan,  lo antes posible para poner la totalidad en funcionamiento."/>
    <d v="1899-12-30T09:49:40"/>
    <d v="1899-12-30T09:49:40"/>
    <s v="MALO"/>
    <s v="≤ 8:30 minutos"/>
    <s v="N/A"/>
    <s v="N/A"/>
    <d v="1899-12-30T08:56:00"/>
    <s v="&gt;"/>
    <s v="REGULAR"/>
    <s v="El tiempo de atención de los servicios IMER fue un poco alta comparada con la meta, debido a que algunos de los servicios atendidos tuvieron un tiempo de servicio mayor, lo cual afecto el tiempo meta."/>
    <s v="Se espera que  con la puesta en servicios de las máquinas nuevas que ingresaron en enero de 2018, se reduzca el tiempo a la meta establecida."/>
    <s v="≤ 8:30 minutos"/>
    <s v="N/A"/>
    <s v="N/A"/>
    <d v="1899-12-30T10:00:00"/>
    <s v="&gt;"/>
    <s v="MALO"/>
    <s v="El tiempo de atencion de servicios se vio afectado en 1:70 por encima de la meta. "/>
    <s v="Se reducira el tiempo de servicios con la puesta en marcha de todas las máquinas nuevas."/>
    <s v="≤ 8:30 minutos"/>
    <s v="N/A"/>
    <s v="N/A"/>
    <d v="1899-12-30T09:49:00"/>
    <s v="&gt;"/>
    <s v="MALO"/>
    <s v="El tiempo de atención de los servicios se redujo con respecto al mes anterior."/>
    <s v="Se espera poder contar con todas las máquinas nuevas en servicios para el trimestres siguiente."/>
    <d v="1899-12-30T09:35:00"/>
    <d v="1899-12-30T09:35:00"/>
    <s v="MALO"/>
  </r>
  <r>
    <n v="30"/>
    <x v="3"/>
    <s v="Gestión Integral de Incendios"/>
    <x v="5"/>
    <x v="0"/>
    <x v="29"/>
    <s v="Establecer la frecuencia, tipo y cantidad de servicios atendidos por la UAECOB que sirvan de insumos para la toma de decisiones"/>
    <x v="2"/>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2796"/>
    <n v="2796"/>
    <n v="1"/>
    <s v="="/>
    <s v="EXCELENTE"/>
    <s v="Se realizó la atención de todos  los servicios de emergencia de acuerdo a la tipologia establecida."/>
    <m/>
    <n v="1"/>
    <n v="3119"/>
    <n v="3119"/>
    <n v="1"/>
    <s v="="/>
    <s v="EXCELENTE"/>
    <s v="Se realizó la atención de todos  los servicios de emergencia de acuerdo a la tipologia establecida."/>
    <m/>
    <n v="1"/>
    <n v="2987"/>
    <n v="2987"/>
    <n v="1"/>
    <s v="="/>
    <s v="EXCELENTE"/>
    <s v="Se realizó la atención de todos  los servicios de emergencia de acuerdo a la tipologia establecida."/>
    <m/>
    <n v="1"/>
    <n v="1"/>
    <x v="0"/>
    <n v="1"/>
    <n v="3153"/>
    <n v="3153"/>
    <n v="1"/>
    <s v="="/>
    <s v="EXCELENTE"/>
    <s v="Se realizó la atención de todos  los servicios de emergencia de acuerdo a la tipologia establecida."/>
    <m/>
    <n v="1"/>
    <n v="2926"/>
    <n v="2926"/>
    <n v="1"/>
    <s v="="/>
    <s v="EXCELENTE"/>
    <s v="Se realizó la atención de todos  los servicios de emergencia de acuerdo a la tipologia establecida."/>
    <m/>
    <n v="1"/>
    <n v="2761"/>
    <n v="2761"/>
    <n v="1"/>
    <s v="="/>
    <s v="Excelente"/>
    <s v="Se realizó la atención de todos  los servicios de emergencia de acuerdo a la tipologia establecida."/>
    <m/>
    <n v="1"/>
    <n v="1"/>
    <s v="EXCELENTE"/>
    <n v="1"/>
    <n v="2735"/>
    <n v="2735"/>
    <n v="1"/>
    <s v="="/>
    <s v="Excelente"/>
    <s v="Se realizo la atención de los servicios de emergencia por tipo durante enero de 2018."/>
    <m/>
    <n v="1"/>
    <n v="3342"/>
    <n v="3342"/>
    <n v="1"/>
    <s v="="/>
    <s v="EXCELENTE"/>
    <s v="Se realizo la atención de los servicios de emergencia por tipo durante febrero de 2018."/>
    <m/>
    <n v="1"/>
    <n v="3470"/>
    <n v="3470"/>
    <n v="1"/>
    <s v="="/>
    <s v="EXCELENTE"/>
    <s v="Se realizo la atención de los servicios de emergencia por tipo durante marzo de 2018."/>
    <m/>
    <n v="1"/>
    <n v="1"/>
    <s v="EXCELENTE"/>
  </r>
  <r>
    <n v="31"/>
    <x v="0"/>
    <s v="Gestión Integrada"/>
    <x v="6"/>
    <x v="1"/>
    <x v="30"/>
    <s v="Medir el cumplimiento de las acciones planteadas por los subsistemas"/>
    <x v="1"/>
    <s v="Personal y Tecnológico (Computador)"/>
    <n v="1"/>
    <s v="Final de cada periodo, después de que los subsistemas hayan realizado su gestión"/>
    <s v="Eficacia"/>
    <s v="(% del promedio de cumplimiento de las acciones reportadas por los subsistemas)"/>
    <s v="Porcentaje"/>
    <s v="Registros evidenciados de las acciones planteadas por los subsistemas"/>
    <s v="Trimestral"/>
    <s v="Trimestral"/>
    <s v="&lt;60 %"/>
    <s v="&gt;60 y &lt; 80"/>
    <s v=" =80 Y &lt;95"/>
    <s v="&gt; 95 %"/>
    <s v="Subsistemas del SIG  que cuenten con indicadores"/>
    <s v="Apoyo SIG"/>
    <s v="Coordinación SIG"/>
    <s v="Directivos, Oficina Asesora de Planeación, coordinadores y referentes del SIG"/>
    <n v="1"/>
    <m/>
    <m/>
    <m/>
    <m/>
    <m/>
    <m/>
    <m/>
    <n v="1"/>
    <m/>
    <m/>
    <m/>
    <m/>
    <m/>
    <m/>
    <m/>
    <n v="1"/>
    <m/>
    <m/>
    <m/>
    <m/>
    <m/>
    <m/>
    <m/>
    <m/>
    <s v="No aplica"/>
    <x v="1"/>
    <m/>
    <m/>
    <m/>
    <m/>
    <m/>
    <m/>
    <m/>
    <m/>
    <m/>
    <m/>
    <m/>
    <m/>
    <m/>
    <m/>
    <m/>
    <m/>
    <n v="1"/>
    <n v="6"/>
    <n v="8"/>
    <n v="0.75"/>
    <s v="&gt;60 y &lt; 80"/>
    <s v="Regular"/>
    <s v="Se recibe información de los indicadores de cuatro (4) subsistemas (Gestión Ambiental, Gestión Seguridad en la Infomación, Gestión Documental, Seguridad y Salud en el Trabajo), en total ocho (8) indicadores de los cuales seis (6) tienen un desempeño excelente.Sin embargo, el área de gestión ambiental presenta un desempeño malo en dos (2) de sus indicadores referntes al consumo de servicios públicos, generando una disminución en el desempeño general del SIG. Lo anterior evidencia una situación de alerta para el área de Gestión Ambiental, toda vez que, no obstante se imparten las directrices transversales a la Unidad frente al manejo y conciencia ambiental, es responsabilidad de cada una de las dependencias y estaciones interiorizar dichos lineamientos, ya que como se analizan los resultados de los indicadores, el consumo desmedido e irresponsable de los servicios públicos en las estaciones y en la Sede Comando, se incrementaron durante el segundo trimestre del año."/>
    <s v="Realizar seguimiento a cada una de las actividades propuestas por el área de Gestión Ambiental, para reducir el consumo de servicios públicos._x000a_"/>
    <m/>
    <n v="0.75"/>
    <s v="REGULAR"/>
    <m/>
    <m/>
    <m/>
    <m/>
    <m/>
    <m/>
    <m/>
    <m/>
    <m/>
    <m/>
    <m/>
    <m/>
    <m/>
    <m/>
    <m/>
    <m/>
    <s v="No aplica"/>
    <s v="No aplica"/>
    <s v="No aplica"/>
    <s v="No aplica"/>
    <s v="No aplica"/>
    <s v="No aplica"/>
    <s v="No aplica"/>
    <m/>
    <m/>
    <s v="No aplica"/>
    <s v="No aplica"/>
  </r>
  <r>
    <n v="32"/>
    <x v="0"/>
    <s v="Gestión Asuntos Jurídicos"/>
    <x v="6"/>
    <x v="0"/>
    <x v="31"/>
    <s v="medir el cumplimiento de la eficacia de los trabajadores de la Oficina de control interno disciplinarios."/>
    <x v="0"/>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Mensual"/>
    <s v="Mensual"/>
    <s v="&lt;=7"/>
    <s v="&gt;8 - &lt;11"/>
    <s v="(=)11 y &lt;13"/>
    <s v="(=)13"/>
    <s v="Oficina de Control Interno"/>
    <s v="Asistente Administrativa OCDI"/>
    <s v="Coordinador OCDI"/>
    <s v="Directivos"/>
    <n v="13"/>
    <m/>
    <m/>
    <m/>
    <m/>
    <m/>
    <m/>
    <m/>
    <n v="13"/>
    <m/>
    <m/>
    <m/>
    <m/>
    <m/>
    <m/>
    <m/>
    <n v="13"/>
    <n v="108"/>
    <n v="6.3"/>
    <n v="17.142857142857142"/>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Agosto se contaron solo con dos abogados."/>
    <s v="Mantener el impulso procesal de las actuaciones disciplinarias"/>
    <m/>
    <n v="17.142857142857142"/>
    <x v="0"/>
    <m/>
    <m/>
    <m/>
    <m/>
    <m/>
    <m/>
    <m/>
    <m/>
    <m/>
    <m/>
    <m/>
    <m/>
    <m/>
    <m/>
    <m/>
    <m/>
    <n v="13"/>
    <n v="248"/>
    <n v="18"/>
    <n v="13.777777777777779"/>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777777777777779"/>
    <s v="EXCELENTE"/>
    <m/>
    <m/>
    <m/>
    <m/>
    <m/>
    <m/>
    <m/>
    <m/>
    <m/>
    <m/>
    <m/>
    <m/>
    <m/>
    <m/>
    <m/>
    <m/>
    <n v="13"/>
    <n v="221"/>
    <n v="17"/>
    <n v="13"/>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
    <s v="EXCELENTE"/>
  </r>
  <r>
    <n v="33"/>
    <x v="0"/>
    <s v="Gestión Asuntos Jurídicos"/>
    <x v="6"/>
    <x v="0"/>
    <x v="32"/>
    <s v="oportunidad en los tiempos de respuesta"/>
    <x v="0"/>
    <s v="Personal y Tecnológico (Computador)"/>
    <n v="10"/>
    <s v="Inicio, durante y final del proceso que respuesta"/>
    <s v="Eficiencia"/>
    <s v="Número total de procesos/ Promedio dias (fecha de apertura-fecha de acta de reparto)"/>
    <s v="Numero"/>
    <s v="Actas de reparto y libro apertura de procesos."/>
    <s v="Mensual"/>
    <s v="Mensual"/>
    <s v="&gt;15"/>
    <s v="&lt;=15 y &gt;=13"/>
    <s v="&lt;=12 y &gt;=11"/>
    <s v="&lt;=10"/>
    <s v="Oficina de Control Interno"/>
    <s v="Asistente Administrativa OCDI"/>
    <s v="Coordinador OCDI"/>
    <s v="Directivos"/>
    <n v="10"/>
    <m/>
    <m/>
    <m/>
    <m/>
    <m/>
    <m/>
    <m/>
    <n v="10"/>
    <m/>
    <m/>
    <m/>
    <m/>
    <m/>
    <m/>
    <m/>
    <n v="10"/>
    <n v="54"/>
    <n v="20"/>
    <n v="2.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2.7"/>
    <x v="0"/>
    <m/>
    <m/>
    <m/>
    <m/>
    <m/>
    <m/>
    <m/>
    <m/>
    <m/>
    <m/>
    <m/>
    <m/>
    <m/>
    <m/>
    <m/>
    <m/>
    <n v="10"/>
    <n v="40"/>
    <n v="4.0999999999999996"/>
    <n v="9.7560975609756113"/>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9.7560975609756113"/>
    <s v="EXCELENTE"/>
    <m/>
    <m/>
    <m/>
    <m/>
    <m/>
    <m/>
    <m/>
    <m/>
    <m/>
    <m/>
    <m/>
    <m/>
    <m/>
    <m/>
    <m/>
    <m/>
    <n v="10"/>
    <n v="25"/>
    <n v="15"/>
    <n v="1.666666666666666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1.6666666666666667"/>
    <s v="EXCELENTE"/>
  </r>
  <r>
    <n v="34"/>
    <x v="0"/>
    <s v="Gestión de PQRS"/>
    <x v="6"/>
    <x v="0"/>
    <x v="33"/>
    <s v="Medir el nivel de satisfacción en cuanto a tiempo de respuesta, claridad de la información y trato digno. En el punto principal y red CADE"/>
    <x v="0"/>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n v="0.9"/>
    <m/>
    <m/>
    <m/>
    <m/>
    <m/>
    <m/>
    <m/>
    <n v="0.9"/>
    <m/>
    <m/>
    <m/>
    <m/>
    <m/>
    <m/>
    <m/>
    <n v="0.9"/>
    <n v="98.99"/>
    <n v="0"/>
    <n v="0.9899"/>
    <s v="&gt;=95 %"/>
    <s v="EXCELENTE"/>
    <s v="Se cumple con la meta establecida durante el periodo de reporte, de acuerdo con las 198 encuestas realizadas, identificando que 196 ciudadanos respondieron positivamente al ejercicio del resultado de la atención presencial en los puntos donde atiende la entidad, por lo anterior, existe un cumplimiento por encima de la meta establecida para el reporte en el tercer trimestre con un 98, 99, el cual bajo 0,3% en relación al II trimestre, este resultado se da por la cantidad de trámites atendidos durante el periodo."/>
    <m/>
    <m/>
    <n v="0.9899"/>
    <x v="0"/>
    <m/>
    <m/>
    <m/>
    <m/>
    <m/>
    <m/>
    <m/>
    <m/>
    <m/>
    <m/>
    <m/>
    <m/>
    <m/>
    <m/>
    <m/>
    <m/>
    <n v="0.9"/>
    <n v="99.1"/>
    <n v="0"/>
    <n v="0.99099999999999999"/>
    <s v="&gt;=95 %"/>
    <s v="Excelente"/>
    <s v="Se cumple con la meta establecida durante el periodo de reporte, de acuerdo con las 144 encuestas realizadas, identificando que 143 ciudadanos respondieron positivamente al ejercicio del resultado de la atención presencial en los puntos donde atiende la entidad, por lo anterior, existe un cumplimiento por encima de la meta establecida para el reporte en el primer trimestre con un 99, 1 superando el I trimestre que fue del 98,2%, a aumentando la satisfacción en un 0,9%"/>
    <m/>
    <m/>
    <n v="0.99099999999999999"/>
    <s v="EXCELENTE"/>
    <m/>
    <m/>
    <m/>
    <m/>
    <m/>
    <m/>
    <m/>
    <m/>
    <m/>
    <m/>
    <m/>
    <m/>
    <m/>
    <m/>
    <m/>
    <m/>
    <n v="0.9"/>
    <n v="98.8"/>
    <n v="0"/>
    <n v="0.98199999999999998"/>
    <s v="&gt;=95 %"/>
    <s v="EXCELENTE"/>
    <s v="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
    <m/>
    <m/>
    <n v="0.98199999999999998"/>
    <s v="EXCELENTE"/>
  </r>
  <r>
    <n v="35"/>
    <x v="0"/>
    <s v="Gestión de PQRS"/>
    <x v="6"/>
    <x v="1"/>
    <x v="34"/>
    <s v="Medir la oportunidad de respuesta al ciudadano, de acuerdo a los tiempos de Ley "/>
    <x v="0"/>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n v="1"/>
    <m/>
    <m/>
    <m/>
    <m/>
    <m/>
    <m/>
    <m/>
    <n v="1"/>
    <m/>
    <m/>
    <m/>
    <m/>
    <m/>
    <m/>
    <m/>
    <n v="1"/>
    <n v="88"/>
    <n v="98"/>
    <n v="0.89795918367346939"/>
    <s v=" =89% Y &lt;95%"/>
    <s v="BUENO"/>
    <s v="Se cumple con las respuestas en términos de Ley, donde se recibió en el trimestre 98 peticiones quedando por responder 10 requerimientos que se encuentran en los tiempos de oportunidad según lo que contempla la norma, cumpliendo con el 90% de las respuestas en mención."/>
    <m/>
    <m/>
    <n v="0.89795918367346939"/>
    <x v="2"/>
    <m/>
    <m/>
    <m/>
    <m/>
    <m/>
    <m/>
    <m/>
    <m/>
    <m/>
    <m/>
    <m/>
    <m/>
    <m/>
    <m/>
    <m/>
    <m/>
    <n v="1"/>
    <n v="118"/>
    <n v="121"/>
    <n v="0.98"/>
    <s v="&gt;=95 %"/>
    <s v="Excelente"/>
    <s v="Se cumple con las respuestas en términos de Ley, donde se recibió en el trimestre 121 peticiones quedando por responder 3 requerimientos que se encuentran en los tiempos de oportunidad según lo que contempla la norma, cumpliendo con el 98% de las respuestas en mención."/>
    <s v="Seguir generando el seguimiento respectivo a la áreas, que deben dar respuesta a través del correo quejasysoluciones@bomberosbogota.gov.co"/>
    <m/>
    <n v="0.98"/>
    <s v="EXCELENTE"/>
    <m/>
    <m/>
    <m/>
    <m/>
    <m/>
    <m/>
    <m/>
    <m/>
    <m/>
    <m/>
    <m/>
    <m/>
    <m/>
    <m/>
    <m/>
    <m/>
    <n v="1"/>
    <n v="92"/>
    <n v="99"/>
    <n v="0.92929292929292928"/>
    <s v=" =89% Y &lt;95%"/>
    <s v="BUENO"/>
    <s v="Se cumple con las respuestas en términos de Ley, quedando por responder 7 requerimientos que se encuentran en los tiempos de oportunidad según lo que contempla la norma "/>
    <s v="Seguir generando el seguimiento respectivo a la áreas, que deben dar respuesta a través del correo quejasysoluciones@bomberosbogota.gov.co"/>
    <m/>
    <n v="0.92929292929292928"/>
    <s v="BUENO"/>
  </r>
  <r>
    <n v="36"/>
    <x v="0"/>
    <s v="Gestión de PQRS"/>
    <x v="6"/>
    <x v="1"/>
    <x v="35"/>
    <s v="Medir la satisfacción ciudadana, frente a la respuesta generada "/>
    <x v="0"/>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n v="0.9"/>
    <m/>
    <m/>
    <m/>
    <m/>
    <m/>
    <m/>
    <m/>
    <n v="0.9"/>
    <m/>
    <m/>
    <m/>
    <m/>
    <m/>
    <m/>
    <m/>
    <n v="0.9"/>
    <n v="100"/>
    <n v="0"/>
    <n v="1"/>
    <s v="&gt;=90 %"/>
    <s v="EXCELENTE"/>
    <s v="Se cumple con la meta establecida durante el periodo de reporte, de acuerdo a lo que respondieron los ciudadanos, es decir, los encuestados con respuesta positiva constituye a 100% y en comparación al periodo anterior que fue el 98%, se aumento la satisfacción en 2%, en consecuencia se mejoró la respuesta de fondo por parte de las dependencias, hacia la ciudadanía"/>
    <m/>
    <m/>
    <n v="1"/>
    <x v="0"/>
    <m/>
    <m/>
    <m/>
    <m/>
    <m/>
    <m/>
    <m/>
    <m/>
    <m/>
    <m/>
    <m/>
    <m/>
    <m/>
    <m/>
    <m/>
    <m/>
    <n v="0.9"/>
    <n v="99"/>
    <n v="0"/>
    <n v="0.99"/>
    <s v="&gt;=90 %"/>
    <s v="Excelente"/>
    <s v="Se cumple con la meta establecida durante el periodo de reporte, de acuerdo a lo que respondieron los ciudadanos, es decir, los encuestados con respuesta positiva constituye a 99% y en comparación al periodo anterior que fue el 96%, se aumento la satisfacción en 3%, en consecuencia se mejoró la respuesta de fondo por parte de las dependencias, hacia la ciudadanía"/>
    <m/>
    <m/>
    <n v="0.99"/>
    <s v="EXCELENTE"/>
    <m/>
    <m/>
    <m/>
    <m/>
    <m/>
    <m/>
    <m/>
    <m/>
    <m/>
    <m/>
    <m/>
    <m/>
    <m/>
    <m/>
    <m/>
    <m/>
    <n v="0.9"/>
    <n v="96"/>
    <n v="0"/>
    <n v="0.96"/>
    <s v="&gt;=90 %"/>
    <s v="EXCELENTE"/>
    <s v="Se cumple con la meta establecida durante el periodo de reporte, de acuerdo a lo que respondieron los ciudadanos, es decir, los encuenstados con respuesta positiva constituye a 31,7, respondiendo a satisfacción con un 96% de favorabilidad durante este trimestre de reporte."/>
    <m/>
    <m/>
    <n v="0.96"/>
    <s v="EXCELENTE"/>
  </r>
  <r>
    <n v="37"/>
    <x v="0"/>
    <s v="Gestión Administrativa"/>
    <x v="6"/>
    <x v="0"/>
    <x v="36"/>
    <s v="Cuanto reduzco en consumo de agua en las instalaciones de las UAECOB"/>
    <x v="3"/>
    <s v="reportes empresas prestadoras de servicios"/>
    <n v="0.02"/>
    <s v="Final de mes según reporte de consumo"/>
    <s v="Eficiencia"/>
    <s v=" (1-( sumatoria del consumo de las estaciones  actual/ sumatoria del consumo del periodo anterior))"/>
    <s v="Porcentaje"/>
    <s v="Empresa de acueducto y alcantarillado mediante el reporte bimestral"/>
    <s v="bimestr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n v="0.02"/>
    <n v="3830"/>
    <n v="4052"/>
    <n v="5.478775913129319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Mayo – Julio de 2018 (actual) y el Marzo – mayo de 2018 (anterior), teniendo como resultado una disminución del 5%, frente al consumo anterior._x000a_"/>
    <s v="Solicitar a las diferentes estaciones, el oportuno reporte de fugas y goteos presentados en las instalaciones hidráulicas en cada estación, al área de infraestructura a través del correo locativas@bomberosbogota.gov.co. "/>
    <n v="0.02"/>
    <m/>
    <m/>
    <m/>
    <m/>
    <m/>
    <m/>
    <m/>
    <n v="0.02"/>
    <n v="4112"/>
    <n v="3830"/>
    <n v="-7.3629242819843288E-2"/>
    <s v="&gt;2%"/>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2018 (actual) y el Mayo – Julio de 2018 (anterior), teniendo como resultado un aumento del 7%, frente al consumo anterior._x000a_"/>
    <s v="Las fugas reportadas, en algunas de las estaciones, las cuales se informaron al área de infraestructura para su corrección."/>
    <n v="-9.420741844275049E-3"/>
    <n v="-9.420741844275049E-3"/>
    <x v="4"/>
    <m/>
    <m/>
    <m/>
    <m/>
    <m/>
    <m/>
    <m/>
    <m/>
    <n v="0.02"/>
    <n v="4052"/>
    <n v="4237"/>
    <n v="4.3662969081897596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enero a marzo y marzo mayo de 2018._x000a_Se presentó un ahorro del 4% en el consumo de agua, lo anterior corresponde al reforzamiento de la campaña de ahorro y uso eficiente del agua, así como el mantenimiento y control de fugas y goteos en la baterías de baños y sanitarios._x000a_"/>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3662969081897596E-2"/>
    <s v="MALO"/>
    <m/>
    <m/>
    <m/>
    <m/>
    <m/>
    <m/>
    <m/>
    <m/>
    <n v="0.02"/>
    <n v="4091"/>
    <n v="3931"/>
    <n v="-4.0702111422030063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septiembre a noviembre de 2017 y el periodo de noviembre de 2017 a enero de 2018.  Para los meses posteriores no  se han generado facturas."/>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0702111422030063E-2"/>
    <s v="MALO"/>
  </r>
  <r>
    <n v="38"/>
    <x v="0"/>
    <s v="Gestión Administrativa"/>
    <x v="6"/>
    <x v="0"/>
    <x v="37"/>
    <s v="Cuanto reduzco en consumo de energía en las instalaciones de las UAECOB"/>
    <x v="3"/>
    <s v="reportes empresas prestadoras de servicios"/>
    <n v="0.02"/>
    <s v="Final de mes según reporte de consumo"/>
    <s v="Eficiencia"/>
    <s v=" (1-( sumatoria del consumo de las estaciones  actual/ sumatoria del consumo del periodo anterior))"/>
    <s v="Porcentaje"/>
    <s v="Codensa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n v="0.02"/>
    <n v="96019"/>
    <n v="99323"/>
    <n v="3.3265205440834444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julio de 2018 (actual) y junio de 2018 (anterior), teniendo como resultado una disminución del 3%, frente al consumo anterior._x000a_"/>
    <s v="Continuar  con la sesibilización, frente al ahorro y consumo."/>
    <n v="0.02"/>
    <n v="99967"/>
    <n v="96019"/>
    <n v="-4.1116862287672307E-2"/>
    <s v="&lt;1%"/>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agosto de 2018 (actual) y julio de 2018 (anterior), teniendo como resultado un aumento del 4%, frente al consumo anterior. Debido al cambio de computadores e impresoras en el edificio comando y la mala práctica de no apagar los equipos después de la jornada, laboral por parte de los funcionarios y contratistas, reporte dado por la empresa de vigilancia_x000a_"/>
    <s v="Fortalecer la campaña de ahorro y uso eficiente de energía._x000a_Se van a apagar las luces en los sectores que la luz natural, permita."/>
    <n v="0.02"/>
    <m/>
    <m/>
    <m/>
    <m/>
    <m/>
    <m/>
    <m/>
    <n v="-3.9258284234189311E-3"/>
    <n v="-3.9258284234189311E-3"/>
    <x v="4"/>
    <m/>
    <m/>
    <m/>
    <m/>
    <m/>
    <m/>
    <m/>
    <m/>
    <n v="0.02"/>
    <n v="97835"/>
    <n v="89197"/>
    <n v="-9.6841822034373415E-2"/>
    <s v="&lt;1%"/>
    <s v="MALO"/>
    <s v="Debido al cambio de computadores e impresoras en el edificio comando y la mala práctica de no apagar los equipos después de la jornada, laboral por parte de los funcionarios y contratistas, reporte dado por la empresa de vigilancia"/>
    <s v="Fortalecer la campaña de ahorro y uso eficiente de energía._x000a_Se van a apagar las luces en los sectores que la luz natural, permita."/>
    <m/>
    <m/>
    <m/>
    <m/>
    <m/>
    <m/>
    <m/>
    <m/>
    <m/>
    <n v="-9.6841822034373415E-2"/>
    <s v="MALO"/>
    <m/>
    <m/>
    <m/>
    <m/>
    <m/>
    <m/>
    <m/>
    <m/>
    <n v="0.02"/>
    <n v="88012"/>
    <n v="75006"/>
    <n v="-0.17339946137642315"/>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Actualizar el inventario de los sistemas ahorradores  del sistema de luminarias de la UAECOB, para solicitar al área de infraestructura el cambio  e instalación  en aquellos que se requieran._x000a_Fortalecer la campaña de ahorro y uso eficiente de energía._x000a_"/>
    <m/>
    <m/>
    <m/>
    <m/>
    <m/>
    <m/>
    <m/>
    <m/>
    <m/>
    <n v="-0.17339946137642315"/>
    <s v="MALO"/>
  </r>
  <r>
    <n v="39"/>
    <x v="0"/>
    <s v="Gestión Administrativa"/>
    <x v="6"/>
    <x v="0"/>
    <x v="38"/>
    <s v="Cuanto reduzco en consumo de gases las instalaciones de las UAECOB"/>
    <x v="3"/>
    <s v="reportes empresas prestadoras de servicios"/>
    <n v="0.02"/>
    <s v="Final de mes según reporte de consumo"/>
    <s v="Eficiencia"/>
    <s v=" (1-( sumatoria del consumo de las estaciones  actual/ sumatoria del consumo del periodo anterior))"/>
    <s v="Porcentaje"/>
    <s v="Gas Natural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n v="0.02"/>
    <n v="6806"/>
    <n v="6912"/>
    <n v="1.533564814814814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julio de 2018 (actual) y mayo de 2018 (anterior), teniendo como resultado una disminución del 2%, frente al consumo anterior._x000a_"/>
    <s v="Continuar  con la sesibilización, frente al ahorro y consumo."/>
    <n v="0.02"/>
    <n v="4363"/>
    <n v="6806"/>
    <n v="0.3589479870702321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agosto de 2018 (actual) y julio de 2018 (anterior), teniendo como resultado una disminución del 36%, frente al consumo anterior, debido a que la caldera no funciono al 100% de su capacidad, por la fallas que presenta la motobomba._x000a_"/>
    <s v="Continuar  con la sesibilización, frente al ahorro y consumo."/>
    <n v="0.02"/>
    <m/>
    <m/>
    <m/>
    <m/>
    <m/>
    <m/>
    <m/>
    <n v="0.18714181760919013"/>
    <n v="0.18714181760919013"/>
    <x v="0"/>
    <m/>
    <m/>
    <m/>
    <m/>
    <m/>
    <m/>
    <m/>
    <m/>
    <n v="0.02"/>
    <n v="6912"/>
    <n v="6529"/>
    <n v="-5.8661357022514959E-2"/>
    <s v="&lt;1%"/>
    <s v="MALO"/>
    <s v="El consumo de gas para este periodo, la ejecución del contrato No.  419 de 2017, contempló más estaciones, lo cual incide directamente en el aumento del consumo, esperando se estabilice una vez finalice el contrato."/>
    <s v="Fortalecer la campaña para incentivar el ahorro y uso eficiente del gas natural, con una correcta utilización de los gasodomésticos en cada una de las estaciones."/>
    <m/>
    <m/>
    <m/>
    <m/>
    <m/>
    <m/>
    <m/>
    <m/>
    <m/>
    <n v="-5.8661357022514959E-2"/>
    <s v="MALO"/>
    <m/>
    <m/>
    <m/>
    <m/>
    <m/>
    <m/>
    <m/>
    <m/>
    <n v="0.02"/>
    <n v="2866"/>
    <n v="2846"/>
    <n v="-7.0274068868587669E-3"/>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
    <m/>
    <m/>
    <m/>
    <m/>
    <m/>
    <m/>
    <m/>
    <m/>
    <m/>
    <n v="-7.0274068868587669E-3"/>
    <s v="MALO"/>
  </r>
  <r>
    <n v="40"/>
    <x v="0"/>
    <s v="Gestión Financiera"/>
    <x v="6"/>
    <x v="0"/>
    <x v="39"/>
    <s v="verificar el cumplimiento de los requisitos para la presentación y tramite de las cuentas de cobro de la UAECOB"/>
    <x v="2"/>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2"/>
    <n v="308"/>
    <n v="6.4935064935064939E-3"/>
    <s v="&lt;1%"/>
    <s v="EXCELENTE"/>
    <s v="En el mes de Julio se presentaron dos rechazos por parte del área Financiera en este mes, las demas correciones solicitadas via correo fueron tramitadas en su momento.   "/>
    <m/>
    <n v="0.01"/>
    <n v="0"/>
    <n v="292"/>
    <n v="0"/>
    <s v="&lt;1%"/>
    <s v="EXCELENTE"/>
    <s v="En agosto no se presentó devoluciones por escrito por parte del área, las correciones solicitadas via correo fueron tramitadas en su momento."/>
    <m/>
    <n v="0.01"/>
    <n v="1"/>
    <n v="323"/>
    <n v="3.0959752321981426E-3"/>
    <s v="&lt;1%"/>
    <s v="EXCELENTE"/>
    <s v="En este mes se presentó una devolución por escrito por parte del área, teniendo en cuenta que esta correción solicitada por correo no fue tramitada en su momento."/>
    <m/>
    <n v="3.1964939085682119E-3"/>
    <n v="3.1964939085682119E-3"/>
    <x v="0"/>
    <n v="0.01"/>
    <n v="2"/>
    <n v="400"/>
    <n v="5.0000000000000001E-3"/>
    <s v="&lt;1%"/>
    <s v="EXCELENTE"/>
    <s v="En lo que respecta al mes de abril se efectuó dos devoluciones por escrito por parte del área, teniendo en cuenta que la corrección solicitada no fue tramitada en su momento."/>
    <m/>
    <n v="0.01"/>
    <n v="0"/>
    <n v="347"/>
    <n v="0"/>
    <s v="&lt;1%"/>
    <s v="EXCELENTE"/>
    <s v="Para el mes de mayo no se efectuaron devoluciones por escrito por parte del área, las correciones solicitadas por correo fueron tramitadas en su momento."/>
    <m/>
    <n v="0.01"/>
    <n v="1"/>
    <n v="382"/>
    <n v="2.617801047120419E-3"/>
    <s v="&lt;1%"/>
    <s v="Excelente"/>
    <s v="En junio fue necesario efectuar una devolución por escrito por parte del área, las demas correcciones solicitadas por correo se tramitaron en su momento."/>
    <m/>
    <n v="2.5392670157068065E-3"/>
    <n v="2.5392670157068065E-3"/>
    <s v="EXCELENTE"/>
    <n v="0.01"/>
    <n v="0"/>
    <n v="10"/>
    <n v="0"/>
    <s v="&lt;1"/>
    <s v="Excelente"/>
    <s v="En el mes de enero no se presentaron rechazos por parte del área Financiera, lo anterior teniendo en cuenta que en este mes no se tramitan cuentas por cuanto las reservas se aprueban a final de mes"/>
    <m/>
    <n v="0.01"/>
    <n v="0"/>
    <n v="532"/>
    <n v="0"/>
    <s v="&lt;1%"/>
    <s v="EXCELENTE"/>
    <s v="En este mes no se presentó devoluciones por escrito por parte del área, teniendo en cuenta que las correciones solicitadas por correo fuerón tramitadas en su momento."/>
    <m/>
    <n v="0.01"/>
    <n v="0"/>
    <n v="421"/>
    <n v="0"/>
    <s v="&lt;1"/>
    <s v="EXCELENTE"/>
    <s v="En el mes marzo no se presentó devolución por escrito por parte del área, teniendo en cuenta que las correciones solicitadas por correo no fue tramitada en su momento."/>
    <m/>
    <n v="0"/>
    <n v="0"/>
    <s v="EXCELENTE"/>
  </r>
  <r>
    <n v="41"/>
    <x v="0"/>
    <s v="Gestión Financiera"/>
    <x v="6"/>
    <x v="0"/>
    <x v="40"/>
    <s v="Revisar y mantener actualizado los datos y estado de las cuentas bancarias minimizar el rechazo de los pagos."/>
    <x v="2"/>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0"/>
    <n v="306"/>
    <n v="0"/>
    <s v="&lt;1%"/>
    <s v="EXCELENTE"/>
    <s v="En este mes no se presentó ningun rechazo por parte de la Tesoreria."/>
    <m/>
    <n v="0.01"/>
    <n v="0"/>
    <n v="292"/>
    <n v="0"/>
    <s v="&lt;1%"/>
    <s v="EXCELENTE"/>
    <s v="En lo que respecta a este mes de agosto no se presentó ningun rechazo por parte de la Tesoreria Distrital."/>
    <m/>
    <n v="0.01"/>
    <n v="0"/>
    <n v="322"/>
    <n v="0"/>
    <s v="&lt;1%"/>
    <s v="EXCELENTE"/>
    <s v="En septiembre no se presentó rechazos por parte de la Tesoreria Distrital."/>
    <m/>
    <n v="0"/>
    <n v="0"/>
    <x v="0"/>
    <n v="0.01"/>
    <n v="1"/>
    <n v="398"/>
    <n v="2.5125628140703518E-3"/>
    <s v="&lt;1%"/>
    <s v="EXCELENTE"/>
    <s v="Para el mes de abril se presentó un rechazo por parte de la Tesoreria Distrital, por cuenta erronea."/>
    <m/>
    <n v="0.01"/>
    <n v="0"/>
    <n v="347"/>
    <n v="0"/>
    <s v="&lt;1%"/>
    <s v="EXCELENTE"/>
    <s v="En mayo no se presentó rechazos por parte de la Tesoreria Distrital."/>
    <m/>
    <n v="0.01"/>
    <n v="1"/>
    <n v="381"/>
    <n v="2.6246719160104987E-3"/>
    <s v="&lt;1%"/>
    <s v="Excelente"/>
    <s v="Respecto al mes de junio se presentó un rechazo por parte de la Tesoreria Distrital por cuenta cancelada."/>
    <m/>
    <n v="1.712411576693617E-3"/>
    <n v="1.712411576693617E-3"/>
    <s v="EXCELENTE"/>
    <n v="0.01"/>
    <n v="0"/>
    <n v="10"/>
    <n v="0"/>
    <s v="&lt;1"/>
    <s v="Excelente"/>
    <s v="No se presentó ningun rechazo por parte de la Tesoreria en enero"/>
    <m/>
    <n v="0.01"/>
    <n v="3"/>
    <n v="535"/>
    <n v="5.6074766355140183E-3"/>
    <s v="&lt;1%"/>
    <s v="EXCELENTE"/>
    <s v="Se presentaron tres rechazos por parte de la Tesoreria en febrero, por cuentas inactivas."/>
    <m/>
    <n v="0.01"/>
    <n v="0"/>
    <n v="421"/>
    <n v="0"/>
    <s v="&lt;1%"/>
    <s v="EXCELENTE"/>
    <s v="En marzo no se presentó rechazos por parte de la Tesoreria Distrital"/>
    <m/>
    <n v="1.8691588785046728E-3"/>
    <n v="1.8691588785046728E-3"/>
    <s v="EXCELENTE"/>
  </r>
  <r>
    <n v="42"/>
    <x v="0"/>
    <s v="Gestión Financiera"/>
    <x v="6"/>
    <x v="1"/>
    <x v="41"/>
    <s v="Medir la ejecución real de la entidad (Para mostrar la relación con lo ejecutado y mostrar avance significativo)"/>
    <x v="0"/>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0.9"/>
    <m/>
    <m/>
    <m/>
    <m/>
    <m/>
    <m/>
    <m/>
    <n v="0.9"/>
    <m/>
    <m/>
    <m/>
    <m/>
    <m/>
    <m/>
    <m/>
    <n v="0.9"/>
    <n v="45165049997"/>
    <n v="60088494530"/>
    <n v="0.75164222951950865"/>
    <s v=" &gt; 51% y &lt; 79%"/>
    <s v="REGULAR"/>
    <s v="Con corte a este trimestre se giró el 75,16% de los compromisos del mismo periodo, esto corresponde a la dinamica de los contratos suscritos."/>
    <m/>
    <m/>
    <n v="0.75164222951950865"/>
    <x v="3"/>
    <m/>
    <m/>
    <m/>
    <m/>
    <m/>
    <m/>
    <m/>
    <m/>
    <m/>
    <m/>
    <m/>
    <m/>
    <m/>
    <m/>
    <m/>
    <m/>
    <n v="0.9"/>
    <n v="30202598586"/>
    <n v="38823763547"/>
    <n v="0.77794102958196654"/>
    <s v=" &gt; 51% y &lt; 79%"/>
    <s v="Regular"/>
    <s v="Para el segundo semestre se giró el 77,79% de los compromisos del mismo periodo, que corresponde al normal funcionamiento de la Entidad."/>
    <m/>
    <m/>
    <n v="0.77794102958196654"/>
    <s v="REGULAR"/>
    <m/>
    <m/>
    <m/>
    <m/>
    <m/>
    <m/>
    <m/>
    <m/>
    <m/>
    <m/>
    <m/>
    <m/>
    <m/>
    <m/>
    <m/>
    <m/>
    <n v="0.9"/>
    <n v="11456881239"/>
    <n v="18208798132"/>
    <n v="0.62919480769385683"/>
    <s v=" &gt; 51% y &lt; 79%"/>
    <s v="REGULAR"/>
    <s v="En el primer trimestre se giró el 62,92% de los compromisos del mismo periodo, estos pagos corresponden basicamente a nómina y aportes, servicios públicos y contratistas"/>
    <s v="Por tratarse de pagos correspondientes a nómina y aportes, servicios públicos y contratistas, no es posible generar una acción de mejora toda vez que a medida que se cumplen los tiempos definidos para pago se genera de manera inmediata el giro."/>
    <m/>
    <n v="0.62919480769385683"/>
    <s v="REGULAR"/>
  </r>
  <r>
    <n v="43"/>
    <x v="0"/>
    <s v="Gestión Financiera"/>
    <x v="6"/>
    <x v="1"/>
    <x v="42"/>
    <s v="Que pasivos exigibles (cuentas susceptibles de pago posteriormente)  que Voy a generar"/>
    <x v="0"/>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1"/>
    <m/>
    <m/>
    <m/>
    <m/>
    <m/>
    <m/>
    <m/>
    <n v="1"/>
    <m/>
    <m/>
    <m/>
    <m/>
    <m/>
    <m/>
    <m/>
    <n v="1"/>
    <n v="22374018239"/>
    <n v="23880767650"/>
    <n v="0.93690531924755782"/>
    <s v="&gt;80 y &lt; 94%"/>
    <s v="BUENO"/>
    <s v="Al termino del tercer trimestre se ha cancelado el 93,69% de las reservas presupuestadas, se espera que en lo que resta del año los pagos superen el 96%. "/>
    <m/>
    <m/>
    <n v="0.93690531924755782"/>
    <x v="2"/>
    <m/>
    <m/>
    <m/>
    <m/>
    <m/>
    <m/>
    <m/>
    <m/>
    <m/>
    <m/>
    <m/>
    <m/>
    <m/>
    <m/>
    <m/>
    <m/>
    <n v="1"/>
    <n v="15018206918"/>
    <n v="23882155649"/>
    <n v="0.62884637127088006"/>
    <s v=" &gt; 51% y &lt; 79%"/>
    <s v="Regular"/>
    <s v="En este primer semestre se ha pagado el 62,88% de las reservas, se espera que en el tercer trimestre del año se cancelé la mayor parte. "/>
    <m/>
    <m/>
    <n v="0.62884637127088006"/>
    <s v="REGULAR"/>
    <m/>
    <m/>
    <m/>
    <m/>
    <m/>
    <m/>
    <m/>
    <m/>
    <m/>
    <m/>
    <m/>
    <m/>
    <m/>
    <m/>
    <m/>
    <m/>
    <n v="1"/>
    <n v="4663487030"/>
    <n v="24031195319"/>
    <n v="0.194059719797328"/>
    <s v="&lt;50%"/>
    <s v="MALO"/>
    <s v="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
    <s v="Se espera que en el segundo trimestre del año se cancele más del 80% toda vez que la periocidad de los contratos de las dependencias de la Unidad no supera ese corte. "/>
    <m/>
    <n v="0.194059719797328"/>
    <s v="MALO"/>
  </r>
  <r>
    <n v="44"/>
    <x v="0"/>
    <s v="Gestión Financiera"/>
    <x v="6"/>
    <x v="1"/>
    <x v="43"/>
    <s v="Medir el nivel de disponibidades presupuestales sin comprometer"/>
    <x v="2"/>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7398647607"/>
    <n v="52325447096"/>
    <n v="0.14139673939958722"/>
    <s v="&lt;15%"/>
    <s v="EXCELENTE"/>
    <s v="Al mes de julio esta pendiente de comprometer el 14,14% de las disponibilidades solicitadas,la mayor parte corresponde a los procesos que estan en curso como la adquisición de uniformes, el programa de bienestar, el pago de unas sentecias judiciales por horas extras, La compra de elementos para atención con materiales peligrosos y algunos contratos de apoyo. "/>
    <m/>
    <n v="0.15"/>
    <n v="9459971125"/>
    <n v="62296452560"/>
    <n v="0.1518540901809578"/>
    <s v="&lt;15%"/>
    <s v="EXCELENTE"/>
    <s v="Para el mes de agosto esta pendiente de comprometer el 15,19% de las disponibilidades solicitadas, que corresponde a los procesos que estan en curso como la adquisición de uniformes, el programa de bienestar, La compra de elementos para atención con materiales peligrosos, compra elementos de rescate vehicular y algunos contratos de apoyo. "/>
    <m/>
    <n v="0.15"/>
    <n v="6933721411"/>
    <n v="67022215941"/>
    <n v="0.10345407584111797"/>
    <s v="&lt;15%"/>
    <s v="EXCELENTE"/>
    <s v="Al mes de septiembre esta pendiente de comprometer el 10,35% de las disponibilidades solicitadas, que corresponde a los procesos que estan en curso como La compra de elementos para atención con materiales peligrosos, compra elementos de rescate vehicular, equipos para la atención incendios y algunos contratos de apoyo. "/>
    <m/>
    <n v="0.13223496847388769"/>
    <n v="0.13223496847388769"/>
    <x v="0"/>
    <n v="0.15"/>
    <n v="5088283019"/>
    <n v="28797039623"/>
    <n v="0.1766946563123809"/>
    <s v="&lt;15%"/>
    <s v="EXCELENTE"/>
    <s v="En abril esta pendiente de comprometer el 17,67% de las disponibilidades solicitadas, la mayor parte corresponde a los procesos que estan en curso como Instalación vidrios, servicio de vigilancia, aseo y cafeteria, seguros, control de acceso, suminstro de redes Bosa y capacitación PIC."/>
    <m/>
    <n v="0.15"/>
    <n v="5951177397"/>
    <n v="34397730545"/>
    <n v="0.17301075689323503"/>
    <s v="&lt;15%"/>
    <s v="EXCELENTE"/>
    <s v="Con corte al mes de mayo esta pendiente por comprometer el 17,30% de lo solicitado, la mayor parte corresponde a los procesos que estan en curso como aseo y cafeteria, seguros, control de acceso, capacitación PIC y Dotación."/>
    <m/>
    <n v="0.15"/>
    <n v="5176844010"/>
    <n v="44000607557"/>
    <n v="0.11765392110310582"/>
    <s v="&lt;15%"/>
    <s v="Excelente"/>
    <s v="En el mes de junio esta pendiente de comprometer el 11,77% de las disponibilidades solicitadas,la mayor parte corresponde a los procesos que estan en curso como la adquisición de uniformes, el pago de unas sentecias judiciales por horas extras, Capacitación PIC y algunos contratos de apoyo. "/>
    <m/>
    <n v="0.15578644476957393"/>
    <n v="0.15578644476957393"/>
    <s v="BUENO"/>
    <n v="0.15"/>
    <n v="1480297463"/>
    <n v="10745600297"/>
    <n v="0.13775847063781774"/>
    <s v="&lt;15%"/>
    <s v="Excelente"/>
    <s v="Con corte al mes de enero esta pendiente de comprometer el 13,78% de las disponibilidades solicitadas, esto corresponde adiciones de prestaciones de servicios que se encuentran en tramite."/>
    <m/>
    <n v="0.15"/>
    <n v="1814822990"/>
    <n v="15918086821"/>
    <n v="0.11401012008590049"/>
    <s v="&lt;15%"/>
    <s v="EXCELENTE"/>
    <s v="Al mes de febrero esta pendiente por comprometer el 11,40% de las disponibilidades solicitadas, corresponde algunas prestaciones de servicios, instalación de vidrios y disposición final de polvora entre otros."/>
    <m/>
    <n v="0.15"/>
    <n v="6107008117"/>
    <n v="24031195319"/>
    <n v="0.25412835424676361"/>
    <s v="25% y &lt;16"/>
    <s v="REGULAR"/>
    <s v="Con corte a marzo esta pendiente de comprometer el 25,12% de las disponibilidades solicitadas, la mayor parte corresponde a los procesos que estan en curso como Instalación vidrios, disposición final polvora, control de acceso y vehiculo de incendios."/>
    <s v="Cumplir con los plazos establecidos en los procesos de contratación."/>
    <n v="0.1686323149901606"/>
    <n v="0.1686323149901606"/>
    <s v="BUENO"/>
  </r>
  <r>
    <n v="45"/>
    <x v="0"/>
    <s v="Gestión Financiera"/>
    <x v="6"/>
    <x v="1"/>
    <x v="44"/>
    <s v="Cumplimiento de la ejecución presupuestal asignado a la UAECOB."/>
    <x v="2"/>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44926799489"/>
    <n v="107117393000"/>
    <n v="0.41941647598723769"/>
    <s v="&lt;50%"/>
    <s v="MALO"/>
    <s v="La ejecución presupuestal a julio corresponde en su gran mayoria a la contratación de prestación de servicios, nómina y aportes, servicios públicos, la adición al contrato del paquete integral de seguros, disposición final polvora, vehiculo de incendios, vigilancia, suministro de redes Bosa y Capacitación PIC, entre otras."/>
    <m/>
    <n v="1"/>
    <n v="52836481435"/>
    <n v="107117393000"/>
    <n v="0.49325772365464493"/>
    <s v="&lt;50%"/>
    <s v="MALO"/>
    <s v="Con corte al mes de agosto se ha ejecutado el 49,33% del presupuesto, este porcentaje corresponde en gran parte a la contratación de prestación de servicios, nómina y aportes, servicios públicos, la adición al contrato del paquete integral de seguros, disposición final polvora, vehiculo de incendios, vigilancia, suministro de redes Bosa, Capacitación PIC, Adición de vehiculos operativos y suministro de gasolina, entre otras.   "/>
    <m/>
    <n v="1"/>
    <n v="60088494530"/>
    <n v="107117393000"/>
    <n v="0.56095926951844322"/>
    <s v=" &gt; 51% y &lt; 79%"/>
    <s v="REGULAR"/>
    <s v="Para el mes de septiembre se ha ejecutado el 56,10% del presupuesto, este porcentaje corresponde en su gran mayoria a la contratación de prestación de servicios, nómina y aportes, servicios públicos, la adición al contrato del paquete integral de seguros, disposición final polvora, vehiculo de incendios, vigilancia, suministro de redes Bosa, Capacitación PIC, Adición de vehiculos operativos, adquisición uniformes, programa de bienestar y suministro de gasolina, entre otras.   "/>
    <m/>
    <n v="0.49121115638677521"/>
    <n v="0.49121115638677521"/>
    <x v="4"/>
    <n v="1"/>
    <n v="23708756604"/>
    <n v="107117393000"/>
    <n v="0.22133433180174578"/>
    <s v="&lt;50%"/>
    <s v="MALO"/>
    <s v="Con corte al mes de abril se ha ejecutado el 22,13% presupuestalmente, la mayor parte corresponde a la contratación de prestación de servicios, nómina y aportes, servicios públicos, disposición final polvora y vehiculo de incendios; y por efecto de la reducción presupuestal de $1.400´8 millones."/>
    <m/>
    <n v="1"/>
    <n v="28446553148"/>
    <n v="107117393000"/>
    <n v="0.26556427813735162"/>
    <s v="&lt;50%"/>
    <s v="MALO"/>
    <s v="Al mes de mayo se ha ejecutado el 26,56% del presupueso, la mayor parte corresponde a la contratación de prestación de servicios, nómina y aportes, servicios públicos, disposición final polvora, vehiculo de incendios, vigilancia y suministro de redes Bosa."/>
    <m/>
    <n v="1"/>
    <n v="38823763547"/>
    <n v="107117393000"/>
    <n v="0.36244126616300304"/>
    <s v="&lt;50%"/>
    <s v="MALO"/>
    <s v="Para el mes de junio se ha ejecutado apenas el 36,24% del presupuesto, este porcentaje corresponde en su gran mayoria a la contratación de prestación de servicios, nómina y aportes, servicios públicos, la adición al contrato del paquete integral de seguros, disposición final polvora, vehiculo de incendios, vigilancia y suministro de redes Bosa."/>
    <m/>
    <n v="0.28311329203403351"/>
    <n v="0.28311329203403351"/>
    <s v="MALO"/>
    <n v="1"/>
    <n v="9265302834"/>
    <n v="108525393000"/>
    <n v="8.5374515381851687E-2"/>
    <s v="&lt;50%"/>
    <s v="MALO"/>
    <s v="En este mes la totalidad de la ejecución corresponde a nómina, servicios públicos y prestaciones de servicios."/>
    <m/>
    <n v="1"/>
    <n v="14103263831"/>
    <n v="108525393000"/>
    <n v="0.12995358451270478"/>
    <s v="&lt;50%"/>
    <s v="MALO"/>
    <s v="La ejecución presupuestal a febrero corresponde la mayor parte a los gastos de nómina, servicios públicos y prestación de servicios. "/>
    <m/>
    <n v="1"/>
    <n v="18208798132"/>
    <n v="108525393000"/>
    <n v="0.16778375667342665"/>
    <s v="&lt;50%"/>
    <s v="MALO"/>
    <s v="En el primer trimestre se ha ejecutado apenas el 16,78% del presupuesto, esto corresponde a contratación de prestación de servicios, nómina y aportes, servicios públicos y unos contratos de apoyo."/>
    <s v="Dar estricto cumplimiento al Plan Anual de Adquisiciones."/>
    <n v="0.1277039521893277"/>
    <n v="0.1277039521893277"/>
    <s v="MALO"/>
  </r>
  <r>
    <n v="46"/>
    <x v="0"/>
    <s v="Gestión Administrativa"/>
    <x v="6"/>
    <x v="0"/>
    <x v="45"/>
    <s v="Cumplir con la transferencia primaria al archivo central de acuerdo al tiempo de retención de la documentación de la UAECOB"/>
    <x v="4"/>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s v="Por Demanda"/>
    <m/>
    <m/>
    <m/>
    <m/>
    <m/>
    <m/>
    <m/>
    <s v="Por Demanda"/>
    <m/>
    <m/>
    <m/>
    <m/>
    <m/>
    <m/>
    <m/>
    <s v="Por Demanda"/>
    <m/>
    <m/>
    <m/>
    <m/>
    <m/>
    <m/>
    <m/>
    <m/>
    <s v="No aplica"/>
    <x v="1"/>
    <m/>
    <m/>
    <m/>
    <m/>
    <m/>
    <m/>
    <m/>
    <m/>
    <m/>
    <m/>
    <m/>
    <m/>
    <m/>
    <m/>
    <m/>
    <m/>
    <s v="No aplica"/>
    <s v="No aplica"/>
    <s v="No aplica"/>
    <s v="No aplica"/>
    <s v="No aplica"/>
    <s v="No aplica"/>
    <s v="No aplica"/>
    <m/>
    <m/>
    <s v="No aplica"/>
    <s v="No aplica"/>
    <m/>
    <m/>
    <m/>
    <m/>
    <m/>
    <m/>
    <m/>
    <m/>
    <m/>
    <m/>
    <m/>
    <m/>
    <m/>
    <m/>
    <m/>
    <m/>
    <s v="No aplica"/>
    <s v="No aplica"/>
    <s v="No aplica"/>
    <s v="No aplica"/>
    <s v="No aplica"/>
    <s v="No aplica"/>
    <s v="No aplica"/>
    <m/>
    <m/>
    <s v="No aplica"/>
    <s v="No aplica"/>
  </r>
  <r>
    <n v="47"/>
    <x v="0"/>
    <s v="Gestión de Infraestructura"/>
    <x v="6"/>
    <x v="0"/>
    <x v="46"/>
    <s v="Evaluar el nivel de atención frente a las necesidades locativas."/>
    <x v="2"/>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11"/>
    <n v="24"/>
    <n v="0.45833333333333331"/>
    <s v="&lt;50%"/>
    <s v="MALO"/>
    <s v="Se da atencion  a emergencias prioritarias, ya que los contratos del personal  de infraestructura finalizan, por tal motivo se atiendes las solicitudes mas urgentes con el personal que aun cuenta con contrato."/>
    <s v="se informa a  la subdireccion de gestion corporativa sobre los contratos que finalizan, para dar prioridad sobre estos y agilizar nuevamente la contratacion."/>
    <n v="0.8"/>
    <n v="13"/>
    <n v="22"/>
    <n v="0.59090909090909094"/>
    <s v="&gt;50% Y &lt;70%"/>
    <s v="REGULAR"/>
    <s v="Se da atencion  a emergencias prioritarias, por tal motivo se atienden as solicitudes mas urgentes con el personal que aun cuenta con contrato."/>
    <s v="La contratacion de personal que se encarga de la atencion de solicitudes locativas baja al 80%, por tal motivo se da prioridad a solicitudes de mayor urgencia."/>
    <n v="0.8"/>
    <n v="18"/>
    <n v="29"/>
    <n v="0.62068965517241381"/>
    <s v="&gt;50% Y &lt;70%"/>
    <s v="REGULAR"/>
    <s v="Se da atencion  a emergencias prioritarias, por tal motivo se atienden las solicitudes mas urgentes con el personal que aun cuenta con contrato."/>
    <s v="La contratacion de personal que se encarga de la atencion de solicitudes locativas baja al 80%, por tal motivo se da prioridad a solicitudes de mayor urgencia."/>
    <n v="0.55664402647161271"/>
    <n v="0.55664402647161271"/>
    <x v="3"/>
    <n v="0.8"/>
    <n v="23"/>
    <n v="31"/>
    <n v="0.74193548387096775"/>
    <s v="&gt;70% Y &lt;=80%"/>
    <s v="BUENO"/>
    <s v="Se evidencia una tendencia a mejorar el desempeño y seguir con este record normal de nuestra área."/>
    <s v="Realizar análisis de las solicitudes faltantes"/>
    <n v="0.8"/>
    <n v="27"/>
    <n v="32"/>
    <n v="0.84375"/>
    <s v="&gt; 80"/>
    <s v="EXCELENTE"/>
    <s v="Se está cumpliendo con la mayoría de las solicitudes hechas"/>
    <s v="Realizar análisis de las solicitudes faltantes"/>
    <n v="0.8"/>
    <n v="11"/>
    <n v="15"/>
    <n v="0.73333333333333328"/>
    <s v="&gt;70% Y &lt;=80%"/>
    <s v="BUENO"/>
    <s v="Se evidencia una tendencia a mejorar el desempeño y seguir con este record normal de nuestra área."/>
    <s v="completar las solicitudes que están pendientes para lograr un mejor indicador "/>
    <n v="0.7730062724014336"/>
    <n v="0.7730062724014336"/>
    <s v="BUENO"/>
    <n v="0.8"/>
    <n v="13"/>
    <n v="13"/>
    <n v="1"/>
    <s v="&gt; 80"/>
    <s v="Excelente"/>
    <s v="Se evidencia una tendencia a mejorar el desempeño y seguir con este record normal de nuestra área."/>
    <m/>
    <n v="0.8"/>
    <n v="22"/>
    <n v="24"/>
    <n v="0.91666666666666663"/>
    <s v="&gt; 80"/>
    <s v="EXCELENTE"/>
    <s v="Se está cumpliendo con la mayoría de las solicitudes hechas"/>
    <s v="Realizar análisis de solicitudes"/>
    <n v="0.8"/>
    <n v="12"/>
    <n v="24"/>
    <n v="0.5"/>
    <s v="&gt;50% Y &lt;70%"/>
    <s v="REGULAR"/>
    <s v="Se presentan solicitudes que aún se están desarrollando "/>
    <s v="Completar las solicitudes que están pendientes para lograr un mejor indicador "/>
    <n v="0.80555555555555547"/>
    <n v="0.80555555555555547"/>
    <s v="EXCELENTE"/>
  </r>
  <r>
    <n v="48"/>
    <x v="0"/>
    <s v="Gestión Administrativa"/>
    <x v="6"/>
    <x v="0"/>
    <x v="47"/>
    <s v="Realizar seguimiento a los documentos que se envían por correspondencia externa que son entregados de manera oportuna por la mensajería contratada"/>
    <x v="5"/>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1"/>
    <n v="664"/>
    <n v="800"/>
    <n v="0.83"/>
    <s v=" =80 Y &lt;95"/>
    <s v="BUENO"/>
    <s v="De un total de 800 documentos despachados para entrega en el mes de Julio de 2018, se produjeron 136 devoluciones durante el mismo, equivalentes a un  17%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aunque al final toda la correspondencia fue entregada, previas correcciones de lo descrito anteriormente. "/>
    <n v="1"/>
    <n v="553"/>
    <n v="610"/>
    <n v="0.90655737704918038"/>
    <s v=" =80 Y &lt;95"/>
    <s v="BUENO"/>
    <s v="De un total de 610  documentos despachados para entrega en el mes de Agosto de 2018, se produjeron 57 devoluciones durante el mismo, equivalentes a un  9.5%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aunque al final toda la correspondencia fue entregada, previas correcciones de lo descrito anteriormente."/>
    <n v="1"/>
    <n v="706"/>
    <n v="782"/>
    <n v="0.90281329923273657"/>
    <s v=" =80 Y &lt;95"/>
    <s v="BUENO"/>
    <s v="De un total de 782 documentos despachados para entrega en el mes de Junio de 2018, se produjeron 76 devoluciones durante el mismo, equivalentes a un  9,4%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87979022542730556"/>
    <n v="0.87979022542730556"/>
    <x v="2"/>
    <n v="1"/>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s v="BUENO"/>
    <n v="0.95"/>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s v="REGULAR"/>
  </r>
  <r>
    <n v="49"/>
    <x v="0"/>
    <s v="Gestión Administrativa"/>
    <x v="6"/>
    <x v="0"/>
    <x v="48"/>
    <s v="Evaluar el incumplimiento en el manejo de inventarios del personal retirado"/>
    <x v="0"/>
    <s v="Humanos y tecnológicos"/>
    <n v="1"/>
    <s v="Final de cada período, después del retiro de funcionarios con  inventario a cargo. "/>
    <s v="Eficacia"/>
    <s v="(Número de personas retiradas en el periodo con inventario a cargo / Número personas retiradas en el periodo)*100"/>
    <s v="Porcentaje"/>
    <s v="Sistema PCT"/>
    <s v="Trimestral"/>
    <s v="Trimestral"/>
    <s v="&lt;50%"/>
    <s v=" &gt; 51% y &lt; 79%"/>
    <s v="&gt;80 y &lt; 94%"/>
    <s v="&gt;95%"/>
    <s v="Área de Compras seguros e inventarios"/>
    <s v="Apoyo profesional"/>
    <s v="Coordinador de Compras Seguros e Inventarios"/>
    <s v="Área de Compras Seguros e Inventarios, la Subdirección de Gestión Corporativa, Oficina asesora de Planeación  y Dirección"/>
    <n v="1"/>
    <m/>
    <m/>
    <m/>
    <m/>
    <m/>
    <m/>
    <m/>
    <n v="1"/>
    <m/>
    <m/>
    <m/>
    <m/>
    <m/>
    <m/>
    <m/>
    <n v="1"/>
    <n v="12"/>
    <n v="12"/>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x v="0"/>
    <m/>
    <m/>
    <m/>
    <m/>
    <m/>
    <m/>
    <m/>
    <m/>
    <m/>
    <m/>
    <m/>
    <m/>
    <m/>
    <m/>
    <m/>
    <m/>
    <n v="1"/>
    <n v="73"/>
    <n v="73"/>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s v="EXCELENTE"/>
    <m/>
    <m/>
    <m/>
    <m/>
    <m/>
    <m/>
    <m/>
    <m/>
    <m/>
    <m/>
    <m/>
    <m/>
    <m/>
    <m/>
    <m/>
    <m/>
    <n v="1"/>
    <n v="130"/>
    <n v="130"/>
    <n v="1"/>
    <s v="&gt;95%"/>
    <s v="EXCELENTE"/>
    <s v="Se logra el 100% debido a que se generan todos los paz y salvo requeridos por los funcionarios en estado de retiro."/>
    <m/>
    <m/>
    <n v="1"/>
    <s v="EXCELENTE"/>
  </r>
  <r>
    <n v="50"/>
    <x v="3"/>
    <s v="Gestión Integral de Vehículos y Equipos"/>
    <x v="7"/>
    <x v="0"/>
    <x v="49"/>
    <s v="Verificar mensualmente la Disponibilidad del parque automotor de *primera respuesta  para la atención de incidentes y emergencias en la ciudad."/>
    <x v="2"/>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37.700000000000003"/>
    <n v="50"/>
    <n v="0.754"/>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0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75 % de los vehículos de primera respuesta estuvieron  disponibles en Julio con un indicador de Desempeño Bueno. Es preciso reforzar los temas de los vehiculos en los talleres por parte de las aseguradoras ya que en promedio al mes se tienen tres (3) vehiuclos para reparacion por este concepto._x000a_El indicador  se mantinene estable para este periodo cumpliendo con relacion al periodo anterior.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75"/>
    <n v="38.159999999999997"/>
    <n v="52"/>
    <n v="0.73384615384615381"/>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De acuerdo a la reciente adquisicion de maquinas extintoras,  a la fecha se cuenta con 52 vehículos de primera respuesta y a disposicion de la Subdireccion Logistica / Subdireccion operativa ._x000a__x000a_El 73,4 % de los vehículos de primera respuesta estuvieron  disponibles con un indicador de Desempeño Bueno teniendo en cuenta que la meta es de un minimo del 75% de Disponibilidad.  Es preciso reforzar los temas de los vehiculos en los talleres por parte de las aseguradoras ya que en promedio al mes se tienen tres (3) vehiculos para reparacion por este concepto._x000a__x000a_El indicador  se mantinene estable para este periodo en consideración a los meses anteriores cumpliendo con relacion al periodo anterior._x000a__x000a_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pniblidad vehicular._x000a_   _x000a__x000a__x000a_"/>
    <m/>
    <n v="0.75"/>
    <n v="38.9"/>
    <n v="52"/>
    <n v="0.7480769230769230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De acuerdo a la reciente adquisicion de maquinas extintoras,  a la fecha se cuenta con 52 vehículos de primera respuesta y a disposicion de la Subdireccion Logistica / Subdireccion operativa ._x000a__x000a_El 74,8 % de los vehículos de primera respuesta estuvieron  disponibles con un indicador de Desempeño Bueno teniendo en cuenta que la meta es de un minimo del 75% de Disponibilidad.  Es preciso reforzar los temas de los vehiculos en los talleres por parte de las aseguradoras ya que en promedio al mes se tienen tres (3) vehiculos para reparacion por este concepto._x000a__x000a_El indicador  se mantinene estable para este periodo en consideración a los meses anteriores cumpliendo con relacion al periodo anterior._x000a__x000a_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_x000a__x000a__x000a_"/>
    <m/>
    <n v="0.74530769230769234"/>
    <n v="0.74530769230769234"/>
    <x v="2"/>
    <n v="0.75"/>
    <n v="32.200000000000003"/>
    <n v="51"/>
    <n v="0.6313725490196079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3,1 % de los vehículos de primera respuesta estuvieron  disponibles en Abril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l indicador ha disminuido por diferentes problemas técnicos que han presentado los vehículos nuevos (6 fuera de servicio por garantía), ingresos a talleres autorizados por siniestros,  y mantenimientos correctivos.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Nota: Es de tener en cuenta que el Parque Automotor lo componen 123 vehículos."/>
    <s v="Se daran las recomendaciones a los maquinistas desde el taller del cuidado y manejo  del vehiculo."/>
    <n v="0.75"/>
    <n v="33"/>
    <n v="51"/>
    <n v="0.647058823529411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de primera respuesta  a disposicion de la Subdireccion Logistica / Subdireccion operativ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4,5 % de los vehículos de primera respuesta estuvieron  disponibles en el mes de mayo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 El indicador mejoró para este periodo con relacion al mes anterior sin embargo se presenta intermitencia enla prestacion del servicio de los vehiculos nuevos por problemas tecnicos_x000a__x000a_ Así mismo el parque automotor cuenta con algunos equipos calificados como antiguos por su modelo de fabricacion, se tienen en uso  2 carrotanques del año 1999, otros 3 carrotanques son modelos entre el 2010 y 2012,  se cuenta con 7 maquinas extintoras  modelo 1998, una modelo 2003 y   19 maquinas extintoras con modelso entre los años 2007 y 2012, lo que nos da un total de 32 vehiculos con una vida de servicio muy alta."/>
    <s v="Se daran las recomendaciones a los maquinistas desde el taller del cuidado y manejo  del vehiculo."/>
    <n v="0.75"/>
    <n v="39"/>
    <n v="50"/>
    <n v="0.7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Junio se cuenta con 50 vehículos de primera respuesta a disposicion de la Subdireccion Logistica / Subdireccion operativ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_x000a_*Los vehiculos:  1- ME17 Fuera de servicio por investigacion disciplinaria. 3) ME02, ME18 y ME19 fuera de servicio por costo muy elevado de las reparaciones.  y 3 Equipos que estan en tratamiento de Siniestros. TOTAL VEHICULOS MES JUNIO: 50_x000a__x000a_El 78 % de los vehículos de primera respuesta estuvieron  disponibles en el mes de Junio con un indicador de Desempeño Bueno.  Se logró alcanzar la meta propuesta del 75% aunque constantemente el Parque Automotor presenta daños imprevistos en sus vehículos, que requieren de mantenimientos correctivos de carácter urgente, los cuales, afectan directamente la disponibilidad. Por otra parte,  la disponibilidad vehicular siempre ha estado brindando la atención oportuna a las emergencias presentadas en cumplimiento de la misionalidad de la UAECOB._x000a__x000a_El indicador mejoró para este periodo con relación al mes anterior cerca de 13 puntos porcentuales, sin embargo se presenta intermitencia en la prestación del servicio de los vehículos nuevos por problemas técnicos lo que afecta el indicador._x000a__x000a_Así mismo el parque automotor cuenta con algunos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68614379084967325"/>
    <n v="0.68614379084967325"/>
    <s v="BUENO"/>
    <n v="0.75"/>
    <n v="33.1"/>
    <n v="49"/>
    <n v="0.67551020408163265"/>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49 vehículos de primera respuesta; Dentro del análisis no se tiene presente una maquina de altura que se encuentra en el proceso de matricula y la unidad de rescate animal que no cuenta con Bomba extintora._x000a__x000a_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Por otra parte,  la disponibilidad vehicular siempre ha estado brindando la atención oportuna a las emergencias presentadas en cumplimiento de la misionalidad de la UAECOB. La entidad tiene programada para el siguiente mes la entrega de los vehiculos nuevos. _x000a__x000a_Nota: Es de tener en cuenta que el Parque Automotor lo componen 115 vehículos."/>
    <s v="Se daran las recomendaciones a los maquinistas desde el taller del cuidado y manejo  del vehiculo."/>
    <n v="0.75"/>
    <n v="35.9"/>
    <n v="57"/>
    <n v="0.6298245614035087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_x000a__x000a_El 6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_x000a__x000a_Por otra parte,  la disponibilidad vehicular siempre ha estado brindando la atención oportuna a las emergencias presentadas en cumplimiento de la misionalidad de la UAECOB._x000a_   _x000a__x000a_Nota: Es de tener en cuenta que el Parque Automotor lo componen 123 vehículos."/>
    <s v="Se daran las recomendaciones a los maquinistas desde el taller del cuidado y manejo  del vehiculo."/>
    <n v="0.75"/>
    <n v="31.7"/>
    <n v="57"/>
    <n v="0.55614035087719293"/>
    <s v="&lt;"/>
    <s v="REGULAR"/>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de la misionalidad de la Entidad._x000a__x000a_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56% de los vehículos de primera respuesta estuvieron  disponibles con un indicador de Desempeño Regular.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_x000a_   _x000a_Nota: Es de tener en cuenta que el Parque Automotor lo componen 123 vehículos."/>
    <s v="Se daran las recomendaciones a los maquinistas desde el taller del cuidado y manejo  del vehiculo."/>
    <n v="0.62049170545411136"/>
    <n v="0.62049170545411136"/>
    <s v="BUENO"/>
  </r>
  <r>
    <n v="51"/>
    <x v="3"/>
    <s v="Gestión Integral de Vehículos y Equipos"/>
    <x v="7"/>
    <x v="0"/>
    <x v="50"/>
    <s v="Identificar el tiempo promedio para atención de actividades de mantenimiento correctivo frecuente con el fin de proyectar la programación de mantenimientos para la disponibilidad de vehículos."/>
    <x v="2"/>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n v="15"/>
    <n v="397"/>
    <n v="86"/>
    <n v="4.6162790697674421"/>
    <s v="&lt;"/>
    <s v="EXCELENTE"/>
    <s v="El tiempo de respuesta en la ejecución de mantenimientos correctivos frecuentes en taller a los vehículos de la UAECOB en el periodo fue Excelente de acuerdo con FACTURA JULIO  se tuvo un promedio de estadía en taller de 4,62 días para 86 casos, con un indicador de Desempeño Excelente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15"/>
    <n v="316"/>
    <n v="73"/>
    <n v="4.3287671232876717"/>
    <s v="&lt;"/>
    <s v="EXCELENTE"/>
    <s v="El tiempo de respuesta en la ejecución de mantenimientos correctivos frecuentes en taller a los vehículos de la UAECOB en el periodo fue EXCELENTE de acuerdo con FACTURA AGOSTO  se tuvo un promedio de estadía en taller de 4,33 días para 73 casos presentados, con un indicador de Desempeño Excelente.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15"/>
    <n v="353"/>
    <n v="39"/>
    <n v="9.0512820512820511"/>
    <s v="&lt;"/>
    <s v="BUENO"/>
    <s v="El tiempo de respuesta en la ejecución de mantenimientos correctivos frecuentes en taller a los vehículos de la UAECOB en el periodo fue BUENO de acuerdo con FACTURA SEPTIEMBRE  se tuvo un promedio de estadía en taller de 9,06 días para 39 casos presentad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5.9987760814457216"/>
    <n v="5.9987760814457216"/>
    <x v="2"/>
    <s v="15 DIAS"/>
    <n v="405"/>
    <n v="59"/>
    <n v="6.8644067796610173"/>
    <s v="&lt;"/>
    <s v="BUENO"/>
    <s v="El tiempo de respuesta en la ejecución de mantenimientos correctivos frecuentes en taller a los vehículos de la UAECOB en el periodo fue Bueno de acuerdo con FACTURA ABRIL  se tuvo un promedio de estadía en taller de 6,86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417"/>
    <n v="59"/>
    <n v="7.0677966101694913"/>
    <s v="&lt;"/>
    <s v="BUENO"/>
    <s v="El tiempo de respuesta en la ejecución de mantenimientos correctivos frecuentes en taller a los vehículos de la UAECOB en el periodo fue Bueno de acuerdo con FACTURA MAYO  se tuvo un promedio de estadía en taller de 7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990"/>
    <n v="83"/>
    <n v="11.927710843373495"/>
    <s v="&lt;"/>
    <s v="BUENO"/>
    <s v="El tiempo de respuesta en la ejecución de mantenimientos correctivos frecuentes en taller a los vehículos de la UAECOB en el mes de Junio fue Bueno; en el mes de FACTURA JUNIO se tuvo un promedio de estadía en taller de 11,9 días para 83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so manifestar que algunos vehículo se pueden considerar antiguos por tanto sus repuestos en algunas oportunidades son de difícil adquisición y deben ser importados lo que genera retrasos y una estadía mayor en  taller."/>
    <m/>
    <n v="8.6199714110680006"/>
    <n v="8.6199714110680006"/>
    <s v="BUENO"/>
    <s v="15 DIAS"/>
    <n v="395"/>
    <n v="73"/>
    <n v="5.4109589041095889"/>
    <s v="&lt;"/>
    <s v="Excelente"/>
    <s v="El tiempo de respuesta en la ejecución de mantenimientos correctivos frecuentes en taller a los vehículos de la UAECOB en el mes de enero  fue en promedio 5,41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s v="15 DIAS"/>
    <n v="350"/>
    <n v="75"/>
    <n v="4.666666666666667"/>
    <s v="&lt;"/>
    <s v="EXCELENTE"/>
    <s v="El tiempo de respuesta en la ejecución de mantenimientos correctivos frecuentes en taller a los vehículos de la UAECOB en el mes de enero  fue en promedio 4,67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15"/>
    <n v="356"/>
    <n v="70"/>
    <n v="5.0857142857142854"/>
    <s v="&lt;"/>
    <s v="EXCELENTE"/>
    <s v="El tiempo de respuesta en la ejecución de mantenimientos correctivos frecuentes en taller a los vehículos de la UAECOB en el mes de enero  fue en promedio 5,09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5.0544466188301804"/>
    <n v="5.0544466188301804"/>
    <s v="EXCELENTE"/>
  </r>
  <r>
    <n v="52"/>
    <x v="3"/>
    <s v="Gestión Integral de Vehículos y Equipos"/>
    <x v="7"/>
    <x v="0"/>
    <x v="51"/>
    <s v="Verificar mensualmente la Disponibilidad del Equipo menor (mayor frecuencia de utilización) para la atención de incidentes y emergencias en la ciudad."/>
    <x v="2"/>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ón/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325"/>
    <n v="331"/>
    <n v="0.98187311178247738"/>
    <s v="&gt;"/>
    <s v="EXCELENTE"/>
    <s v="En Juli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Este porcentaje se da, dado que existe contrato vigente y se atiende en el menor tiempo posible. _x000a__x000a_"/>
    <m/>
    <n v="0.8"/>
    <n v="318"/>
    <n v="331"/>
    <n v="0.9607250755287009"/>
    <s v="&gt;"/>
    <s v="EXCELENTE"/>
    <s v="En Agost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4"/>
    <n v="331"/>
    <n v="0.97885196374622352"/>
    <s v="&gt;"/>
    <s v="EXCELENTE"/>
    <s v="En Septiembre se encuentra disponible el 97,88  de los equipos para la operación en cuanto a: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Casquete quien esta ubicado en la estación B3 donde se encuentra el taller de reparación de Logistica. La base de datos se encuentra en el computador del sargento. Igualmente se encuentra consolidada en el computador del profesional Andres Orobio. Este porcentaje se da, dado que existe contrato vigente y se atiende en el menor tiempo posible. "/>
    <m/>
    <n v="0.97381671701913397"/>
    <n v="0.97381671701913397"/>
    <x v="0"/>
    <n v="0.8"/>
    <n v="311"/>
    <n v="331"/>
    <n v="0.93957703927492442"/>
    <s v="&gt;"/>
    <s v="EXCELENTE"/>
    <s v="En Abril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1"/>
    <n v="331"/>
    <n v="0.93957703927492442"/>
    <s v="&gt;"/>
    <s v="EXCELENTE"/>
    <s v="En Mayo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2"/>
    <n v="331"/>
    <n v="0.97280966767371602"/>
    <s v="&gt;"/>
    <s v="Excelente"/>
    <s v="En Junio se encuentra disponible el 97%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5065458207452158"/>
    <n v="0.95065458207452158"/>
    <s v="EXCELENTE"/>
    <n v="0.8"/>
    <n v="325"/>
    <n v="331"/>
    <n v="0.98187311178247738"/>
    <s v="&gt;"/>
    <s v="Excelente"/>
    <s v="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5"/>
    <n v="331"/>
    <n v="0.95166163141993954"/>
    <s v="&gt;"/>
    <s v="EXCELENTE"/>
    <s v="En Febrer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4"/>
    <n v="331"/>
    <n v="0.94864048338368578"/>
    <s v="&gt;"/>
    <s v="EXCELENTE"/>
    <s v="En Marz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6072507552870079"/>
    <n v="0.96072507552870079"/>
    <s v="EXCELENTE"/>
  </r>
  <r>
    <n v="53"/>
    <x v="3"/>
    <s v="Gestión Integral de Vehículos y Equipos"/>
    <x v="7"/>
    <x v="0"/>
    <x v="52"/>
    <s v="Identificar el tiempo promedio para atención de actividades de mantenimiento correctivos del equipo menor de la UAECOB."/>
    <x v="2"/>
    <s v="*Personal (Técnicos administrativos y uniformados)_x000a_*Físicos_x000a_*Tecnológicos "/>
    <n v="5"/>
    <s v="Al final del proceso"/>
    <s v="Eficiencia"/>
    <s v="Promedio mensual (suma de los días Equipo menor atendido por mantenimiento correctivo / el numero de equipo menor del taller interno B3 y talleres externos )  _x000a_Ref.(Fecha de entrada al taller-fecha de salida del taller)"/>
    <s v="Tiempo (Días)"/>
    <s v="Taller interno Informe semanal enviado a logística._x000a_Taller externos, los informes se solicitan cuando se hacen los mantenimientos"/>
    <s v="Monitoreo mensual"/>
    <s v="Mensual"/>
    <s v="&gt; 21 DIAS"/>
    <s v="(&gt;10 DIAS  Y    &lt; 20 DIAS)"/>
    <s v="(&gt; 6 DIAS   Y   &lt; 9 DIAS)"/>
    <s v="&lt;  5 DIAS"/>
    <s v="EQUIPO MENOR"/>
    <s v="LIDER EQUIPO MENOR"/>
    <s v="LIDER DE EQUIPO MENOR _x000a_SUBDIRECTOR LOGISTICA"/>
    <s v="SUBDIRECCION LOGISTICA_x000a_DIRECCION_x000a_PLANEACION_x000a_SUBDIRECCION OPERATIVA_x000a_"/>
    <n v="5"/>
    <n v="24"/>
    <n v="6"/>
    <n v="4"/>
    <s v="&lt;"/>
    <s v="EXCELENTE"/>
    <s v="En el mes de Julio el tiempo promedio del mantenimiento correctivo del equipo menor de mayor rotacion  en el taller interno de logistica y taller externo fue de 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Este porcentaje se da, dado que existe contrato vigente y se atiende en el menor tiempo posible"/>
    <m/>
    <n v="5"/>
    <n v="36"/>
    <n v="13"/>
    <n v="2.7692307692307692"/>
    <s v="&lt;"/>
    <s v="EXCELENTE"/>
    <s v="En el mes de Agosto el tiempo promedio del mantenimiento correctivo del equipo menor de mayor rotacion  en el taller interno de logistica y taller externo fue de 2,8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23"/>
    <n v="7"/>
    <n v="3.2857142857142856"/>
    <s v="&lt;"/>
    <s v="EXCELENTE"/>
    <s v="En el mes de Septiembre el tiempo promedio del mantenimiento correctivo del equipo menor de mayor rotacion  en el taller interno de logistica y taller externo fue de 3,3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Casquete quien esta ubicado en la estación B3 donde se encuentra el taller de reparación de Logistica. La base de datos se encuentra en el computador del sargento. Igualmente se encuentra consolidada en el computador del profesional Andres Orobio. "/>
    <m/>
    <n v="3.3516483516483517"/>
    <n v="3.3516483516483517"/>
    <x v="0"/>
    <s v="5 DIAS"/>
    <n v="90"/>
    <n v="20"/>
    <n v="4.5"/>
    <s v="&lt;"/>
    <s v="EXCELENTE"/>
    <s v="En el mes de Abril el tiempo promedio del mantenimiento correctivo del equipo menor de mayor rotacion  en el taller interno de logistica y taller externo fue de 4,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33"/>
    <n v="19"/>
    <n v="1.736842105263158"/>
    <s v="&lt;"/>
    <s v="EXCELENTE"/>
    <s v="En el mes de Mayo el tiempo promedio del mantenimiento correctivo del equipo menor de mayor rotacion  en el taller interno de logistica y taller externo fue de 1,7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9"/>
    <n v="9"/>
    <n v="1"/>
    <s v="&lt;"/>
    <s v="Excelente"/>
    <s v="En el mes de Junio el tiempo promedio del mantenimiento correctivo del equipo menor de mayor rotacion  en el taller interno de logistica y taller externo fue de 1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2.4122807017543857"/>
    <n v="2.4122807017543857"/>
    <s v="EXCELENTE"/>
    <s v="5 DIAS"/>
    <n v="21"/>
    <n v="6"/>
    <n v="3.5"/>
    <s v="&lt;"/>
    <s v="Excelente"/>
    <s v="En el mes de enero, el tiempo promedio del mantenimiento correctivo del equipo menor de mayor rotacion  en el taller interno de logistica y taller externo fue de 3,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73"/>
    <n v="16"/>
    <n v="4.5625"/>
    <s v="&lt;"/>
    <s v="EXCELENTE"/>
    <s v="En el mes de Febrero, el tiempo promedio del mantenimiento correctivo del equipo menor de mayor rotacion  en el taller interno de logistica y taller externo fue de 4,56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55"/>
    <n v="17"/>
    <n v="3.2352941176470589"/>
    <s v="&lt;"/>
    <s v="EXCELENTE"/>
    <s v="En el mes de Marzo, el tiempo promedio del mantenimiento correctivo del equipo menor de mayor rotacion  en el taller interno de logistica y taller externo fue de 3,2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3.7659313725490193"/>
    <n v="3.7659313725490193"/>
    <s v="EXCELENTE"/>
  </r>
  <r>
    <n v="54"/>
    <x v="3"/>
    <s v="Gestión Logística en Emergencias"/>
    <x v="7"/>
    <x v="0"/>
    <x v="53"/>
    <s v="Garantizar Suscripción y Ejecución de contratos de suministros (de Consumo y Controlados) según la programación del Plan Anual de Adquisiciones de la UAECOB."/>
    <x v="0"/>
    <s v="Personal  administrativo_x000a_Físicos_x000a_Tecnológicos "/>
    <n v="0.9"/>
    <s v="En las etapas del proceso"/>
    <s v="Eficacia"/>
    <s v="No. de contratos de suministros en ejecución en el trimestre/ No. de contratos de suministros programados en el PAA "/>
    <s v="Porcentaje"/>
    <s v="Validación y seguimiento al Plan Anual de Adquisiciones en el tema de suministros._x000a__x000a_Información histórica de comportamiento de contratos  de suministros"/>
    <s v="Monitoreo mensual"/>
    <s v="Trimestral"/>
    <s v="&lt;49%"/>
    <s v="(&gt; 50% y &lt;64%)"/>
    <s v="(&gt; 65% y &lt;89%)"/>
    <s v="&gt;90%"/>
    <s v="PROCESOS _x000a_CONTRACTUALES"/>
    <s v="PROFESIONAL _x000a_CONTRACTUAL"/>
    <s v="SUBDIRECTOR LOGISTICO"/>
    <s v="SUBDIRECCION LOGISTICA_x000a_DIRECCION_x000a_PLANEACION_x000a_SUBDIRECCION OPERATIVA_x000a_"/>
    <n v="0.9"/>
    <m/>
    <m/>
    <m/>
    <m/>
    <m/>
    <m/>
    <m/>
    <n v="0.9"/>
    <m/>
    <m/>
    <m/>
    <m/>
    <m/>
    <m/>
    <m/>
    <n v="0.9"/>
    <n v="8"/>
    <n v="9"/>
    <n v="0.88888888888888884"/>
    <s v="&lt;"/>
    <s v="BUENO"/>
    <s v="Se evidencia que el  89% de los contratos de suministros de la Subdireccion Logistica se encuentran vigentes y en ejecucion para garantizar la misionalidad de la UAECOB. Generando un indicador con desempeño Bueno._x000a__x000a_Los contratos de suministros estan vigentes en ejecucion y son actualmente ocho (8) en la Subdireccion,  entre los cuales estan: Suministro de insumos y medicamentos veterinarios,  de alimentacion y accesorios para caninos,Suministro de herramientas, utensilios y materiales de fierro, otros metales y plásticos,  de alimentacion e hidratacion para emergencias del personal uniformado, instalacion de llantas, combustible para vehiculos, maquinas en Bogota y combustible para vehiculos, maquinas, fuera de Bogota,Suminisstro aditivo UREA,  "/>
    <m/>
    <m/>
    <n v="0.88888888888888884"/>
    <x v="2"/>
    <n v="0.9"/>
    <m/>
    <m/>
    <m/>
    <m/>
    <m/>
    <m/>
    <m/>
    <n v="0.9"/>
    <m/>
    <m/>
    <m/>
    <m/>
    <m/>
    <m/>
    <m/>
    <n v="0.9"/>
    <n v="7"/>
    <n v="8"/>
    <n v="0.875"/>
    <s v="&lt;"/>
    <s v="BUENO"/>
    <s v="Se evidencia que el 88% de los contratos de suministros de la Subdireccion Logistica se encuentran vigentes y en ejecucion para garantizar la misionalidad de la UAECOB. Generando un indicador trimestral con desempeño Bueno_x000a__x000a_Los contratos de suministros estan vigentes en ejecucion y son actualmente siete (7) en la Subdireccion,  entre los cuales estan: Suministro de insumos y medicamentos veterinarios,  de alimentacion y accesorios para caninos, de elementos de Bioseguridad, de alimentacion e hidratacion para emergencias del personal uniformado, instalacion de llantas, combustible para vehiculos, maquinas en Bogota y combustible para vehiculos, maquinas, fuera de Bogota. El unico contrato que no esta vigente a la fecha es Suministro de herramientas, utensilios y materiales de fierro, otros metales y plásticos para soporte en la atención de emergencias, debido a que vencio el 23 de marzo de 2018 sin embargo existe un buen stop en almacen de ferreteria para su uso."/>
    <m/>
    <m/>
    <n v="0.875"/>
    <s v="BUENO"/>
    <n v="0.9"/>
    <m/>
    <m/>
    <m/>
    <m/>
    <m/>
    <m/>
    <m/>
    <n v="0.9"/>
    <m/>
    <m/>
    <m/>
    <m/>
    <m/>
    <m/>
    <m/>
    <n v="0.9"/>
    <n v="8"/>
    <n v="8"/>
    <n v="1"/>
    <s v="&lt;"/>
    <s v="EXCELENTE"/>
    <s v="Se evidencia que el 100% de los contratos de suministros de la Subdireccion Logistica se encuentran vigentes y en ejecucion para garantizar la misionalidad de la UAECOB. Generando un indicador con desempeño Excelente._x000a__x000a_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
    <m/>
    <m/>
    <n v="1"/>
    <s v="EXCELENTE"/>
  </r>
  <r>
    <n v="55"/>
    <x v="3"/>
    <s v="Gestión Logística en Emergencias"/>
    <x v="7"/>
    <x v="0"/>
    <x v="54"/>
    <s v="Evaluar el nivel de Eficiencia de disponibilidad de logística para la atención de emergencias según activaciones realizadas por personal operativo"/>
    <x v="2"/>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1"/>
    <n v="1"/>
    <n v="1"/>
    <s v="&gt;"/>
    <s v="EXCELENTE"/>
    <s v="Se realizo una (1) activacion de apoyo Logistico a emergencias en el mes de Juliol 2018 con número de incidente  480213984  para la Estacion B16 siendo atendida en conformidad con las solicitudes realizadas para la entrega de suministros entre estos (Alimentacion e Hidratacion: Agua,almuerzos, ) Combustible:(gasolina, aceite, cadenol ) cilindros recargados según  las necesidades que se presentaron._x000a__x000a_Resultado del indicador EXCELENTE en un 100%; puesto que la solicitud requerida fue atendida oportunamente."/>
    <m/>
    <n v="0.9"/>
    <n v="3"/>
    <n v="3"/>
    <n v="1"/>
    <s v="&gt;"/>
    <s v="EXCELENTE"/>
    <s v="Se realizo tres (3) activaciones de apoyo Logistico a emergencias en el mes de Agosto  2018 con números de incidente  502983686, 491648984,  500278384,  para la Estacion B17-B2- B8 siendo atendidas en conformidad con las solicitudes realizadas para la entrega de suministros entre estos Hidratacion: Agua  y cilindros recargados en Emergencia según  las necesidades que se presentaron._x000a__x000a_Resultado del indicador EXCELENTE en un 100%; puesto que todas las solicitudes requeridas fueron atendidas oportunamente."/>
    <m/>
    <n v="0.9"/>
    <n v="3"/>
    <n v="3"/>
    <n v="1"/>
    <s v="&gt;"/>
    <s v="EXCELENTE"/>
    <s v="Se realizo tres (3) activaciones de apoyo Logistico a emergencias en el mes de Septiembre  2018 con números de incidente  528990085, 509988984  para la Estacion B2 siendo atendidas en conformidad con las solicitudes realizadas para la entrega de suministros entre estos Hidratacion: Agua  y refrigerios, cilindros recargados en Emergencia según  las necesidades que se presentaron._x000a__x000a_Resultado del indicador EXCELENTE en un 100%; puesto que todas las solicitudes requeridas fueron atendidas oportunamente."/>
    <m/>
    <n v="1"/>
    <n v="1"/>
    <x v="0"/>
    <n v="0.9"/>
    <n v="4"/>
    <n v="4"/>
    <n v="1"/>
    <s v="&gt;"/>
    <s v="EXCELENTE"/>
    <s v="Se realizo cuatro (4) activaciones de apoyo Logistico a emergencias en el mes de abril 2018 con número de incidente  439639385, 450264781  para la Estacion B1-B12- B5 siendo atendida en conformidad con las solicitudes realizadas para la entrega de suministros entre estos (Alimentacion e Hidratacion: Agua,almuerzos, refrigerios) Combustible:(acpm,gasolina, aceite, cadenol ) cilindros recargados según  las necesidades que se presentaron._x000a__x000a_Resultado del indicador EXCELENTE en un 100%; puesto que todas las solicitudes requeridas fueron atendidas oportunamente."/>
    <m/>
    <n v="0.9"/>
    <n v="5"/>
    <n v="5"/>
    <n v="1"/>
    <s v="&gt;"/>
    <s v="EXCELENTE"/>
    <s v="Se realizo cinco (5) activaciones de apoyo Logistico a emergencias en el mes de mayo 2018 con número de incidente  471858566, 473080786,  474586986, 478620486 para la Estacion B1-B12- B6- B3 siendo atendida en conformidad con las solicitudes realizadas para la entrega de suministros entre estos Hidratacion: Agua Combustible:( Gasolina, aceite, cadenol ) según  las necesidades que se presentaron._x000a__x000a_Resultado del indicador EXCELENTE en un 100%; puesto que todas las solicitudes requeridas fueron atendidas oportunamente."/>
    <m/>
    <n v="0.9"/>
    <n v="4"/>
    <n v="4"/>
    <n v="1"/>
    <s v="&gt;"/>
    <s v="Excelente"/>
    <s v="Se realizo cuatro (4) activaciones de apoyo Logistico a emergencias en el mes de JUNIO 2018 con número de incidente  463951284,  485165285,485724785,483243586  para la Estacion B1-B4- B11-B17 siendo atendidas en conformidad con las solicitudes realizadas para la entrega de suministros entre estos (Alimentacion e Hidratacion: almuerzos, refrigerios) Combustible:( gasolina, aceite ) guantes, tapabocas, jabon antibacterial,   según  las necesidades que se presentaron._x000a__x000a_Resultado del indicador EXCELENTE en un 100%; puesto que todas las solicitudes requeridas fueron atendidas oportunamente."/>
    <m/>
    <n v="1"/>
    <n v="1"/>
    <s v="EXCELENTE"/>
    <n v="0.9"/>
    <n v="1"/>
    <n v="1"/>
    <n v="1"/>
    <s v="&gt;"/>
    <s v="Excelente"/>
    <s v="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_x000a__x000a_Resultado del indicador EXCELENTE en un 100%; puesto que todas las solicitudes requeridas fueron atendidas oportunamente."/>
    <m/>
    <n v="0.9"/>
    <n v="1"/>
    <n v="1"/>
    <n v="1"/>
    <s v="&gt;"/>
    <s v="EXCELENTE"/>
    <s v="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_x000a__x000a_Resultado del indicador EXCELENTE en un 100%; puesto que todas las solicitudes requeridas fueron atendidas oportunamente."/>
    <m/>
    <n v="0.9"/>
    <n v="2"/>
    <n v="2"/>
    <n v="1"/>
    <s v="&gt;"/>
    <s v="EXCELENTE"/>
    <s v="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_x000a__x000a_Resultado del indicador EXCELENTE en un 100%; puesto que todas las solicitudes requeridas fueron atendidas oportunamente."/>
    <m/>
    <n v="1"/>
    <n v="1"/>
    <s v="EXCELENTE"/>
  </r>
  <r>
    <n v="56"/>
    <x v="0"/>
    <s v="Gestión del Talento Humano"/>
    <x v="8"/>
    <x v="0"/>
    <x v="55"/>
    <s v="Hacer seguimiento a la ejecución de las actividades de bienestar establecidas"/>
    <x v="0"/>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m/>
    <m/>
    <m/>
    <m/>
    <m/>
    <m/>
    <m/>
    <n v="1"/>
    <m/>
    <m/>
    <m/>
    <m/>
    <m/>
    <m/>
    <m/>
    <n v="1"/>
    <m/>
    <m/>
    <n v="0"/>
    <m/>
    <s v="No aplica"/>
    <m/>
    <s v=" Bienestar en este trimestre no se reportan indicadores debido a que el contrato para el desarrollo de las actividades se terminó el 19 de julio de 2018 y el nuevo contrato se suscribió el el 14 de septiembre de 2018._x000a__x000a_Durante este trimestre se llevo a cabo toda la etapa precontractual."/>
    <m/>
    <n v="0"/>
    <x v="1"/>
    <n v="1"/>
    <n v="1"/>
    <n v="1"/>
    <n v="1"/>
    <m/>
    <m/>
    <m/>
    <m/>
    <n v="1"/>
    <n v="2"/>
    <n v="2"/>
    <n v="1"/>
    <m/>
    <m/>
    <m/>
    <m/>
    <n v="1"/>
    <n v="1"/>
    <n v="1"/>
    <n v="1"/>
    <m/>
    <m/>
    <s v="Para el segundo trimestre se programó la actividad Encuentro  de Familias para la cual se realizaron cinco salidas con funcionarios de las Compañías 3, 4 y 5, la actividad de entrenamiento del  grupo de atletismo y participación en una carrera de atletismo"/>
    <m/>
    <m/>
    <n v="1"/>
    <s v="EXCELENTE"/>
    <m/>
    <m/>
    <m/>
    <m/>
    <m/>
    <m/>
    <m/>
    <m/>
    <m/>
    <m/>
    <m/>
    <m/>
    <m/>
    <m/>
    <m/>
    <m/>
    <n v="1"/>
    <n v="1"/>
    <n v="1"/>
    <n v="1"/>
    <s v="&gt;"/>
    <s v="EXCELENTE"/>
    <s v="Para el primer trimestre se programó la actividad Encuentro  de Familias y se realizaron dos salidas con funcionarios de la Compañía 1 y 2"/>
    <m/>
    <m/>
    <n v="1"/>
    <s v="EXCELENTE"/>
  </r>
  <r>
    <n v="57"/>
    <x v="0"/>
    <s v="Gestión del Talento Humano"/>
    <x v="8"/>
    <x v="0"/>
    <x v="56"/>
    <s v="Hacer seguimiento a la ejecución de las actividades de bienestar establecidas"/>
    <x v="0"/>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m/>
    <m/>
    <m/>
    <m/>
    <m/>
    <m/>
    <m/>
    <n v="1"/>
    <m/>
    <m/>
    <m/>
    <m/>
    <m/>
    <m/>
    <m/>
    <n v="1"/>
    <m/>
    <m/>
    <n v="0"/>
    <m/>
    <s v="No aplica"/>
    <m/>
    <s v=" Bienestar en este trimestre no se reportan indicadores debido a que el contrato para el desarrollo de las actividades se terminó el 19 de julio de 2018 y el nuevo contrato se suscribió el el 14 de septiembre de 2018._x000a__x000a_Durante este trimestre se llevo a cabo toda la etapa precontractual."/>
    <m/>
    <n v="0"/>
    <x v="1"/>
    <n v="1"/>
    <n v="277"/>
    <n v="277"/>
    <n v="1"/>
    <m/>
    <m/>
    <m/>
    <m/>
    <n v="1"/>
    <n v="110"/>
    <n v="110"/>
    <n v="1"/>
    <m/>
    <m/>
    <m/>
    <m/>
    <n v="1"/>
    <n v="398"/>
    <n v="427"/>
    <n v="0.9320843091334895"/>
    <s v="&lt;"/>
    <s v="BUENO"/>
    <s v="Participación de los funcionarios con sus familias en la actividad del día de la familia en cinco fechas durante los meses de abril y mayo._x000a_El equipo de atletismo participó en la carrera allianz y 11 de los integrantes asistieron a una jornada de entrenamiento.  "/>
    <m/>
    <m/>
    <n v="0.9320843091334895"/>
    <s v="BUENO"/>
    <m/>
    <m/>
    <m/>
    <m/>
    <m/>
    <m/>
    <m/>
    <m/>
    <m/>
    <m/>
    <m/>
    <m/>
    <m/>
    <m/>
    <m/>
    <m/>
    <n v="1"/>
    <n v="531"/>
    <n v="531"/>
    <n v="1"/>
    <s v="&gt;"/>
    <s v="EXCELENTE"/>
    <s v="La actividad se llevó a cabo en dos fechas Febrero 24 y 25 y marzo 3 y 4."/>
    <m/>
    <m/>
    <n v="1"/>
    <s v="EXCELENTE"/>
  </r>
  <r>
    <n v="58"/>
    <x v="0"/>
    <s v="Gestión del Talento Humano"/>
    <x v="8"/>
    <x v="0"/>
    <x v="57"/>
    <s v="Hacer seguimiento a la efectividad de la capacitación"/>
    <x v="0"/>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m/>
    <m/>
    <m/>
    <m/>
    <m/>
    <m/>
    <m/>
    <n v="0.8"/>
    <m/>
    <m/>
    <m/>
    <m/>
    <m/>
    <m/>
    <m/>
    <n v="0.8"/>
    <n v="71"/>
    <n v="75"/>
    <n v="0.94666666666666666"/>
    <s v="&gt;"/>
    <s v="BUENO"/>
    <s v="Durante el trimestre se impartio un curso de capacitacion para instructores  con una participación de 75 servidores públicos los cuales cumplieron satisfactoriamente y de manera sobresaliente 71 de ellos, con las evaluaciones planteadas durante el desarrollo del curso "/>
    <m/>
    <m/>
    <n v="0.94666666666666666"/>
    <x v="2"/>
    <n v="0.8"/>
    <n v="39"/>
    <n v="39"/>
    <n v="1"/>
    <s v="&gt;"/>
    <s v="EXCELENTE"/>
    <s v="Durante el mes de abril se impartieron dos cursos para la conducción de vehículos de Emergencias con una participación de 39 servidores públicos los cuales cumplieron satisfactoriamente y de manera sobresaliente con las evaluaciones planteadas durante el desarrollo del curso "/>
    <s v="NO APLICA"/>
    <n v="0.8"/>
    <n v="43"/>
    <n v="43"/>
    <n v="1"/>
    <s v="&gt;"/>
    <s v="EXCELENTE"/>
    <s v="Durante el mes de Mayo se impartieron dos cursos para la conducción de vehículos de Emergencias con una participación de 43 servidores públicos los cuales cumplieron satisfactoriamente y de manera sobresaliente con las evaluaciones planteadas durante el desarrollo del curso "/>
    <m/>
    <n v="80"/>
    <n v="14"/>
    <n v="14"/>
    <n v="1"/>
    <s v="&gt;"/>
    <s v="Excelente"/>
    <s v="Durante el mes de Junio se impartio un curso Sistema Comando de Incidentes Nivel Intermedio con una participación de 14 servidores públicos los cuales cumplieron satisfactoriamente y de manera sobresaliente con las evaluaciones planteadas durante el desarrollo del curso "/>
    <m/>
    <m/>
    <n v="1"/>
    <s v="EXCELENTE"/>
    <m/>
    <m/>
    <m/>
    <m/>
    <m/>
    <m/>
    <m/>
    <m/>
    <m/>
    <m/>
    <m/>
    <m/>
    <m/>
    <m/>
    <m/>
    <m/>
    <n v="0.8"/>
    <n v="114"/>
    <n v="124"/>
    <n v="0.91935483870967738"/>
    <s v="&gt;"/>
    <s v="BUENO"/>
    <s v="Durante la ejecución del proceso de capacitación y entrenamiento 10 uniformados de la UAECOB no alcanzaron a cumplir satisfactoriamente los objetivos planteados en las evaluaciones de los cursos razon por la cual no fueron certificados en este proceso."/>
    <m/>
    <m/>
    <n v="0.91935483870967738"/>
    <s v="BUENO"/>
  </r>
  <r>
    <n v="59"/>
    <x v="1"/>
    <s v="Gestión del Talento Humano"/>
    <x v="8"/>
    <x v="0"/>
    <x v="58"/>
    <s v="Hacer seguimiento al cumplimiento del Plan de Capacitación"/>
    <x v="0"/>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m/>
    <m/>
    <m/>
    <m/>
    <m/>
    <m/>
    <m/>
    <n v="0.8"/>
    <m/>
    <m/>
    <m/>
    <m/>
    <m/>
    <m/>
    <m/>
    <n v="0.8"/>
    <n v="23"/>
    <n v="23"/>
    <n v="1"/>
    <s v="&gt;"/>
    <s v="EXCELENTE"/>
    <s v="Durante el trimestre se impartieron 23 procesos de capacitación y entrenamiento con una participación de  465 servidores públicos de la UAECOB."/>
    <m/>
    <m/>
    <n v="1"/>
    <x v="0"/>
    <n v="0.8"/>
    <n v="3"/>
    <n v="3"/>
    <n v="1"/>
    <s v="&gt;"/>
    <s v="EXCELENTE"/>
    <s v="Durante el mes de abril se impartieron (3) Tres procesos de capacitación y entrenamiento con una participación de 56 servidores públicos de la UAECOB."/>
    <s v="NO APLICA"/>
    <n v="0.8"/>
    <n v="6"/>
    <n v="6"/>
    <n v="1"/>
    <s v="&gt;"/>
    <s v="EXCELENTE"/>
    <s v="Durante el mes de Mayo se impartieron seis procesos de capacitación y entrenamiento con una participación de 130 servidores públicos de la UAECOB."/>
    <m/>
    <n v="80"/>
    <n v="8"/>
    <n v="8"/>
    <n v="1"/>
    <s v="&gt;"/>
    <s v="Excelente"/>
    <s v="Durante el mes de Junio impartieron seis procesos de capacitación y entrenamiento con una participación de 167 servidores públicos de la UAECOB."/>
    <m/>
    <m/>
    <n v="1"/>
    <s v="EXCELENTE"/>
    <m/>
    <m/>
    <m/>
    <m/>
    <m/>
    <m/>
    <m/>
    <m/>
    <m/>
    <m/>
    <m/>
    <m/>
    <m/>
    <m/>
    <m/>
    <m/>
    <n v="0.8"/>
    <n v="5"/>
    <n v="5"/>
    <n v="1"/>
    <s v="&gt;"/>
    <s v="EXCELENTE"/>
    <s v="_x000a_En el primer trimestre se plantearon 5 proceso de formación al personal operativo de la entidad, los cuales fueron ejecutados en las fechas planeadas._x000a_"/>
    <m/>
    <m/>
    <n v="1"/>
    <s v="EXCELENTE"/>
  </r>
  <r>
    <n v="60"/>
    <x v="0"/>
    <s v="Gestión del Talento Humano"/>
    <x v="8"/>
    <x v="0"/>
    <x v="59"/>
    <s v="Hacer seguimiento a la frecuencia de accidentes incapacitantes"/>
    <x v="0"/>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n v="0.04"/>
    <m/>
    <m/>
    <m/>
    <m/>
    <m/>
    <m/>
    <m/>
    <n v="0.04"/>
    <m/>
    <m/>
    <m/>
    <m/>
    <m/>
    <m/>
    <m/>
    <n v="0.04"/>
    <n v="8"/>
    <n v="642"/>
    <n v="1.2461059190031152E-2"/>
    <s v="&lt;"/>
    <s v="EXCELENTE"/>
    <s v="Durante el tercer trimestre del año 2018, se presentaron en promedio 8 accidentes incapacitantes por mes, de los cuales se identifico que las principales causas de estos accidentes se dan por levantamientos de cargas (sobreesfuerzo), caidas a nivel  y otros factores de riesgo propios de la operacion. "/>
    <s v="No aplica"/>
    <m/>
    <n v="1.2461059190031152E-2"/>
    <x v="0"/>
    <m/>
    <m/>
    <m/>
    <m/>
    <m/>
    <m/>
    <m/>
    <m/>
    <m/>
    <m/>
    <m/>
    <m/>
    <m/>
    <m/>
    <m/>
    <m/>
    <n v="0.04"/>
    <n v="10"/>
    <n v="642"/>
    <n v="1.6E-2"/>
    <m/>
    <m/>
    <s v="Durante el segundo trimestre del año 2018, se presentaron en promedio 10 accidentes por mes, de los cuales se identifico que las principals causas de estas son las caidas a nivel, golpes derivados del acondicionamiento fisico realizado por el personal operativo y otros factores de riesgo propios de la operacion. "/>
    <s v="NO APLICA"/>
    <m/>
    <n v="1.6E-2"/>
    <s v="EXCELENTE"/>
    <m/>
    <m/>
    <m/>
    <m/>
    <m/>
    <m/>
    <m/>
    <m/>
    <m/>
    <m/>
    <m/>
    <m/>
    <m/>
    <m/>
    <m/>
    <m/>
    <n v="0.04"/>
    <n v="10"/>
    <n v="643"/>
    <n v="1.5552099533437015E-2"/>
    <s v="&gt;"/>
    <s v="EXCELENTE"/>
    <s v="Los eventos relacionados con acondicionamiento físico y Operativos Generales (Activación, Movilización y corte de árboles), fueron los que aportaron la mayoría de días perdidos."/>
    <m/>
    <m/>
    <n v="1.5552099533437015E-2"/>
    <s v="EXCELENTE"/>
  </r>
  <r>
    <n v="61"/>
    <x v="0"/>
    <s v="Gestión del Talento Humano"/>
    <x v="8"/>
    <x v="0"/>
    <x v="60"/>
    <s v="Conocer la cantidad de horas hombres perdidas por enfermedad común respecto a las HHT en el período"/>
    <x v="0"/>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n v="0.04"/>
    <m/>
    <m/>
    <m/>
    <m/>
    <m/>
    <m/>
    <m/>
    <n v="0.04"/>
    <m/>
    <m/>
    <m/>
    <m/>
    <m/>
    <m/>
    <m/>
    <n v="0.04"/>
    <n v="7952"/>
    <n v="231120"/>
    <n v="3.440636898580824E-2"/>
    <s v="&lt;"/>
    <s v="EXCELENTE"/>
    <s v="En el segundo trimestre las incapacidades por E.G  se  presentaron principalmente por los siguentes diagnosticos: M545-Lumbagos, J029-Enfermedades Respiratorias y A09-Enfermedades Gastrointestinales."/>
    <s v="No aplica"/>
    <m/>
    <n v="3.440636898580824E-2"/>
    <x v="0"/>
    <m/>
    <m/>
    <m/>
    <m/>
    <m/>
    <m/>
    <m/>
    <m/>
    <m/>
    <m/>
    <m/>
    <m/>
    <m/>
    <m/>
    <m/>
    <m/>
    <n v="0.04"/>
    <n v="8320"/>
    <n v="231120"/>
    <n v="3.5998615437867774E-2"/>
    <m/>
    <m/>
    <s v="En el segundo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s v="NO APLICA"/>
    <m/>
    <n v="3.5998615437867774E-2"/>
    <s v="BUENO"/>
    <m/>
    <m/>
    <m/>
    <m/>
    <m/>
    <m/>
    <m/>
    <m/>
    <m/>
    <m/>
    <m/>
    <m/>
    <m/>
    <m/>
    <m/>
    <m/>
    <n v="0.04"/>
    <n v="7728"/>
    <n v="231480"/>
    <n v="3.3385173665111456E-2"/>
    <s v="&gt;"/>
    <s v="EXCELENTE"/>
    <s v="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m/>
    <m/>
    <n v="3.3385173665111456E-2"/>
    <s v="EXCEL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5" cacheId="4"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location ref="C45:G106" firstHeaderRow="0" firstDataRow="1" firstDataCol="3"/>
  <pivotFields count="106">
    <pivotField compact="0" outline="0" showAll="0" defaultSubtotal="0"/>
    <pivotField compact="0" outline="0" showAll="0" defaultSubtotal="0"/>
    <pivotField compact="0" outline="0" showAll="0" defaultSubtotal="0"/>
    <pivotField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1">
        <item x="26"/>
        <item x="14"/>
        <item x="24"/>
        <item x="12"/>
        <item x="31"/>
        <item x="9"/>
        <item x="10"/>
        <item x="53"/>
        <item x="39"/>
        <item x="30"/>
        <item x="8"/>
        <item x="55"/>
        <item x="7"/>
        <item x="4"/>
        <item x="58"/>
        <item x="18"/>
        <item x="6"/>
        <item x="27"/>
        <item x="5"/>
        <item x="51"/>
        <item x="49"/>
        <item x="43"/>
        <item x="2"/>
        <item x="29"/>
        <item x="13"/>
        <item x="57"/>
        <item x="21"/>
        <item x="1"/>
        <item x="0"/>
        <item x="41"/>
        <item x="60"/>
        <item x="33"/>
        <item x="23"/>
        <item x="20"/>
        <item x="54"/>
        <item x="44"/>
        <item x="47"/>
        <item x="25"/>
        <item x="34"/>
        <item x="16"/>
        <item x="17"/>
        <item x="11"/>
        <item x="40"/>
        <item x="56"/>
        <item x="19"/>
        <item x="15"/>
        <item x="36"/>
        <item x="37"/>
        <item x="38"/>
        <item x="42"/>
        <item x="22"/>
        <item x="3"/>
        <item x="35"/>
        <item x="48"/>
        <item x="46"/>
        <item x="59"/>
        <item x="50"/>
        <item x="32"/>
        <item x="52"/>
        <item x="28"/>
        <item x="45"/>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5">
        <item x="2"/>
        <item x="0"/>
        <item x="4"/>
        <item x="1"/>
        <item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5"/>
    <field x="4"/>
    <field x="51"/>
  </rowFields>
  <rowItems count="61">
    <i>
      <x/>
      <x/>
      <x v="4"/>
    </i>
    <i>
      <x v="1"/>
      <x/>
      <x v="1"/>
    </i>
    <i>
      <x v="2"/>
      <x/>
      <x v="3"/>
    </i>
    <i>
      <x v="3"/>
      <x/>
      <x v="1"/>
    </i>
    <i>
      <x v="4"/>
      <x/>
      <x v="1"/>
    </i>
    <i>
      <x v="5"/>
      <x v="1"/>
      <x v="4"/>
    </i>
    <i>
      <x v="6"/>
      <x v="1"/>
      <x/>
    </i>
    <i>
      <x v="7"/>
      <x/>
      <x/>
    </i>
    <i>
      <x v="8"/>
      <x/>
      <x v="1"/>
    </i>
    <i>
      <x v="9"/>
      <x v="1"/>
      <x v="3"/>
    </i>
    <i>
      <x v="10"/>
      <x v="1"/>
      <x/>
    </i>
    <i>
      <x v="11"/>
      <x/>
      <x v="3"/>
    </i>
    <i>
      <x v="12"/>
      <x/>
      <x v="3"/>
    </i>
    <i>
      <x v="13"/>
      <x/>
      <x v="3"/>
    </i>
    <i>
      <x v="14"/>
      <x/>
      <x v="1"/>
    </i>
    <i>
      <x v="15"/>
      <x/>
      <x v="1"/>
    </i>
    <i>
      <x v="16"/>
      <x/>
      <x v="1"/>
    </i>
    <i>
      <x v="17"/>
      <x/>
      <x/>
    </i>
    <i>
      <x v="18"/>
      <x/>
      <x/>
    </i>
    <i>
      <x v="19"/>
      <x/>
      <x v="1"/>
    </i>
    <i>
      <x v="20"/>
      <x/>
      <x/>
    </i>
    <i>
      <x v="21"/>
      <x v="1"/>
      <x v="1"/>
    </i>
    <i>
      <x v="22"/>
      <x/>
      <x v="3"/>
    </i>
    <i>
      <x v="23"/>
      <x/>
      <x v="1"/>
    </i>
    <i>
      <x v="24"/>
      <x/>
      <x v="1"/>
    </i>
    <i>
      <x v="25"/>
      <x/>
      <x/>
    </i>
    <i>
      <x v="26"/>
      <x/>
      <x v="1"/>
    </i>
    <i>
      <x v="27"/>
      <x/>
      <x v="3"/>
    </i>
    <i>
      <x v="28"/>
      <x/>
      <x v="1"/>
    </i>
    <i>
      <x v="29"/>
      <x v="1"/>
      <x v="4"/>
    </i>
    <i>
      <x v="30"/>
      <x/>
      <x v="1"/>
    </i>
    <i>
      <x v="31"/>
      <x/>
      <x v="1"/>
    </i>
    <i>
      <x v="32"/>
      <x/>
      <x v="3"/>
    </i>
    <i>
      <x v="33"/>
      <x/>
      <x v="1"/>
    </i>
    <i>
      <x v="34"/>
      <x/>
      <x v="1"/>
    </i>
    <i>
      <x v="35"/>
      <x v="1"/>
      <x v="2"/>
    </i>
    <i>
      <x v="36"/>
      <x/>
      <x/>
    </i>
    <i>
      <x v="37"/>
      <x/>
      <x v="1"/>
    </i>
    <i>
      <x v="38"/>
      <x v="1"/>
      <x/>
    </i>
    <i>
      <x v="39"/>
      <x v="1"/>
      <x v="1"/>
    </i>
    <i>
      <x v="40"/>
      <x/>
      <x v="1"/>
    </i>
    <i>
      <x v="41"/>
      <x/>
      <x v="1"/>
    </i>
    <i>
      <x v="42"/>
      <x/>
      <x v="1"/>
    </i>
    <i>
      <x v="43"/>
      <x/>
      <x v="3"/>
    </i>
    <i>
      <x v="44"/>
      <x/>
      <x v="1"/>
    </i>
    <i>
      <x v="45"/>
      <x/>
      <x/>
    </i>
    <i>
      <x v="46"/>
      <x/>
      <x v="2"/>
    </i>
    <i>
      <x v="47"/>
      <x/>
      <x v="2"/>
    </i>
    <i>
      <x v="48"/>
      <x/>
      <x v="1"/>
    </i>
    <i>
      <x v="49"/>
      <x v="1"/>
      <x/>
    </i>
    <i>
      <x v="50"/>
      <x/>
      <x v="1"/>
    </i>
    <i>
      <x v="51"/>
      <x v="1"/>
      <x v="3"/>
    </i>
    <i>
      <x v="52"/>
      <x v="1"/>
      <x v="1"/>
    </i>
    <i>
      <x v="53"/>
      <x/>
      <x v="1"/>
    </i>
    <i>
      <x v="54"/>
      <x/>
      <x v="4"/>
    </i>
    <i>
      <x v="55"/>
      <x/>
      <x v="1"/>
    </i>
    <i>
      <x v="56"/>
      <x/>
      <x/>
    </i>
    <i>
      <x v="57"/>
      <x/>
      <x v="1"/>
    </i>
    <i>
      <x v="58"/>
      <x/>
      <x v="1"/>
    </i>
    <i>
      <x v="59"/>
      <x v="1"/>
      <x v="2"/>
    </i>
    <i>
      <x v="60"/>
      <x/>
      <x v="3"/>
    </i>
  </rowItems>
  <colFields count="1">
    <field x="-2"/>
  </colFields>
  <colItems count="2">
    <i>
      <x/>
    </i>
    <i i="1">
      <x v="1"/>
    </i>
  </colItems>
  <dataFields count="2">
    <dataField name="Meta (3er trimestre)" fld="9" baseField="51" baseItem="0"/>
    <dataField name="Resultado (3er trimestre)" fld="50" baseField="51" baseItem="0"/>
  </dataFields>
  <formats count="99">
    <format dxfId="3196">
      <pivotArea field="4" type="button" dataOnly="0" labelOnly="1" outline="0" axis="axisRow" fieldPosition="1"/>
    </format>
    <format dxfId="3195">
      <pivotArea field="51" type="button" dataOnly="0" labelOnly="1" outline="0" axis="axisRow" fieldPosition="2"/>
    </format>
    <format dxfId="3194">
      <pivotArea dataOnly="0" labelOnly="1" outline="0" fieldPosition="0">
        <references count="1">
          <reference field="4294967294" count="2">
            <x v="0"/>
            <x v="1"/>
          </reference>
        </references>
      </pivotArea>
    </format>
    <format dxfId="3193">
      <pivotArea field="4" type="button" dataOnly="0" labelOnly="1" outline="0" axis="axisRow" fieldPosition="1"/>
    </format>
    <format dxfId="3192">
      <pivotArea field="51" type="button" dataOnly="0" labelOnly="1" outline="0" axis="axisRow" fieldPosition="2"/>
    </format>
    <format dxfId="3191">
      <pivotArea dataOnly="0" labelOnly="1" outline="0" fieldPosition="0">
        <references count="1">
          <reference field="4294967294" count="2">
            <x v="0"/>
            <x v="1"/>
          </reference>
        </references>
      </pivotArea>
    </format>
    <format dxfId="3190">
      <pivotArea field="4" type="button" dataOnly="0" labelOnly="1" outline="0" axis="axisRow" fieldPosition="1"/>
    </format>
    <format dxfId="3189">
      <pivotArea field="51" type="button" dataOnly="0" labelOnly="1" outline="0" axis="axisRow" fieldPosition="2"/>
    </format>
    <format dxfId="3188">
      <pivotArea dataOnly="0" labelOnly="1" outline="0" fieldPosition="0">
        <references count="1">
          <reference field="4294967294" count="2">
            <x v="0"/>
            <x v="1"/>
          </reference>
        </references>
      </pivotArea>
    </format>
    <format dxfId="3187">
      <pivotArea outline="0" collapsedLevelsAreSubtotals="1" fieldPosition="0"/>
    </format>
    <format dxfId="3186">
      <pivotArea outline="0" collapsedLevelsAreSubtotals="1" fieldPosition="0">
        <references count="3">
          <reference field="4" count="1" selected="0">
            <x v="0"/>
          </reference>
          <reference field="5" count="1" selected="0">
            <x v="4"/>
          </reference>
          <reference field="51" count="1" selected="0">
            <x v="1"/>
          </reference>
        </references>
      </pivotArea>
    </format>
    <format dxfId="3185">
      <pivotArea outline="0" collapsedLevelsAreSubtotals="1" fieldPosition="0">
        <references count="3">
          <reference field="4" count="1" selected="0">
            <x v="0"/>
          </reference>
          <reference field="5" count="1" selected="0">
            <x v="4"/>
          </reference>
          <reference field="51" count="1" selected="0">
            <x v="1"/>
          </reference>
        </references>
      </pivotArea>
    </format>
    <format dxfId="3184">
      <pivotArea outline="0" collapsedLevelsAreSubtotals="1" fieldPosition="0">
        <references count="3">
          <reference field="4" count="1" selected="0">
            <x v="0"/>
          </reference>
          <reference field="5" count="1" selected="0">
            <x v="4"/>
          </reference>
          <reference field="51" count="1" selected="0">
            <x v="1"/>
          </reference>
        </references>
      </pivotArea>
    </format>
    <format dxfId="3183">
      <pivotArea outline="0" collapsedLevelsAreSubtotals="1" fieldPosition="0">
        <references count="3">
          <reference field="4" count="1" selected="0">
            <x v="0"/>
          </reference>
          <reference field="5" count="1" selected="0">
            <x v="4"/>
          </reference>
          <reference field="51" count="1" selected="0">
            <x v="1"/>
          </reference>
        </references>
      </pivotArea>
    </format>
    <format dxfId="3182">
      <pivotArea outline="0" collapsedLevelsAreSubtotals="1" fieldPosition="0">
        <references count="3">
          <reference field="4" count="1" selected="0">
            <x v="0"/>
          </reference>
          <reference field="5" count="1" selected="0">
            <x v="4"/>
          </reference>
          <reference field="51" count="1" selected="0">
            <x v="1"/>
          </reference>
        </references>
      </pivotArea>
    </format>
    <format dxfId="3181">
      <pivotArea outline="0" collapsedLevelsAreSubtotals="1" fieldPosition="0">
        <references count="3">
          <reference field="4" count="1" selected="0">
            <x v="0"/>
          </reference>
          <reference field="5" count="1" selected="0">
            <x v="4"/>
          </reference>
          <reference field="51" count="1" selected="0">
            <x v="1"/>
          </reference>
        </references>
      </pivotArea>
    </format>
    <format dxfId="3180">
      <pivotArea outline="0" collapsedLevelsAreSubtotals="1" fieldPosition="0">
        <references count="3">
          <reference field="4" count="1" selected="0">
            <x v="0"/>
          </reference>
          <reference field="5" count="1" selected="0">
            <x v="45"/>
          </reference>
          <reference field="51" count="1" selected="0">
            <x v="0"/>
          </reference>
        </references>
      </pivotArea>
    </format>
    <format dxfId="3179">
      <pivotArea outline="0" collapsedLevelsAreSubtotals="1" fieldPosition="0">
        <references count="3">
          <reference field="4" count="1" selected="0">
            <x v="0"/>
          </reference>
          <reference field="5" count="1" selected="0">
            <x v="45"/>
          </reference>
          <reference field="51" count="1" selected="0">
            <x v="0"/>
          </reference>
        </references>
      </pivotArea>
    </format>
    <format dxfId="3178">
      <pivotArea outline="0" collapsedLevelsAreSubtotals="1" fieldPosition="0">
        <references count="3">
          <reference field="4" count="1" selected="0">
            <x v="0"/>
          </reference>
          <reference field="5" count="1" selected="0">
            <x v="56"/>
          </reference>
          <reference field="51" count="1" selected="0">
            <x v="0"/>
          </reference>
        </references>
      </pivotArea>
    </format>
    <format dxfId="3177">
      <pivotArea outline="0" collapsedLevelsAreSubtotals="1" fieldPosition="0">
        <references count="3">
          <reference field="4" count="1" selected="0">
            <x v="0"/>
          </reference>
          <reference field="5" count="1" selected="0">
            <x v="57"/>
          </reference>
          <reference field="51" count="1" selected="0">
            <x v="1"/>
          </reference>
        </references>
      </pivotArea>
    </format>
    <format dxfId="3176">
      <pivotArea outline="0" collapsedLevelsAreSubtotals="1" fieldPosition="0">
        <references count="3">
          <reference field="4" count="1" selected="0">
            <x v="0"/>
          </reference>
          <reference field="5" count="1" selected="0">
            <x v="58"/>
          </reference>
          <reference field="51" count="1" selected="0">
            <x v="1"/>
          </reference>
        </references>
      </pivotArea>
    </format>
    <format dxfId="3175">
      <pivotArea outline="0" collapsedLevelsAreSubtotals="1" fieldPosition="0">
        <references count="3">
          <reference field="4" count="1" selected="0">
            <x v="1"/>
          </reference>
          <reference field="5" count="1" selected="0">
            <x v="59"/>
          </reference>
          <reference field="51" count="1" selected="0">
            <x v="2"/>
          </reference>
        </references>
      </pivotArea>
    </format>
    <format dxfId="3174">
      <pivotArea type="all" dataOnly="0" outline="0" fieldPosition="0"/>
    </format>
    <format dxfId="3173">
      <pivotArea outline="0" collapsedLevelsAreSubtotals="1" fieldPosition="0"/>
    </format>
    <format dxfId="3172">
      <pivotArea field="5" type="button" dataOnly="0" labelOnly="1" outline="0" axis="axisRow" fieldPosition="0"/>
    </format>
    <format dxfId="3171">
      <pivotArea field="4" type="button" dataOnly="0" labelOnly="1" outline="0" axis="axisRow" fieldPosition="1"/>
    </format>
    <format dxfId="3170">
      <pivotArea field="51" type="button" dataOnly="0" labelOnly="1" outline="0" axis="axisRow" fieldPosition="2"/>
    </format>
    <format dxfId="3169">
      <pivotArea dataOnly="0" labelOnly="1" outline="0" fieldPosition="0">
        <references count="1">
          <reference field="5" count="7">
            <x v="6"/>
            <x v="10"/>
            <x v="21"/>
            <x v="38"/>
            <x v="39"/>
            <x v="49"/>
            <x v="52"/>
          </reference>
        </references>
      </pivotArea>
    </format>
    <format dxfId="3168">
      <pivotArea dataOnly="0" labelOnly="1" outline="0" fieldPosition="0">
        <references count="2">
          <reference field="4" count="0"/>
          <reference field="5" count="1" selected="0">
            <x v="6"/>
          </reference>
        </references>
      </pivotArea>
    </format>
    <format dxfId="3167">
      <pivotArea dataOnly="0" labelOnly="1" outline="0" fieldPosition="0">
        <references count="3">
          <reference field="4" count="0" selected="0"/>
          <reference field="5" count="1" selected="0">
            <x v="6"/>
          </reference>
          <reference field="51" count="1">
            <x v="0"/>
          </reference>
        </references>
      </pivotArea>
    </format>
    <format dxfId="3166">
      <pivotArea dataOnly="0" labelOnly="1" outline="0" fieldPosition="0">
        <references count="3">
          <reference field="4" count="0" selected="0"/>
          <reference field="5" count="1" selected="0">
            <x v="10"/>
          </reference>
          <reference field="51" count="1">
            <x v="0"/>
          </reference>
        </references>
      </pivotArea>
    </format>
    <format dxfId="3165">
      <pivotArea dataOnly="0" labelOnly="1" outline="0" fieldPosition="0">
        <references count="3">
          <reference field="4" count="0" selected="0"/>
          <reference field="5" count="1" selected="0">
            <x v="21"/>
          </reference>
          <reference field="51" count="1">
            <x v="1"/>
          </reference>
        </references>
      </pivotArea>
    </format>
    <format dxfId="3164">
      <pivotArea dataOnly="0" labelOnly="1" outline="0" fieldPosition="0">
        <references count="3">
          <reference field="4" count="0" selected="0"/>
          <reference field="5" count="1" selected="0">
            <x v="38"/>
          </reference>
          <reference field="51" count="1">
            <x v="0"/>
          </reference>
        </references>
      </pivotArea>
    </format>
    <format dxfId="3163">
      <pivotArea dataOnly="0" labelOnly="1" outline="0" fieldPosition="0">
        <references count="3">
          <reference field="4" count="0" selected="0"/>
          <reference field="5" count="1" selected="0">
            <x v="39"/>
          </reference>
          <reference field="51" count="1">
            <x v="1"/>
          </reference>
        </references>
      </pivotArea>
    </format>
    <format dxfId="3162">
      <pivotArea dataOnly="0" labelOnly="1" outline="0" fieldPosition="0">
        <references count="3">
          <reference field="4" count="0" selected="0"/>
          <reference field="5" count="1" selected="0">
            <x v="49"/>
          </reference>
          <reference field="51" count="1">
            <x v="0"/>
          </reference>
        </references>
      </pivotArea>
    </format>
    <format dxfId="3161">
      <pivotArea dataOnly="0" labelOnly="1" outline="0" fieldPosition="0">
        <references count="3">
          <reference field="4" count="0" selected="0"/>
          <reference field="5" count="1" selected="0">
            <x v="52"/>
          </reference>
          <reference field="51" count="1">
            <x v="1"/>
          </reference>
        </references>
      </pivotArea>
    </format>
    <format dxfId="3160">
      <pivotArea dataOnly="0" labelOnly="1" outline="0" fieldPosition="0">
        <references count="1">
          <reference field="4294967294" count="2">
            <x v="0"/>
            <x v="1"/>
          </reference>
        </references>
      </pivotArea>
    </format>
    <format dxfId="3159">
      <pivotArea type="all" dataOnly="0" outline="0" fieldPosition="0"/>
    </format>
    <format dxfId="3158">
      <pivotArea outline="0" collapsedLevelsAreSubtotals="1" fieldPosition="0"/>
    </format>
    <format dxfId="3157">
      <pivotArea field="5" type="button" dataOnly="0" labelOnly="1" outline="0" axis="axisRow" fieldPosition="0"/>
    </format>
    <format dxfId="3156">
      <pivotArea field="4" type="button" dataOnly="0" labelOnly="1" outline="0" axis="axisRow" fieldPosition="1"/>
    </format>
    <format dxfId="3155">
      <pivotArea field="51" type="button" dataOnly="0" labelOnly="1" outline="0" axis="axisRow" fieldPosition="2"/>
    </format>
    <format dxfId="3154">
      <pivotArea dataOnly="0" labelOnly="1" outline="0" fieldPosition="0">
        <references count="1">
          <reference field="5" count="7">
            <x v="6"/>
            <x v="10"/>
            <x v="21"/>
            <x v="38"/>
            <x v="39"/>
            <x v="49"/>
            <x v="52"/>
          </reference>
        </references>
      </pivotArea>
    </format>
    <format dxfId="3153">
      <pivotArea dataOnly="0" labelOnly="1" outline="0" fieldPosition="0">
        <references count="2">
          <reference field="4" count="0"/>
          <reference field="5" count="1" selected="0">
            <x v="6"/>
          </reference>
        </references>
      </pivotArea>
    </format>
    <format dxfId="3152">
      <pivotArea dataOnly="0" labelOnly="1" outline="0" fieldPosition="0">
        <references count="3">
          <reference field="4" count="0" selected="0"/>
          <reference field="5" count="1" selected="0">
            <x v="6"/>
          </reference>
          <reference field="51" count="1">
            <x v="0"/>
          </reference>
        </references>
      </pivotArea>
    </format>
    <format dxfId="3151">
      <pivotArea dataOnly="0" labelOnly="1" outline="0" fieldPosition="0">
        <references count="3">
          <reference field="4" count="0" selected="0"/>
          <reference field="5" count="1" selected="0">
            <x v="10"/>
          </reference>
          <reference field="51" count="1">
            <x v="0"/>
          </reference>
        </references>
      </pivotArea>
    </format>
    <format dxfId="3150">
      <pivotArea dataOnly="0" labelOnly="1" outline="0" fieldPosition="0">
        <references count="3">
          <reference field="4" count="0" selected="0"/>
          <reference field="5" count="1" selected="0">
            <x v="21"/>
          </reference>
          <reference field="51" count="1">
            <x v="1"/>
          </reference>
        </references>
      </pivotArea>
    </format>
    <format dxfId="3149">
      <pivotArea dataOnly="0" labelOnly="1" outline="0" fieldPosition="0">
        <references count="3">
          <reference field="4" count="0" selected="0"/>
          <reference field="5" count="1" selected="0">
            <x v="38"/>
          </reference>
          <reference field="51" count="1">
            <x v="0"/>
          </reference>
        </references>
      </pivotArea>
    </format>
    <format dxfId="3148">
      <pivotArea dataOnly="0" labelOnly="1" outline="0" fieldPosition="0">
        <references count="3">
          <reference field="4" count="0" selected="0"/>
          <reference field="5" count="1" selected="0">
            <x v="39"/>
          </reference>
          <reference field="51" count="1">
            <x v="1"/>
          </reference>
        </references>
      </pivotArea>
    </format>
    <format dxfId="3147">
      <pivotArea dataOnly="0" labelOnly="1" outline="0" fieldPosition="0">
        <references count="3">
          <reference field="4" count="0" selected="0"/>
          <reference field="5" count="1" selected="0">
            <x v="49"/>
          </reference>
          <reference field="51" count="1">
            <x v="0"/>
          </reference>
        </references>
      </pivotArea>
    </format>
    <format dxfId="3146">
      <pivotArea dataOnly="0" labelOnly="1" outline="0" fieldPosition="0">
        <references count="3">
          <reference field="4" count="0" selected="0"/>
          <reference field="5" count="1" selected="0">
            <x v="52"/>
          </reference>
          <reference field="51" count="1">
            <x v="1"/>
          </reference>
        </references>
      </pivotArea>
    </format>
    <format dxfId="3145">
      <pivotArea dataOnly="0" labelOnly="1" outline="0" fieldPosition="0">
        <references count="1">
          <reference field="4294967294" count="2">
            <x v="0"/>
            <x v="1"/>
          </reference>
        </references>
      </pivotArea>
    </format>
    <format dxfId="3144">
      <pivotArea type="all" dataOnly="0" outline="0" fieldPosition="0"/>
    </format>
    <format dxfId="3143">
      <pivotArea outline="0" collapsedLevelsAreSubtotals="1" fieldPosition="0"/>
    </format>
    <format dxfId="3142">
      <pivotArea field="5" type="button" dataOnly="0" labelOnly="1" outline="0" axis="axisRow" fieldPosition="0"/>
    </format>
    <format dxfId="3141">
      <pivotArea field="4" type="button" dataOnly="0" labelOnly="1" outline="0" axis="axisRow" fieldPosition="1"/>
    </format>
    <format dxfId="3140">
      <pivotArea field="51" type="button" dataOnly="0" labelOnly="1" outline="0" axis="axisRow" fieldPosition="2"/>
    </format>
    <format dxfId="3139">
      <pivotArea dataOnly="0" labelOnly="1" outline="0" fieldPosition="0">
        <references count="1">
          <reference field="5" count="7">
            <x v="6"/>
            <x v="10"/>
            <x v="21"/>
            <x v="38"/>
            <x v="39"/>
            <x v="49"/>
            <x v="52"/>
          </reference>
        </references>
      </pivotArea>
    </format>
    <format dxfId="3138">
      <pivotArea dataOnly="0" labelOnly="1" outline="0" fieldPosition="0">
        <references count="2">
          <reference field="4" count="0"/>
          <reference field="5" count="1" selected="0">
            <x v="6"/>
          </reference>
        </references>
      </pivotArea>
    </format>
    <format dxfId="3137">
      <pivotArea dataOnly="0" labelOnly="1" outline="0" fieldPosition="0">
        <references count="3">
          <reference field="4" count="0" selected="0"/>
          <reference field="5" count="1" selected="0">
            <x v="6"/>
          </reference>
          <reference field="51" count="1">
            <x v="0"/>
          </reference>
        </references>
      </pivotArea>
    </format>
    <format dxfId="3136">
      <pivotArea dataOnly="0" labelOnly="1" outline="0" fieldPosition="0">
        <references count="3">
          <reference field="4" count="0" selected="0"/>
          <reference field="5" count="1" selected="0">
            <x v="10"/>
          </reference>
          <reference field="51" count="1">
            <x v="0"/>
          </reference>
        </references>
      </pivotArea>
    </format>
    <format dxfId="3135">
      <pivotArea dataOnly="0" labelOnly="1" outline="0" fieldPosition="0">
        <references count="3">
          <reference field="4" count="0" selected="0"/>
          <reference field="5" count="1" selected="0">
            <x v="21"/>
          </reference>
          <reference field="51" count="1">
            <x v="1"/>
          </reference>
        </references>
      </pivotArea>
    </format>
    <format dxfId="3134">
      <pivotArea dataOnly="0" labelOnly="1" outline="0" fieldPosition="0">
        <references count="3">
          <reference field="4" count="0" selected="0"/>
          <reference field="5" count="1" selected="0">
            <x v="38"/>
          </reference>
          <reference field="51" count="1">
            <x v="0"/>
          </reference>
        </references>
      </pivotArea>
    </format>
    <format dxfId="3133">
      <pivotArea dataOnly="0" labelOnly="1" outline="0" fieldPosition="0">
        <references count="3">
          <reference field="4" count="0" selected="0"/>
          <reference field="5" count="1" selected="0">
            <x v="39"/>
          </reference>
          <reference field="51" count="1">
            <x v="1"/>
          </reference>
        </references>
      </pivotArea>
    </format>
    <format dxfId="3132">
      <pivotArea dataOnly="0" labelOnly="1" outline="0" fieldPosition="0">
        <references count="3">
          <reference field="4" count="0" selected="0"/>
          <reference field="5" count="1" selected="0">
            <x v="49"/>
          </reference>
          <reference field="51" count="1">
            <x v="0"/>
          </reference>
        </references>
      </pivotArea>
    </format>
    <format dxfId="3131">
      <pivotArea dataOnly="0" labelOnly="1" outline="0" fieldPosition="0">
        <references count="3">
          <reference field="4" count="0" selected="0"/>
          <reference field="5" count="1" selected="0">
            <x v="52"/>
          </reference>
          <reference field="51" count="1">
            <x v="1"/>
          </reference>
        </references>
      </pivotArea>
    </format>
    <format dxfId="3130">
      <pivotArea dataOnly="0" labelOnly="1" outline="0" fieldPosition="0">
        <references count="1">
          <reference field="4294967294" count="2">
            <x v="0"/>
            <x v="1"/>
          </reference>
        </references>
      </pivotArea>
    </format>
    <format dxfId="3129">
      <pivotArea dataOnly="0" labelOnly="1" outline="0" fieldPosition="0">
        <references count="1">
          <reference field="5" count="7">
            <x v="6"/>
            <x v="10"/>
            <x v="21"/>
            <x v="38"/>
            <x v="39"/>
            <x v="49"/>
            <x v="52"/>
          </reference>
        </references>
      </pivotArea>
    </format>
    <format dxfId="3128">
      <pivotArea dataOnly="0" labelOnly="1" outline="0" fieldPosition="0">
        <references count="1">
          <reference field="5" count="7">
            <x v="6"/>
            <x v="10"/>
            <x v="21"/>
            <x v="38"/>
            <x v="39"/>
            <x v="49"/>
            <x v="52"/>
          </reference>
        </references>
      </pivotArea>
    </format>
    <format dxfId="3127">
      <pivotArea dataOnly="0" labelOnly="1" outline="0" fieldPosition="0">
        <references count="1">
          <reference field="5" count="7">
            <x v="6"/>
            <x v="10"/>
            <x v="21"/>
            <x v="38"/>
            <x v="39"/>
            <x v="49"/>
            <x v="52"/>
          </reference>
        </references>
      </pivotArea>
    </format>
    <format dxfId="3126">
      <pivotArea dataOnly="0" labelOnly="1" outline="0" fieldPosition="0">
        <references count="1">
          <reference field="5" count="4">
            <x v="5"/>
            <x v="29"/>
            <x v="35"/>
            <x v="59"/>
          </reference>
        </references>
      </pivotArea>
    </format>
    <format dxfId="3125">
      <pivotArea dataOnly="0" labelOnly="1" outline="0" fieldPosition="0">
        <references count="1">
          <reference field="5" count="4">
            <x v="5"/>
            <x v="29"/>
            <x v="35"/>
            <x v="59"/>
          </reference>
        </references>
      </pivotArea>
    </format>
    <format dxfId="3124">
      <pivotArea dataOnly="0" labelOnly="1" outline="0" fieldPosition="0">
        <references count="1">
          <reference field="5" count="1">
            <x v="5"/>
          </reference>
        </references>
      </pivotArea>
    </format>
    <format dxfId="3123">
      <pivotArea dataOnly="0" labelOnly="1" outline="0" fieldPosition="0">
        <references count="1">
          <reference field="5" count="2">
            <x v="9"/>
            <x v="51"/>
          </reference>
        </references>
      </pivotArea>
    </format>
    <format dxfId="3122">
      <pivotArea dataOnly="0" labelOnly="1" outline="0" fieldPosition="0">
        <references count="1">
          <reference field="5" count="2">
            <x v="9"/>
            <x v="51"/>
          </reference>
        </references>
      </pivotArea>
    </format>
    <format dxfId="3121">
      <pivotArea dataOnly="0" labelOnly="1" outline="0" fieldPosition="0">
        <references count="1">
          <reference field="5" count="35">
            <x v="1"/>
            <x v="3"/>
            <x v="4"/>
            <x v="7"/>
            <x v="8"/>
            <x v="14"/>
            <x v="15"/>
            <x v="16"/>
            <x v="17"/>
            <x v="18"/>
            <x v="19"/>
            <x v="20"/>
            <x v="23"/>
            <x v="24"/>
            <x v="25"/>
            <x v="26"/>
            <x v="28"/>
            <x v="30"/>
            <x v="31"/>
            <x v="33"/>
            <x v="34"/>
            <x v="36"/>
            <x v="37"/>
            <x v="40"/>
            <x v="41"/>
            <x v="42"/>
            <x v="44"/>
            <x v="45"/>
            <x v="48"/>
            <x v="50"/>
            <x v="53"/>
            <x v="55"/>
            <x v="56"/>
            <x v="57"/>
            <x v="58"/>
          </reference>
        </references>
      </pivotArea>
    </format>
    <format dxfId="3120">
      <pivotArea dataOnly="0" labelOnly="1" outline="0" fieldPosition="0">
        <references count="1">
          <reference field="5" count="35">
            <x v="1"/>
            <x v="3"/>
            <x v="4"/>
            <x v="7"/>
            <x v="8"/>
            <x v="14"/>
            <x v="15"/>
            <x v="16"/>
            <x v="17"/>
            <x v="18"/>
            <x v="19"/>
            <x v="20"/>
            <x v="23"/>
            <x v="24"/>
            <x v="25"/>
            <x v="26"/>
            <x v="28"/>
            <x v="30"/>
            <x v="31"/>
            <x v="33"/>
            <x v="34"/>
            <x v="36"/>
            <x v="37"/>
            <x v="40"/>
            <x v="41"/>
            <x v="42"/>
            <x v="44"/>
            <x v="45"/>
            <x v="48"/>
            <x v="50"/>
            <x v="53"/>
            <x v="55"/>
            <x v="56"/>
            <x v="57"/>
            <x v="58"/>
          </reference>
        </references>
      </pivotArea>
    </format>
    <format dxfId="3119">
      <pivotArea dataOnly="0" labelOnly="1" outline="0" fieldPosition="0">
        <references count="1">
          <reference field="5" count="1">
            <x v="7"/>
          </reference>
        </references>
      </pivotArea>
    </format>
    <format dxfId="3118">
      <pivotArea dataOnly="0" labelOnly="1" outline="0" fieldPosition="0">
        <references count="1">
          <reference field="5" count="3">
            <x v="19"/>
            <x v="20"/>
            <x v="23"/>
          </reference>
        </references>
      </pivotArea>
    </format>
    <format dxfId="3117">
      <pivotArea dataOnly="0" labelOnly="1" outline="0" fieldPosition="0">
        <references count="1">
          <reference field="5" count="1">
            <x v="26"/>
          </reference>
        </references>
      </pivotArea>
    </format>
    <format dxfId="3116">
      <pivotArea dataOnly="0" labelOnly="1" outline="0" fieldPosition="0">
        <references count="1">
          <reference field="5" count="3">
            <x v="31"/>
            <x v="33"/>
            <x v="34"/>
          </reference>
        </references>
      </pivotArea>
    </format>
    <format dxfId="3115">
      <pivotArea dataOnly="0" labelOnly="1" outline="0" fieldPosition="0">
        <references count="1">
          <reference field="5" count="1">
            <x v="56"/>
          </reference>
        </references>
      </pivotArea>
    </format>
    <format dxfId="3114">
      <pivotArea dataOnly="0" labelOnly="1" outline="0" fieldPosition="0">
        <references count="1">
          <reference field="5" count="1">
            <x v="58"/>
          </reference>
        </references>
      </pivotArea>
    </format>
    <format dxfId="3113">
      <pivotArea dataOnly="0" labelOnly="1" outline="0" fieldPosition="0">
        <references count="1">
          <reference field="5" count="4">
            <x v="0"/>
            <x v="46"/>
            <x v="47"/>
            <x v="54"/>
          </reference>
        </references>
      </pivotArea>
    </format>
    <format dxfId="3112">
      <pivotArea dataOnly="0" labelOnly="1" outline="0" fieldPosition="0">
        <references count="1">
          <reference field="5" count="4">
            <x v="0"/>
            <x v="46"/>
            <x v="47"/>
            <x v="54"/>
          </reference>
        </references>
      </pivotArea>
    </format>
    <format dxfId="3111">
      <pivotArea dataOnly="0" labelOnly="1" outline="0" fieldPosition="0">
        <references count="1">
          <reference field="5" count="9">
            <x v="2"/>
            <x v="11"/>
            <x v="12"/>
            <x v="13"/>
            <x v="22"/>
            <x v="27"/>
            <x v="32"/>
            <x v="43"/>
            <x v="60"/>
          </reference>
        </references>
      </pivotArea>
    </format>
    <format dxfId="3110">
      <pivotArea dataOnly="0" labelOnly="1" outline="0" fieldPosition="0">
        <references count="1">
          <reference field="5" count="9">
            <x v="2"/>
            <x v="11"/>
            <x v="12"/>
            <x v="13"/>
            <x v="22"/>
            <x v="27"/>
            <x v="32"/>
            <x v="43"/>
            <x v="60"/>
          </reference>
        </references>
      </pivotArea>
    </format>
    <format dxfId="3109">
      <pivotArea dataOnly="0" labelOnly="1" outline="0" fieldPosition="0">
        <references count="1">
          <reference field="5" count="1">
            <x v="2"/>
          </reference>
        </references>
      </pivotArea>
    </format>
    <format dxfId="3108">
      <pivotArea dataOnly="0" labelOnly="1" outline="0" fieldPosition="0">
        <references count="1">
          <reference field="5" count="1">
            <x v="32"/>
          </reference>
        </references>
      </pivotArea>
    </format>
    <format dxfId="3107">
      <pivotArea dataOnly="0" labelOnly="1" outline="0" fieldPosition="0">
        <references count="1">
          <reference field="5" count="1">
            <x v="28"/>
          </reference>
        </references>
      </pivotArea>
    </format>
    <format dxfId="3106">
      <pivotArea dataOnly="0" labelOnly="1" outline="0" fieldPosition="0">
        <references count="1">
          <reference field="5" count="2">
            <x v="22"/>
            <x v="27"/>
          </reference>
        </references>
      </pivotArea>
    </format>
    <format dxfId="3105">
      <pivotArea dataOnly="0" labelOnly="1" outline="0" fieldPosition="0">
        <references count="1">
          <reference field="5" count="6">
            <x v="12"/>
            <x v="13"/>
            <x v="16"/>
            <x v="18"/>
            <x v="41"/>
            <x v="51"/>
          </reference>
        </references>
      </pivotArea>
    </format>
    <format dxfId="3104">
      <pivotArea dataOnly="0" labelOnly="1" outline="0" fieldPosition="0">
        <references count="1">
          <reference field="5" count="5">
            <x v="1"/>
            <x v="3"/>
            <x v="24"/>
            <x v="39"/>
            <x v="45"/>
          </reference>
        </references>
      </pivotArea>
    </format>
    <format dxfId="3103">
      <pivotArea dataOnly="0" labelOnly="1" outline="0" fieldPosition="0">
        <references count="1">
          <reference field="5" count="1">
            <x v="15"/>
          </reference>
        </references>
      </pivotArea>
    </format>
    <format dxfId="3102">
      <pivotArea dataOnly="0" labelOnly="1" outline="0" fieldPosition="0">
        <references count="1">
          <reference field="5" count="4">
            <x v="37"/>
            <x v="40"/>
            <x v="44"/>
            <x v="50"/>
          </reference>
        </references>
      </pivotArea>
    </format>
    <format dxfId="3101">
      <pivotArea dataOnly="0" labelOnly="1" outline="0" fieldPosition="0">
        <references count="1">
          <reference field="5" count="3">
            <x v="0"/>
            <x v="17"/>
            <x v="23"/>
          </reference>
        </references>
      </pivotArea>
    </format>
    <format dxfId="3100">
      <pivotArea dataOnly="0" labelOnly="1" outline="0" fieldPosition="0">
        <references count="1">
          <reference field="5" count="1">
            <x v="9"/>
          </reference>
        </references>
      </pivotArea>
    </format>
    <format dxfId="3099">
      <pivotArea dataOnly="0" labelOnly="1" outline="0" fieldPosition="0">
        <references count="1">
          <reference field="5" count="1">
            <x v="36"/>
          </reference>
        </references>
      </pivotArea>
    </format>
    <format dxfId="3098">
      <pivotArea dataOnly="0" labelOnly="1" outline="0" fieldPosition="0">
        <references count="1">
          <reference field="5" count="6">
            <x v="11"/>
            <x v="14"/>
            <x v="25"/>
            <x v="30"/>
            <x v="43"/>
            <x v="55"/>
          </reference>
        </references>
      </pivotArea>
    </format>
  </formats>
  <conditionalFormats count="4">
    <conditionalFormat priority="10">
      <pivotAreas count="1">
        <pivotArea type="data" outline="0" collapsedLevelsAreSubtotals="1" fieldPosition="0">
          <references count="1">
            <reference field="4294967294" count="1" selected="0">
              <x v="1"/>
            </reference>
          </references>
        </pivotArea>
      </pivotAreas>
    </conditionalFormat>
    <conditionalFormat priority="12">
      <pivotAreas count="1">
        <pivotArea type="data" outline="0" collapsedLevelsAreSubtotals="1" fieldPosition="0">
          <references count="1">
            <reference field="4294967294" count="1" selected="0">
              <x v="1"/>
            </reference>
          </references>
        </pivotArea>
      </pivotAreas>
    </conditionalFormat>
    <conditionalFormat priority="14">
      <pivotAreas count="1">
        <pivotArea type="data" outline="0" collapsedLevelsAreSubtotals="1" fieldPosition="0">
          <references count="1">
            <reference field="4294967294" count="1" selected="0">
              <x v="1"/>
            </reference>
          </references>
        </pivotArea>
      </pivotAreas>
    </conditionalFormat>
    <conditionalFormat priority="16">
      <pivotAreas count="1">
        <pivotArea type="data" outline="0" collapsedLevelsAreSubtotals="1" fieldPosition="0">
          <references count="1">
            <reference field="4294967294" count="1" selected="0">
              <x v="1"/>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6" rowHeaderCaption="Dependencia">
  <location ref="A51:G62"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4"/>
        <item x="2"/>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2"/>
        <item x="0"/>
        <item m="1" x="5"/>
        <item x="3"/>
        <item x="1"/>
        <item x="4"/>
        <item t="default"/>
      </items>
    </pivotField>
  </pivotFields>
  <rowFields count="1">
    <field x="3"/>
  </rowFields>
  <rowItems count="10">
    <i>
      <x/>
    </i>
    <i>
      <x v="1"/>
    </i>
    <i>
      <x v="2"/>
    </i>
    <i>
      <x v="3"/>
    </i>
    <i>
      <x v="4"/>
    </i>
    <i>
      <x v="5"/>
    </i>
    <i>
      <x v="6"/>
    </i>
    <i>
      <x v="7"/>
    </i>
    <i>
      <x v="8"/>
    </i>
    <i t="grand">
      <x/>
    </i>
  </rowItems>
  <colFields count="1">
    <field x="51"/>
  </colFields>
  <colItems count="6">
    <i>
      <x/>
    </i>
    <i>
      <x v="1"/>
    </i>
    <i>
      <x v="2"/>
    </i>
    <i>
      <x v="3"/>
    </i>
    <i>
      <x v="4"/>
    </i>
    <i t="grand">
      <x/>
    </i>
  </colItems>
  <dataFields count="1">
    <dataField name="Cuenta de DESEMPEÑO FINAL 2do TRIMESTRE" fld="51" subtotal="count" baseField="0" baseItem="0" numFmtId="1"/>
  </dataFields>
  <formats count="29">
    <format dxfId="2392">
      <pivotArea outline="0" collapsedLevelsAreSubtotals="1" fieldPosition="0"/>
    </format>
    <format dxfId="2391">
      <pivotArea outline="0" collapsedLevelsAreSubtotals="1" fieldPosition="0"/>
    </format>
    <format dxfId="2390">
      <pivotArea outline="0" collapsedLevelsAreSubtotals="1" fieldPosition="0"/>
    </format>
    <format dxfId="2389">
      <pivotArea field="1" type="button" dataOnly="0" labelOnly="1" outline="0"/>
    </format>
    <format dxfId="2388">
      <pivotArea dataOnly="0" labelOnly="1" grandRow="1" outline="0" fieldPosition="0"/>
    </format>
    <format dxfId="2387">
      <pivotArea dataOnly="0" labelOnly="1" grandCol="1" outline="0" fieldPosition="0"/>
    </format>
    <format dxfId="2386">
      <pivotArea outline="0" collapsedLevelsAreSubtotals="1" fieldPosition="0"/>
    </format>
    <format dxfId="2385">
      <pivotArea dataOnly="0" labelOnly="1" grandCol="1" outline="0" fieldPosition="0"/>
    </format>
    <format dxfId="2384">
      <pivotArea field="1" type="button" dataOnly="0" labelOnly="1" outline="0"/>
    </format>
    <format dxfId="2383">
      <pivotArea outline="0" collapsedLevelsAreSubtotals="1" fieldPosition="0"/>
    </format>
    <format dxfId="2382">
      <pivotArea field="1" type="button" dataOnly="0" labelOnly="1" outline="0"/>
    </format>
    <format dxfId="2381">
      <pivotArea field="3" type="button" dataOnly="0" labelOnly="1" outline="0" axis="axisRow" fieldPosition="0"/>
    </format>
    <format dxfId="2380">
      <pivotArea outline="0" collapsedLevelsAreSubtotals="1" fieldPosition="0"/>
    </format>
    <format dxfId="2379">
      <pivotArea field="3" type="button" dataOnly="0" labelOnly="1" outline="0" axis="axisRow" fieldPosition="0"/>
    </format>
    <format dxfId="2378">
      <pivotArea dataOnly="0" labelOnly="1" fieldPosition="0">
        <references count="1">
          <reference field="3" count="0"/>
        </references>
      </pivotArea>
    </format>
    <format dxfId="2377">
      <pivotArea dataOnly="0" labelOnly="1" grandRow="1" outline="0" fieldPosition="0"/>
    </format>
    <format dxfId="2376">
      <pivotArea outline="0" collapsedLevelsAreSubtotals="1" fieldPosition="0"/>
    </format>
    <format dxfId="2375">
      <pivotArea dataOnly="0" labelOnly="1" fieldPosition="0">
        <references count="1">
          <reference field="3" count="0"/>
        </references>
      </pivotArea>
    </format>
    <format dxfId="2374">
      <pivotArea outline="0" collapsedLevelsAreSubtotals="1" fieldPosition="0"/>
    </format>
    <format dxfId="2373">
      <pivotArea outline="0" collapsedLevelsAreSubtotals="1" fieldPosition="0"/>
    </format>
    <format dxfId="2372">
      <pivotArea outline="0" collapsedLevelsAreSubtotals="1" fieldPosition="0"/>
    </format>
    <format dxfId="2371">
      <pivotArea dataOnly="0" labelOnly="1" grandRow="1" outline="0" fieldPosition="0"/>
    </format>
    <format dxfId="2370">
      <pivotArea dataOnly="0" labelOnly="1" grandRow="1" outline="0" fieldPosition="0"/>
    </format>
    <format dxfId="2369">
      <pivotArea outline="0" collapsedLevelsAreSubtotals="1" fieldPosition="0"/>
    </format>
    <format dxfId="2368">
      <pivotArea field="3" type="button" dataOnly="0" labelOnly="1" outline="0" axis="axisRow" fieldPosition="0"/>
    </format>
    <format dxfId="2367">
      <pivotArea dataOnly="0" labelOnly="1" fieldPosition="0">
        <references count="1">
          <reference field="3" count="0"/>
        </references>
      </pivotArea>
    </format>
    <format dxfId="2366">
      <pivotArea dataOnly="0" labelOnly="1" grandRow="1" outline="0" fieldPosition="0"/>
    </format>
    <format dxfId="2365">
      <pivotArea dataOnly="0" labelOnly="1" fieldPosition="0">
        <references count="1">
          <reference field="51" count="0"/>
        </references>
      </pivotArea>
    </format>
    <format dxfId="2364">
      <pivotArea dataOnly="0" labelOnly="1" grandCol="1" outline="0" fieldPosition="0"/>
    </format>
  </formats>
  <chartFormats count="18">
    <chartFormat chart="3" format="16" series="1">
      <pivotArea type="data" outline="0" fieldPosition="0">
        <references count="1">
          <reference field="51" count="1" selected="0">
            <x v="1"/>
          </reference>
        </references>
      </pivotArea>
    </chartFormat>
    <chartFormat chart="3" format="17" series="1">
      <pivotArea type="data" outline="0" fieldPosition="0">
        <references count="1">
          <reference field="51" count="1" selected="0">
            <x v="0"/>
          </reference>
        </references>
      </pivotArea>
    </chartFormat>
    <chartFormat chart="3" format="18" series="1">
      <pivotArea type="data" outline="0" fieldPosition="0">
        <references count="1">
          <reference field="51" count="1" selected="0">
            <x v="3"/>
          </reference>
        </references>
      </pivotArea>
    </chartFormat>
    <chartFormat chart="3" format="19" series="1">
      <pivotArea type="data" outline="0" fieldPosition="0">
        <references count="1">
          <reference field="51" count="1" selected="0">
            <x v="4"/>
          </reference>
        </references>
      </pivotArea>
    </chartFormat>
    <chartFormat chart="3" format="20" series="1">
      <pivotArea type="data" outline="0" fieldPosition="0">
        <references count="1">
          <reference field="51" count="1" selected="0">
            <x v="2"/>
          </reference>
        </references>
      </pivotArea>
    </chartFormat>
    <chartFormat chart="5" format="47" series="1">
      <pivotArea type="data" outline="0" fieldPosition="0">
        <references count="1">
          <reference field="51" count="1" selected="0">
            <x v="1"/>
          </reference>
        </references>
      </pivotArea>
    </chartFormat>
    <chartFormat chart="5" format="48" series="1">
      <pivotArea type="data" outline="0" fieldPosition="0">
        <references count="1">
          <reference field="51" count="1" selected="0">
            <x v="0"/>
          </reference>
        </references>
      </pivotArea>
    </chartFormat>
    <chartFormat chart="5" format="49" series="1">
      <pivotArea type="data" outline="0" fieldPosition="0">
        <references count="1">
          <reference field="51" count="1" selected="0">
            <x v="3"/>
          </reference>
        </references>
      </pivotArea>
    </chartFormat>
    <chartFormat chart="5" format="50" series="1">
      <pivotArea type="data" outline="0" fieldPosition="0">
        <references count="1">
          <reference field="51" count="1" selected="0">
            <x v="4"/>
          </reference>
        </references>
      </pivotArea>
    </chartFormat>
    <chartFormat chart="5" format="51" series="1">
      <pivotArea type="data" outline="0" fieldPosition="0">
        <references count="1">
          <reference field="51" count="1" selected="0">
            <x v="2"/>
          </reference>
        </references>
      </pivotArea>
    </chartFormat>
    <chartFormat chart="3" format="21" series="1">
      <pivotArea type="data" outline="0" fieldPosition="0">
        <references count="2">
          <reference field="4294967294" count="1" selected="0">
            <x v="0"/>
          </reference>
          <reference field="51" count="1" selected="0">
            <x v="1"/>
          </reference>
        </references>
      </pivotArea>
    </chartFormat>
    <chartFormat chart="3" format="22" series="1">
      <pivotArea type="data" outline="0" fieldPosition="0">
        <references count="2">
          <reference field="4294967294" count="1" selected="0">
            <x v="0"/>
          </reference>
          <reference field="51" count="1" selected="0">
            <x v="2"/>
          </reference>
        </references>
      </pivotArea>
    </chartFormat>
    <chartFormat chart="3" format="23" series="1">
      <pivotArea type="data" outline="0" fieldPosition="0">
        <references count="2">
          <reference field="4294967294" count="1" selected="0">
            <x v="0"/>
          </reference>
          <reference field="51" count="1" selected="0">
            <x v="3"/>
          </reference>
        </references>
      </pivotArea>
    </chartFormat>
    <chartFormat chart="3" format="24" series="1">
      <pivotArea type="data" outline="0" fieldPosition="0">
        <references count="2">
          <reference field="4294967294" count="1" selected="0">
            <x v="0"/>
          </reference>
          <reference field="51" count="1" selected="0">
            <x v="4"/>
          </reference>
        </references>
      </pivotArea>
    </chartFormat>
    <chartFormat chart="5" format="52" series="1">
      <pivotArea type="data" outline="0" fieldPosition="0">
        <references count="2">
          <reference field="4294967294" count="1" selected="0">
            <x v="0"/>
          </reference>
          <reference field="51" count="1" selected="0">
            <x v="1"/>
          </reference>
        </references>
      </pivotArea>
    </chartFormat>
    <chartFormat chart="5" format="53" series="1">
      <pivotArea type="data" outline="0" fieldPosition="0">
        <references count="2">
          <reference field="4294967294" count="1" selected="0">
            <x v="0"/>
          </reference>
          <reference field="51" count="1" selected="0">
            <x v="2"/>
          </reference>
        </references>
      </pivotArea>
    </chartFormat>
    <chartFormat chart="5" format="54" series="1">
      <pivotArea type="data" outline="0" fieldPosition="0">
        <references count="2">
          <reference field="4294967294" count="1" selected="0">
            <x v="0"/>
          </reference>
          <reference field="51" count="1" selected="0">
            <x v="3"/>
          </reference>
        </references>
      </pivotArea>
    </chartFormat>
    <chartFormat chart="5" format="55"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45" rowHeaderCaption="INDICADORES">
  <location ref="A3:G7" firstHeaderRow="1" firstDataRow="2" firstDataCol="1"/>
  <pivotFields count="79">
    <pivotField showAll="0"/>
    <pivotField showAll="0"/>
    <pivotField showAll="0"/>
    <pivotField showAll="0">
      <items count="10">
        <item x="0"/>
        <item x="1"/>
        <item x="2"/>
        <item x="3"/>
        <item x="4"/>
        <item x="5"/>
        <item x="6"/>
        <item x="7"/>
        <item x="8"/>
        <item t="default"/>
      </items>
    </pivotField>
    <pivotField axis="axisRow"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4"/>
        <item x="2"/>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2"/>
        <item x="0"/>
        <item m="1" x="5"/>
        <item x="3"/>
        <item x="1"/>
        <item x="4"/>
        <item t="default"/>
      </items>
    </pivotField>
  </pivotFields>
  <rowFields count="1">
    <field x="4"/>
  </rowFields>
  <rowItems count="3">
    <i>
      <x/>
    </i>
    <i>
      <x v="1"/>
    </i>
    <i t="grand">
      <x/>
    </i>
  </rowItems>
  <colFields count="1">
    <field x="51"/>
  </colFields>
  <colItems count="6">
    <i>
      <x/>
    </i>
    <i>
      <x v="1"/>
    </i>
    <i>
      <x v="2"/>
    </i>
    <i>
      <x v="3"/>
    </i>
    <i>
      <x v="4"/>
    </i>
    <i t="grand">
      <x/>
    </i>
  </colItems>
  <dataFields count="1">
    <dataField name="Cuenta de DESEMPEÑO FINAL 2do TRIMESTRE" fld="51" subtotal="count" showDataAs="percentOfRow" baseField="0" baseItem="0" numFmtId="9"/>
  </dataFields>
  <formats count="27">
    <format dxfId="2419">
      <pivotArea outline="0" collapsedLevelsAreSubtotals="1" fieldPosition="0"/>
    </format>
    <format dxfId="2418">
      <pivotArea outline="0" collapsedLevelsAreSubtotals="1" fieldPosition="0"/>
    </format>
    <format dxfId="2417">
      <pivotArea outline="0" collapsedLevelsAreSubtotals="1" fieldPosition="0"/>
    </format>
    <format dxfId="2416">
      <pivotArea field="4" type="button" dataOnly="0" labelOnly="1" outline="0" axis="axisRow" fieldPosition="0"/>
    </format>
    <format dxfId="2415">
      <pivotArea dataOnly="0" labelOnly="1" fieldPosition="0">
        <references count="1">
          <reference field="4" count="0"/>
        </references>
      </pivotArea>
    </format>
    <format dxfId="2414">
      <pivotArea dataOnly="0" labelOnly="1" grandRow="1" outline="0" fieldPosition="0"/>
    </format>
    <format dxfId="2413">
      <pivotArea dataOnly="0" labelOnly="1" grandCol="1" outline="0" fieldPosition="0"/>
    </format>
    <format dxfId="2412">
      <pivotArea outline="0" collapsedLevelsAreSubtotals="1" fieldPosition="0"/>
    </format>
    <format dxfId="2411">
      <pivotArea field="4" type="button" dataOnly="0" labelOnly="1" outline="0" axis="axisRow" fieldPosition="0"/>
    </format>
    <format dxfId="2410">
      <pivotArea dataOnly="0" labelOnly="1" fieldPosition="0">
        <references count="1">
          <reference field="4" count="0"/>
        </references>
      </pivotArea>
    </format>
    <format dxfId="2409">
      <pivotArea dataOnly="0" labelOnly="1" grandRow="1" outline="0" fieldPosition="0"/>
    </format>
    <format dxfId="2408">
      <pivotArea dataOnly="0" labelOnly="1" grandCol="1" outline="0" fieldPosition="0"/>
    </format>
    <format dxfId="2407">
      <pivotArea outline="0" collapsedLevelsAreSubtotals="1" fieldPosition="0"/>
    </format>
    <format dxfId="2406">
      <pivotArea field="4" type="button" dataOnly="0" labelOnly="1" outline="0" axis="axisRow" fieldPosition="0"/>
    </format>
    <format dxfId="2405">
      <pivotArea dataOnly="0" labelOnly="1" fieldPosition="0">
        <references count="1">
          <reference field="4" count="0"/>
        </references>
      </pivotArea>
    </format>
    <format dxfId="2404">
      <pivotArea dataOnly="0" labelOnly="1" grandRow="1" outline="0" fieldPosition="0"/>
    </format>
    <format dxfId="2403">
      <pivotArea dataOnly="0" labelOnly="1" grandCol="1" outline="0" fieldPosition="0"/>
    </format>
    <format dxfId="2402">
      <pivotArea grandRow="1" outline="0" collapsedLevelsAreSubtotals="1" fieldPosition="0"/>
    </format>
    <format dxfId="2401">
      <pivotArea dataOnly="0" labelOnly="1" grandRow="1" outline="0" fieldPosition="0"/>
    </format>
    <format dxfId="2400">
      <pivotArea outline="0" collapsedLevelsAreSubtotals="1" fieldPosition="0"/>
    </format>
    <format dxfId="2399">
      <pivotArea outline="0" collapsedLevelsAreSubtotals="1" fieldPosition="0"/>
    </format>
    <format dxfId="2398">
      <pivotArea outline="0" fieldPosition="0">
        <references count="1">
          <reference field="4294967294" count="1">
            <x v="0"/>
          </reference>
        </references>
      </pivotArea>
    </format>
    <format dxfId="2397">
      <pivotArea outline="0" collapsedLevelsAreSubtotals="1" fieldPosition="0"/>
    </format>
    <format dxfId="2396">
      <pivotArea outline="0" collapsedLevelsAreSubtotals="1" fieldPosition="0"/>
    </format>
    <format dxfId="2395">
      <pivotArea outline="0" collapsedLevelsAreSubtotals="1" fieldPosition="0"/>
    </format>
    <format dxfId="2394">
      <pivotArea outline="0" collapsedLevelsAreSubtotals="1" fieldPosition="0"/>
    </format>
    <format dxfId="2393">
      <pivotArea type="origin" dataOnly="0" labelOnly="1" outline="0" fieldPosition="0"/>
    </format>
  </formats>
  <chartFormats count="10">
    <chartFormat chart="1" format="52" series="1">
      <pivotArea type="data" outline="0" fieldPosition="0">
        <references count="2">
          <reference field="4294967294" count="1" selected="0">
            <x v="0"/>
          </reference>
          <reference field="51" count="1" selected="0">
            <x v="0"/>
          </reference>
        </references>
      </pivotArea>
    </chartFormat>
    <chartFormat chart="1" format="53" series="1">
      <pivotArea type="data" outline="0" fieldPosition="0">
        <references count="2">
          <reference field="4294967294" count="1" selected="0">
            <x v="0"/>
          </reference>
          <reference field="51" count="1" selected="0">
            <x v="1"/>
          </reference>
        </references>
      </pivotArea>
    </chartFormat>
    <chartFormat chart="1" format="54" series="1">
      <pivotArea type="data" outline="0" fieldPosition="0">
        <references count="2">
          <reference field="4294967294" count="1" selected="0">
            <x v="0"/>
          </reference>
          <reference field="51" count="1" selected="0">
            <x v="2"/>
          </reference>
        </references>
      </pivotArea>
    </chartFormat>
    <chartFormat chart="1" format="55" series="1">
      <pivotArea type="data" outline="0" fieldPosition="0">
        <references count="2">
          <reference field="4294967294" count="1" selected="0">
            <x v="0"/>
          </reference>
          <reference field="51" count="1" selected="0">
            <x v="3"/>
          </reference>
        </references>
      </pivotArea>
    </chartFormat>
    <chartFormat chart="1" format="56" series="1">
      <pivotArea type="data" outline="0" fieldPosition="0">
        <references count="2">
          <reference field="4294967294" count="1" selected="0">
            <x v="0"/>
          </reference>
          <reference field="51" count="1" selected="0">
            <x v="4"/>
          </reference>
        </references>
      </pivotArea>
    </chartFormat>
    <chartFormat chart="30" format="85" series="1">
      <pivotArea type="data" outline="0" fieldPosition="0">
        <references count="2">
          <reference field="4294967294" count="1" selected="0">
            <x v="0"/>
          </reference>
          <reference field="51" count="1" selected="0">
            <x v="0"/>
          </reference>
        </references>
      </pivotArea>
    </chartFormat>
    <chartFormat chart="30" format="86" series="1">
      <pivotArea type="data" outline="0" fieldPosition="0">
        <references count="2">
          <reference field="4294967294" count="1" selected="0">
            <x v="0"/>
          </reference>
          <reference field="51" count="1" selected="0">
            <x v="1"/>
          </reference>
        </references>
      </pivotArea>
    </chartFormat>
    <chartFormat chart="30" format="87" series="1">
      <pivotArea type="data" outline="0" fieldPosition="0">
        <references count="2">
          <reference field="4294967294" count="1" selected="0">
            <x v="0"/>
          </reference>
          <reference field="51" count="1" selected="0">
            <x v="2"/>
          </reference>
        </references>
      </pivotArea>
    </chartFormat>
    <chartFormat chart="30" format="88" series="1">
      <pivotArea type="data" outline="0" fieldPosition="0">
        <references count="2">
          <reference field="4294967294" count="1" selected="0">
            <x v="0"/>
          </reference>
          <reference field="51" count="1" selected="0">
            <x v="3"/>
          </reference>
        </references>
      </pivotArea>
    </chartFormat>
    <chartFormat chart="30" format="89"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A69:E131" firstHeaderRow="0" firstDataRow="1" firstDataCol="3"/>
  <pivotFields count="79">
    <pivotField compact="0" outline="0" showAll="0" defaultSubtotal="0"/>
    <pivotField compact="0" outline="0" showAll="0" defaultSubtotal="0">
      <items count="4">
        <item x="3"/>
        <item x="2"/>
        <item x="1"/>
        <item x="0"/>
      </items>
    </pivotField>
    <pivotField compact="0" outline="0" showAll="0" defaultSubtotal="0"/>
    <pivotField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2">
        <item x="27"/>
        <item x="15"/>
        <item x="25"/>
        <item x="13"/>
        <item x="32"/>
        <item x="9"/>
        <item x="10"/>
        <item x="54"/>
        <item x="40"/>
        <item x="31"/>
        <item x="8"/>
        <item x="56"/>
        <item x="7"/>
        <item x="4"/>
        <item x="59"/>
        <item x="19"/>
        <item x="6"/>
        <item x="28"/>
        <item x="5"/>
        <item x="52"/>
        <item x="50"/>
        <item x="44"/>
        <item x="2"/>
        <item x="30"/>
        <item x="14"/>
        <item x="58"/>
        <item x="22"/>
        <item x="1"/>
        <item x="0"/>
        <item x="42"/>
        <item x="61"/>
        <item x="34"/>
        <item x="24"/>
        <item x="21"/>
        <item x="55"/>
        <item x="45"/>
        <item x="48"/>
        <item x="26"/>
        <item x="35"/>
        <item x="17"/>
        <item x="18"/>
        <item x="12"/>
        <item x="41"/>
        <item x="57"/>
        <item x="20"/>
        <item x="16"/>
        <item x="37"/>
        <item x="38"/>
        <item x="39"/>
        <item x="43"/>
        <item x="23"/>
        <item x="3"/>
        <item x="36"/>
        <item x="11"/>
        <item x="49"/>
        <item x="47"/>
        <item x="60"/>
        <item x="51"/>
        <item x="33"/>
        <item x="53"/>
        <item x="29"/>
        <item x="46"/>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5">
        <item x="1"/>
        <item x="0"/>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x="0"/>
        <item x="2"/>
        <item m="1" x="5"/>
        <item x="4"/>
        <item x="3"/>
        <item x="1"/>
      </items>
    </pivotField>
  </pivotFields>
  <rowFields count="3">
    <field x="5"/>
    <field x="4"/>
    <field x="51"/>
  </rowFields>
  <rowItems count="62">
    <i>
      <x/>
      <x/>
      <x v="2"/>
    </i>
    <i>
      <x v="1"/>
      <x/>
      <x/>
    </i>
    <i>
      <x v="2"/>
      <x/>
      <x v="1"/>
    </i>
    <i>
      <x v="3"/>
      <x/>
      <x v="1"/>
    </i>
    <i>
      <x v="4"/>
      <x/>
      <x v="1"/>
    </i>
    <i>
      <x v="5"/>
      <x v="1"/>
      <x v="4"/>
    </i>
    <i>
      <x v="6"/>
      <x v="1"/>
      <x v="4"/>
    </i>
    <i>
      <x v="7"/>
      <x/>
      <x/>
    </i>
    <i>
      <x v="8"/>
      <x/>
      <x v="1"/>
    </i>
    <i>
      <x v="9"/>
      <x v="1"/>
      <x v="4"/>
    </i>
    <i>
      <x v="10"/>
      <x v="1"/>
      <x/>
    </i>
    <i>
      <x v="11"/>
      <x/>
      <x v="1"/>
    </i>
    <i>
      <x v="12"/>
      <x/>
      <x v="3"/>
    </i>
    <i>
      <x v="13"/>
      <x/>
      <x/>
    </i>
    <i>
      <x v="14"/>
      <x/>
      <x v="1"/>
    </i>
    <i>
      <x v="15"/>
      <x/>
      <x v="1"/>
    </i>
    <i>
      <x v="16"/>
      <x/>
      <x v="2"/>
    </i>
    <i>
      <x v="17"/>
      <x/>
      <x v="2"/>
    </i>
    <i>
      <x v="18"/>
      <x/>
      <x/>
    </i>
    <i>
      <x v="19"/>
      <x/>
      <x v="1"/>
    </i>
    <i>
      <x v="20"/>
      <x/>
      <x/>
    </i>
    <i>
      <x v="21"/>
      <x v="1"/>
      <x/>
    </i>
    <i>
      <x v="22"/>
      <x/>
      <x v="1"/>
    </i>
    <i>
      <x v="23"/>
      <x/>
      <x v="1"/>
    </i>
    <i>
      <x v="24"/>
      <x/>
      <x v="1"/>
    </i>
    <i>
      <x v="25"/>
      <x/>
      <x v="1"/>
    </i>
    <i>
      <x v="26"/>
      <x/>
      <x v="1"/>
    </i>
    <i>
      <x v="27"/>
      <x/>
      <x v="1"/>
    </i>
    <i>
      <x v="28"/>
      <x/>
      <x v="1"/>
    </i>
    <i>
      <x v="29"/>
      <x v="1"/>
      <x v="4"/>
    </i>
    <i>
      <x v="30"/>
      <x/>
      <x/>
    </i>
    <i>
      <x v="31"/>
      <x/>
      <x v="1"/>
    </i>
    <i>
      <x v="32"/>
      <x/>
      <x v="1"/>
    </i>
    <i>
      <x v="33"/>
      <x/>
      <x v="1"/>
    </i>
    <i>
      <x v="34"/>
      <x/>
      <x v="1"/>
    </i>
    <i>
      <x v="35"/>
      <x v="1"/>
      <x v="2"/>
    </i>
    <i>
      <x v="36"/>
      <x/>
      <x/>
    </i>
    <i>
      <x v="37"/>
      <x/>
      <x v="1"/>
    </i>
    <i>
      <x v="38"/>
      <x v="1"/>
      <x v="1"/>
    </i>
    <i>
      <x v="39"/>
      <x v="1"/>
      <x v="1"/>
    </i>
    <i>
      <x v="40"/>
      <x/>
      <x v="1"/>
    </i>
    <i>
      <x v="41"/>
      <x/>
      <x v="1"/>
    </i>
    <i>
      <x v="42"/>
      <x/>
      <x v="1"/>
    </i>
    <i>
      <x v="43"/>
      <x/>
      <x/>
    </i>
    <i>
      <x v="44"/>
      <x/>
      <x v="1"/>
    </i>
    <i>
      <x v="45"/>
      <x/>
      <x v="1"/>
    </i>
    <i>
      <x v="46"/>
      <x/>
      <x v="2"/>
    </i>
    <i>
      <x v="47"/>
      <x/>
      <x v="2"/>
    </i>
    <i>
      <x v="48"/>
      <x/>
      <x v="2"/>
    </i>
    <i>
      <x v="49"/>
      <x v="1"/>
      <x v="4"/>
    </i>
    <i>
      <x v="50"/>
      <x/>
      <x v="1"/>
    </i>
    <i>
      <x v="51"/>
      <x v="1"/>
      <x v="1"/>
    </i>
    <i>
      <x v="52"/>
      <x v="1"/>
      <x v="1"/>
    </i>
    <i>
      <x v="53"/>
      <x v="1"/>
      <x v="2"/>
    </i>
    <i>
      <x v="54"/>
      <x/>
      <x v="1"/>
    </i>
    <i>
      <x v="55"/>
      <x/>
      <x/>
    </i>
    <i>
      <x v="56"/>
      <x/>
      <x v="1"/>
    </i>
    <i>
      <x v="57"/>
      <x/>
      <x/>
    </i>
    <i>
      <x v="58"/>
      <x/>
      <x v="1"/>
    </i>
    <i>
      <x v="59"/>
      <x/>
      <x v="1"/>
    </i>
    <i>
      <x v="60"/>
      <x v="1"/>
      <x v="2"/>
    </i>
    <i>
      <x v="61"/>
      <x/>
      <x v="3"/>
    </i>
  </rowItems>
  <colFields count="1">
    <field x="-2"/>
  </colFields>
  <colItems count="2">
    <i>
      <x/>
    </i>
    <i i="1">
      <x v="1"/>
    </i>
  </colItems>
  <dataFields count="2">
    <dataField name="META 2DO TRIMESTRE" fld="9" baseField="51" baseItem="4"/>
    <dataField name="RESULTADO" fld="50" baseField="78" baseItem="4"/>
  </dataFields>
  <formats count="454">
    <format dxfId="2873">
      <pivotArea outline="0" collapsedLevelsAreSubtotals="1" fieldPosition="0"/>
    </format>
    <format dxfId="2872">
      <pivotArea outline="0" collapsedLevelsAreSubtotals="1" fieldPosition="0"/>
    </format>
    <format dxfId="2871">
      <pivotArea outline="0" collapsedLevelsAreSubtotals="1" fieldPosition="0"/>
    </format>
    <format dxfId="2870">
      <pivotArea field="1" type="button" dataOnly="0" labelOnly="1" outline="0"/>
    </format>
    <format dxfId="2869">
      <pivotArea dataOnly="0" labelOnly="1" grandRow="1" outline="0" fieldPosition="0"/>
    </format>
    <format dxfId="2868">
      <pivotArea dataOnly="0" labelOnly="1" grandCol="1" outline="0" fieldPosition="0"/>
    </format>
    <format dxfId="2867">
      <pivotArea outline="0" collapsedLevelsAreSubtotals="1" fieldPosition="0"/>
    </format>
    <format dxfId="2866">
      <pivotArea dataOnly="0" labelOnly="1" grandCol="1" outline="0" fieldPosition="0"/>
    </format>
    <format dxfId="2865">
      <pivotArea field="1" type="button" dataOnly="0" labelOnly="1" outline="0"/>
    </format>
    <format dxfId="2864">
      <pivotArea outline="0" collapsedLevelsAreSubtotals="1" fieldPosition="0"/>
    </format>
    <format dxfId="2863">
      <pivotArea field="1" type="button" dataOnly="0" labelOnly="1" outline="0"/>
    </format>
    <format dxfId="2862">
      <pivotArea field="3" type="button" dataOnly="0" labelOnly="1" outline="0"/>
    </format>
    <format dxfId="2861">
      <pivotArea outline="0" collapsedLevelsAreSubtotals="1" fieldPosition="0"/>
    </format>
    <format dxfId="2860">
      <pivotArea field="3" type="button" dataOnly="0" labelOnly="1" outline="0"/>
    </format>
    <format dxfId="2859">
      <pivotArea dataOnly="0" labelOnly="1" grandRow="1" outline="0" fieldPosition="0"/>
    </format>
    <format dxfId="2858">
      <pivotArea outline="0" collapsedLevelsAreSubtotals="1" fieldPosition="0"/>
    </format>
    <format dxfId="2857">
      <pivotArea dataOnly="0" labelOnly="1" grandRow="1" outline="0" fieldPosition="0"/>
    </format>
    <format dxfId="2856">
      <pivotArea dataOnly="0" labelOnly="1" grandRow="1" outline="0" fieldPosition="0"/>
    </format>
    <format dxfId="2855">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854">
      <pivotArea dataOnly="0" labelOnly="1" outline="0" fieldPosition="0">
        <references count="1">
          <reference field="5" count="12">
            <x v="50"/>
            <x v="51"/>
            <x v="52"/>
            <x v="53"/>
            <x v="54"/>
            <x v="55"/>
            <x v="56"/>
            <x v="57"/>
            <x v="58"/>
            <x v="59"/>
            <x v="60"/>
            <x v="61"/>
          </reference>
        </references>
      </pivotArea>
    </format>
    <format dxfId="2853">
      <pivotArea outline="0" collapsedLevelsAreSubtotals="1" fieldPosition="0"/>
    </format>
    <format dxfId="2852">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851">
      <pivotArea dataOnly="0" labelOnly="1" outline="0" fieldPosition="0">
        <references count="1">
          <reference field="5" count="12">
            <x v="50"/>
            <x v="51"/>
            <x v="52"/>
            <x v="53"/>
            <x v="54"/>
            <x v="55"/>
            <x v="56"/>
            <x v="57"/>
            <x v="58"/>
            <x v="59"/>
            <x v="60"/>
            <x v="61"/>
          </reference>
        </references>
      </pivotArea>
    </format>
    <format dxfId="2850">
      <pivotArea dataOnly="0" labelOnly="1" outline="0" fieldPosition="0">
        <references count="2">
          <reference field="4" count="1">
            <x v="0"/>
          </reference>
          <reference field="5" count="1" selected="0">
            <x v="0"/>
          </reference>
        </references>
      </pivotArea>
    </format>
    <format dxfId="2849">
      <pivotArea dataOnly="0" labelOnly="1" outline="0" fieldPosition="0">
        <references count="2">
          <reference field="4" count="1">
            <x v="1"/>
          </reference>
          <reference field="5" count="1" selected="0">
            <x v="5"/>
          </reference>
        </references>
      </pivotArea>
    </format>
    <format dxfId="2848">
      <pivotArea dataOnly="0" labelOnly="1" outline="0" fieldPosition="0">
        <references count="2">
          <reference field="4" count="1">
            <x v="0"/>
          </reference>
          <reference field="5" count="1" selected="0">
            <x v="7"/>
          </reference>
        </references>
      </pivotArea>
    </format>
    <format dxfId="2847">
      <pivotArea dataOnly="0" labelOnly="1" outline="0" fieldPosition="0">
        <references count="2">
          <reference field="4" count="1">
            <x v="1"/>
          </reference>
          <reference field="5" count="1" selected="0">
            <x v="9"/>
          </reference>
        </references>
      </pivotArea>
    </format>
    <format dxfId="2846">
      <pivotArea dataOnly="0" labelOnly="1" outline="0" fieldPosition="0">
        <references count="2">
          <reference field="4" count="1">
            <x v="0"/>
          </reference>
          <reference field="5" count="1" selected="0">
            <x v="11"/>
          </reference>
        </references>
      </pivotArea>
    </format>
    <format dxfId="2845">
      <pivotArea dataOnly="0" labelOnly="1" outline="0" fieldPosition="0">
        <references count="2">
          <reference field="4" count="1">
            <x v="1"/>
          </reference>
          <reference field="5" count="1" selected="0">
            <x v="21"/>
          </reference>
        </references>
      </pivotArea>
    </format>
    <format dxfId="2844">
      <pivotArea dataOnly="0" labelOnly="1" outline="0" fieldPosition="0">
        <references count="2">
          <reference field="4" count="1">
            <x v="0"/>
          </reference>
          <reference field="5" count="1" selected="0">
            <x v="22"/>
          </reference>
        </references>
      </pivotArea>
    </format>
    <format dxfId="2843">
      <pivotArea dataOnly="0" labelOnly="1" outline="0" fieldPosition="0">
        <references count="2">
          <reference field="4" count="1">
            <x v="1"/>
          </reference>
          <reference field="5" count="1" selected="0">
            <x v="29"/>
          </reference>
        </references>
      </pivotArea>
    </format>
    <format dxfId="2842">
      <pivotArea dataOnly="0" labelOnly="1" outline="0" fieldPosition="0">
        <references count="2">
          <reference field="4" count="1">
            <x v="0"/>
          </reference>
          <reference field="5" count="1" selected="0">
            <x v="30"/>
          </reference>
        </references>
      </pivotArea>
    </format>
    <format dxfId="2841">
      <pivotArea dataOnly="0" labelOnly="1" outline="0" fieldPosition="0">
        <references count="2">
          <reference field="4" count="1">
            <x v="1"/>
          </reference>
          <reference field="5" count="1" selected="0">
            <x v="35"/>
          </reference>
        </references>
      </pivotArea>
    </format>
    <format dxfId="2840">
      <pivotArea dataOnly="0" labelOnly="1" outline="0" fieldPosition="0">
        <references count="2">
          <reference field="4" count="1">
            <x v="0"/>
          </reference>
          <reference field="5" count="1" selected="0">
            <x v="36"/>
          </reference>
        </references>
      </pivotArea>
    </format>
    <format dxfId="2839">
      <pivotArea dataOnly="0" labelOnly="1" outline="0" fieldPosition="0">
        <references count="2">
          <reference field="4" count="1">
            <x v="1"/>
          </reference>
          <reference field="5" count="1" selected="0">
            <x v="38"/>
          </reference>
        </references>
      </pivotArea>
    </format>
    <format dxfId="2838">
      <pivotArea dataOnly="0" labelOnly="1" outline="0" fieldPosition="0">
        <references count="2">
          <reference field="4" count="1">
            <x v="0"/>
          </reference>
          <reference field="5" count="1" selected="0">
            <x v="40"/>
          </reference>
        </references>
      </pivotArea>
    </format>
    <format dxfId="2837">
      <pivotArea dataOnly="0" labelOnly="1" outline="0" fieldPosition="0">
        <references count="2">
          <reference field="4" count="1">
            <x v="1"/>
          </reference>
          <reference field="5" count="1" selected="0">
            <x v="49"/>
          </reference>
        </references>
      </pivotArea>
    </format>
    <format dxfId="2836">
      <pivotArea dataOnly="0" labelOnly="1" outline="0" fieldPosition="0">
        <references count="2">
          <reference field="4" count="1">
            <x v="0"/>
          </reference>
          <reference field="5" count="1" selected="0">
            <x v="50"/>
          </reference>
        </references>
      </pivotArea>
    </format>
    <format dxfId="2835">
      <pivotArea dataOnly="0" labelOnly="1" outline="0" fieldPosition="0">
        <references count="2">
          <reference field="4" count="1">
            <x v="1"/>
          </reference>
          <reference field="5" count="1" selected="0">
            <x v="51"/>
          </reference>
        </references>
      </pivotArea>
    </format>
    <format dxfId="2834">
      <pivotArea dataOnly="0" labelOnly="1" outline="0" fieldPosition="0">
        <references count="2">
          <reference field="4" count="1">
            <x v="0"/>
          </reference>
          <reference field="5" count="1" selected="0">
            <x v="54"/>
          </reference>
        </references>
      </pivotArea>
    </format>
    <format dxfId="2833">
      <pivotArea dataOnly="0" labelOnly="1" outline="0" fieldPosition="0">
        <references count="2">
          <reference field="4" count="1">
            <x v="1"/>
          </reference>
          <reference field="5" count="1" selected="0">
            <x v="60"/>
          </reference>
        </references>
      </pivotArea>
    </format>
    <format dxfId="2832">
      <pivotArea dataOnly="0" labelOnly="1" outline="0" fieldPosition="0">
        <references count="2">
          <reference field="4" count="1">
            <x v="0"/>
          </reference>
          <reference field="5" count="1" selected="0">
            <x v="61"/>
          </reference>
        </references>
      </pivotArea>
    </format>
    <format dxfId="2831">
      <pivotArea outline="0" collapsedLevelsAreSubtotals="1" fieldPosition="0"/>
    </format>
    <format dxfId="2830">
      <pivotArea dataOnly="0" labelOnly="1" outline="0" fieldPosition="0">
        <references count="2">
          <reference field="4" count="1">
            <x v="0"/>
          </reference>
          <reference field="5" count="1" selected="0">
            <x v="0"/>
          </reference>
        </references>
      </pivotArea>
    </format>
    <format dxfId="2829">
      <pivotArea dataOnly="0" labelOnly="1" outline="0" fieldPosition="0">
        <references count="2">
          <reference field="4" count="1">
            <x v="1"/>
          </reference>
          <reference field="5" count="1" selected="0">
            <x v="5"/>
          </reference>
        </references>
      </pivotArea>
    </format>
    <format dxfId="2828">
      <pivotArea dataOnly="0" labelOnly="1" outline="0" fieldPosition="0">
        <references count="2">
          <reference field="4" count="1">
            <x v="0"/>
          </reference>
          <reference field="5" count="1" selected="0">
            <x v="7"/>
          </reference>
        </references>
      </pivotArea>
    </format>
    <format dxfId="2827">
      <pivotArea dataOnly="0" labelOnly="1" outline="0" fieldPosition="0">
        <references count="2">
          <reference field="4" count="1">
            <x v="1"/>
          </reference>
          <reference field="5" count="1" selected="0">
            <x v="9"/>
          </reference>
        </references>
      </pivotArea>
    </format>
    <format dxfId="2826">
      <pivotArea dataOnly="0" labelOnly="1" outline="0" fieldPosition="0">
        <references count="2">
          <reference field="4" count="1">
            <x v="0"/>
          </reference>
          <reference field="5" count="1" selected="0">
            <x v="11"/>
          </reference>
        </references>
      </pivotArea>
    </format>
    <format dxfId="2825">
      <pivotArea dataOnly="0" labelOnly="1" outline="0" fieldPosition="0">
        <references count="2">
          <reference field="4" count="1">
            <x v="1"/>
          </reference>
          <reference field="5" count="1" selected="0">
            <x v="21"/>
          </reference>
        </references>
      </pivotArea>
    </format>
    <format dxfId="2824">
      <pivotArea dataOnly="0" labelOnly="1" outline="0" fieldPosition="0">
        <references count="2">
          <reference field="4" count="1">
            <x v="0"/>
          </reference>
          <reference field="5" count="1" selected="0">
            <x v="22"/>
          </reference>
        </references>
      </pivotArea>
    </format>
    <format dxfId="2823">
      <pivotArea dataOnly="0" labelOnly="1" outline="0" fieldPosition="0">
        <references count="2">
          <reference field="4" count="1">
            <x v="1"/>
          </reference>
          <reference field="5" count="1" selected="0">
            <x v="29"/>
          </reference>
        </references>
      </pivotArea>
    </format>
    <format dxfId="2822">
      <pivotArea dataOnly="0" labelOnly="1" outline="0" fieldPosition="0">
        <references count="2">
          <reference field="4" count="1">
            <x v="0"/>
          </reference>
          <reference field="5" count="1" selected="0">
            <x v="30"/>
          </reference>
        </references>
      </pivotArea>
    </format>
    <format dxfId="2821">
      <pivotArea dataOnly="0" labelOnly="1" outline="0" fieldPosition="0">
        <references count="2">
          <reference field="4" count="1">
            <x v="1"/>
          </reference>
          <reference field="5" count="1" selected="0">
            <x v="35"/>
          </reference>
        </references>
      </pivotArea>
    </format>
    <format dxfId="2820">
      <pivotArea dataOnly="0" labelOnly="1" outline="0" fieldPosition="0">
        <references count="2">
          <reference field="4" count="1">
            <x v="0"/>
          </reference>
          <reference field="5" count="1" selected="0">
            <x v="36"/>
          </reference>
        </references>
      </pivotArea>
    </format>
    <format dxfId="2819">
      <pivotArea dataOnly="0" labelOnly="1" outline="0" fieldPosition="0">
        <references count="2">
          <reference field="4" count="1">
            <x v="1"/>
          </reference>
          <reference field="5" count="1" selected="0">
            <x v="38"/>
          </reference>
        </references>
      </pivotArea>
    </format>
    <format dxfId="2818">
      <pivotArea dataOnly="0" labelOnly="1" outline="0" fieldPosition="0">
        <references count="2">
          <reference field="4" count="1">
            <x v="0"/>
          </reference>
          <reference field="5" count="1" selected="0">
            <x v="40"/>
          </reference>
        </references>
      </pivotArea>
    </format>
    <format dxfId="2817">
      <pivotArea dataOnly="0" labelOnly="1" outline="0" fieldPosition="0">
        <references count="2">
          <reference field="4" count="1">
            <x v="1"/>
          </reference>
          <reference field="5" count="1" selected="0">
            <x v="49"/>
          </reference>
        </references>
      </pivotArea>
    </format>
    <format dxfId="2816">
      <pivotArea dataOnly="0" labelOnly="1" outline="0" fieldPosition="0">
        <references count="2">
          <reference field="4" count="1">
            <x v="0"/>
          </reference>
          <reference field="5" count="1" selected="0">
            <x v="50"/>
          </reference>
        </references>
      </pivotArea>
    </format>
    <format dxfId="2815">
      <pivotArea dataOnly="0" labelOnly="1" outline="0" fieldPosition="0">
        <references count="2">
          <reference field="4" count="1">
            <x v="1"/>
          </reference>
          <reference field="5" count="1" selected="0">
            <x v="51"/>
          </reference>
        </references>
      </pivotArea>
    </format>
    <format dxfId="2814">
      <pivotArea dataOnly="0" labelOnly="1" outline="0" fieldPosition="0">
        <references count="2">
          <reference field="4" count="1">
            <x v="0"/>
          </reference>
          <reference field="5" count="1" selected="0">
            <x v="54"/>
          </reference>
        </references>
      </pivotArea>
    </format>
    <format dxfId="2813">
      <pivotArea dataOnly="0" labelOnly="1" outline="0" fieldPosition="0">
        <references count="2">
          <reference field="4" count="1">
            <x v="1"/>
          </reference>
          <reference field="5" count="1" selected="0">
            <x v="60"/>
          </reference>
        </references>
      </pivotArea>
    </format>
    <format dxfId="2812">
      <pivotArea dataOnly="0" labelOnly="1" outline="0" fieldPosition="0">
        <references count="2">
          <reference field="4" count="1">
            <x v="0"/>
          </reference>
          <reference field="5" count="1" selected="0">
            <x v="61"/>
          </reference>
        </references>
      </pivotArea>
    </format>
    <format dxfId="2811">
      <pivotArea outline="0" collapsedLevelsAreSubtotals="1" fieldPosition="0">
        <references count="1">
          <reference field="5" count="1" selected="0">
            <x v="45"/>
          </reference>
        </references>
      </pivotArea>
    </format>
    <format dxfId="2810">
      <pivotArea outline="0" collapsedLevelsAreSubtotals="1" fieldPosition="0">
        <references count="1">
          <reference field="5" count="1" selected="0">
            <x v="60"/>
          </reference>
        </references>
      </pivotArea>
    </format>
    <format dxfId="2809">
      <pivotArea outline="0" collapsedLevelsAreSubtotals="1" fieldPosition="0">
        <references count="1">
          <reference field="5" count="1" selected="0">
            <x v="59"/>
          </reference>
        </references>
      </pivotArea>
    </format>
    <format dxfId="2808">
      <pivotArea outline="0" collapsedLevelsAreSubtotals="1" fieldPosition="0">
        <references count="1">
          <reference field="5" count="1" selected="0">
            <x v="59"/>
          </reference>
        </references>
      </pivotArea>
    </format>
    <format dxfId="2807">
      <pivotArea outline="0" collapsedLevelsAreSubtotals="1" fieldPosition="0">
        <references count="1">
          <reference field="5" count="1" selected="0">
            <x v="59"/>
          </reference>
        </references>
      </pivotArea>
    </format>
    <format dxfId="2806">
      <pivotArea outline="0" collapsedLevelsAreSubtotals="1" fieldPosition="0">
        <references count="1">
          <reference field="5" count="1" selected="0">
            <x v="59"/>
          </reference>
        </references>
      </pivotArea>
    </format>
    <format dxfId="2805">
      <pivotArea outline="0" collapsedLevelsAreSubtotals="1" fieldPosition="0">
        <references count="1">
          <reference field="5" count="1" selected="0">
            <x v="59"/>
          </reference>
        </references>
      </pivotArea>
    </format>
    <format dxfId="2804">
      <pivotArea outline="0" collapsedLevelsAreSubtotals="1" fieldPosition="0">
        <references count="1">
          <reference field="5" count="1" selected="0">
            <x v="60"/>
          </reference>
        </references>
      </pivotArea>
    </format>
    <format dxfId="2803">
      <pivotArea type="all" dataOnly="0" outline="0" fieldPosition="0"/>
    </format>
    <format dxfId="2802">
      <pivotArea outline="0" collapsedLevelsAreSubtotals="1" fieldPosition="0"/>
    </format>
    <format dxfId="2801">
      <pivotArea field="5" type="button" dataOnly="0" labelOnly="1" outline="0" axis="axisRow" fieldPosition="0"/>
    </format>
    <format dxfId="2800">
      <pivotArea field="4" type="button" dataOnly="0" labelOnly="1" outline="0" axis="axisRow" fieldPosition="1"/>
    </format>
    <format dxfId="2799">
      <pivotArea field="78" type="button" dataOnly="0" labelOnly="1" outline="0"/>
    </format>
    <format dxfId="2798">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797">
      <pivotArea dataOnly="0" labelOnly="1" outline="0" fieldPosition="0">
        <references count="1">
          <reference field="5" count="12">
            <x v="50"/>
            <x v="51"/>
            <x v="52"/>
            <x v="53"/>
            <x v="54"/>
            <x v="55"/>
            <x v="56"/>
            <x v="57"/>
            <x v="58"/>
            <x v="59"/>
            <x v="60"/>
            <x v="61"/>
          </reference>
        </references>
      </pivotArea>
    </format>
    <format dxfId="2796">
      <pivotArea dataOnly="0" labelOnly="1" outline="0" fieldPosition="0">
        <references count="2">
          <reference field="4" count="1">
            <x v="0"/>
          </reference>
          <reference field="5" count="1" selected="0">
            <x v="0"/>
          </reference>
        </references>
      </pivotArea>
    </format>
    <format dxfId="2795">
      <pivotArea dataOnly="0" labelOnly="1" outline="0" fieldPosition="0">
        <references count="2">
          <reference field="4" count="1">
            <x v="1"/>
          </reference>
          <reference field="5" count="1" selected="0">
            <x v="5"/>
          </reference>
        </references>
      </pivotArea>
    </format>
    <format dxfId="2794">
      <pivotArea dataOnly="0" labelOnly="1" outline="0" fieldPosition="0">
        <references count="2">
          <reference field="4" count="1">
            <x v="0"/>
          </reference>
          <reference field="5" count="1" selected="0">
            <x v="7"/>
          </reference>
        </references>
      </pivotArea>
    </format>
    <format dxfId="2793">
      <pivotArea dataOnly="0" labelOnly="1" outline="0" fieldPosition="0">
        <references count="2">
          <reference field="4" count="1">
            <x v="1"/>
          </reference>
          <reference field="5" count="1" selected="0">
            <x v="9"/>
          </reference>
        </references>
      </pivotArea>
    </format>
    <format dxfId="2792">
      <pivotArea dataOnly="0" labelOnly="1" outline="0" fieldPosition="0">
        <references count="2">
          <reference field="4" count="1">
            <x v="0"/>
          </reference>
          <reference field="5" count="1" selected="0">
            <x v="11"/>
          </reference>
        </references>
      </pivotArea>
    </format>
    <format dxfId="2791">
      <pivotArea dataOnly="0" labelOnly="1" outline="0" fieldPosition="0">
        <references count="2">
          <reference field="4" count="1">
            <x v="1"/>
          </reference>
          <reference field="5" count="1" selected="0">
            <x v="21"/>
          </reference>
        </references>
      </pivotArea>
    </format>
    <format dxfId="2790">
      <pivotArea dataOnly="0" labelOnly="1" outline="0" fieldPosition="0">
        <references count="2">
          <reference field="4" count="1">
            <x v="0"/>
          </reference>
          <reference field="5" count="1" selected="0">
            <x v="22"/>
          </reference>
        </references>
      </pivotArea>
    </format>
    <format dxfId="2789">
      <pivotArea dataOnly="0" labelOnly="1" outline="0" fieldPosition="0">
        <references count="2">
          <reference field="4" count="1">
            <x v="1"/>
          </reference>
          <reference field="5" count="1" selected="0">
            <x v="29"/>
          </reference>
        </references>
      </pivotArea>
    </format>
    <format dxfId="2788">
      <pivotArea dataOnly="0" labelOnly="1" outline="0" fieldPosition="0">
        <references count="2">
          <reference field="4" count="1">
            <x v="0"/>
          </reference>
          <reference field="5" count="1" selected="0">
            <x v="30"/>
          </reference>
        </references>
      </pivotArea>
    </format>
    <format dxfId="2787">
      <pivotArea dataOnly="0" labelOnly="1" outline="0" fieldPosition="0">
        <references count="2">
          <reference field="4" count="1">
            <x v="1"/>
          </reference>
          <reference field="5" count="1" selected="0">
            <x v="35"/>
          </reference>
        </references>
      </pivotArea>
    </format>
    <format dxfId="2786">
      <pivotArea dataOnly="0" labelOnly="1" outline="0" fieldPosition="0">
        <references count="2">
          <reference field="4" count="1">
            <x v="0"/>
          </reference>
          <reference field="5" count="1" selected="0">
            <x v="36"/>
          </reference>
        </references>
      </pivotArea>
    </format>
    <format dxfId="2785">
      <pivotArea dataOnly="0" labelOnly="1" outline="0" fieldPosition="0">
        <references count="2">
          <reference field="4" count="1">
            <x v="1"/>
          </reference>
          <reference field="5" count="1" selected="0">
            <x v="38"/>
          </reference>
        </references>
      </pivotArea>
    </format>
    <format dxfId="2784">
      <pivotArea dataOnly="0" labelOnly="1" outline="0" fieldPosition="0">
        <references count="2">
          <reference field="4" count="1">
            <x v="0"/>
          </reference>
          <reference field="5" count="1" selected="0">
            <x v="40"/>
          </reference>
        </references>
      </pivotArea>
    </format>
    <format dxfId="2783">
      <pivotArea dataOnly="0" labelOnly="1" outline="0" fieldPosition="0">
        <references count="2">
          <reference field="4" count="1">
            <x v="1"/>
          </reference>
          <reference field="5" count="1" selected="0">
            <x v="49"/>
          </reference>
        </references>
      </pivotArea>
    </format>
    <format dxfId="2782">
      <pivotArea dataOnly="0" labelOnly="1" outline="0" fieldPosition="0">
        <references count="2">
          <reference field="4" count="1">
            <x v="0"/>
          </reference>
          <reference field="5" count="1" selected="0">
            <x v="50"/>
          </reference>
        </references>
      </pivotArea>
    </format>
    <format dxfId="2781">
      <pivotArea dataOnly="0" labelOnly="1" outline="0" fieldPosition="0">
        <references count="2">
          <reference field="4" count="1">
            <x v="1"/>
          </reference>
          <reference field="5" count="1" selected="0">
            <x v="51"/>
          </reference>
        </references>
      </pivotArea>
    </format>
    <format dxfId="2780">
      <pivotArea dataOnly="0" labelOnly="1" outline="0" fieldPosition="0">
        <references count="2">
          <reference field="4" count="1">
            <x v="0"/>
          </reference>
          <reference field="5" count="1" selected="0">
            <x v="54"/>
          </reference>
        </references>
      </pivotArea>
    </format>
    <format dxfId="2779">
      <pivotArea dataOnly="0" labelOnly="1" outline="0" fieldPosition="0">
        <references count="2">
          <reference field="4" count="1">
            <x v="1"/>
          </reference>
          <reference field="5" count="1" selected="0">
            <x v="60"/>
          </reference>
        </references>
      </pivotArea>
    </format>
    <format dxfId="2778">
      <pivotArea dataOnly="0" labelOnly="1" outline="0" fieldPosition="0">
        <references count="2">
          <reference field="4" count="1">
            <x v="0"/>
          </reference>
          <reference field="5" count="1" selected="0">
            <x v="61"/>
          </reference>
        </references>
      </pivotArea>
    </format>
    <format dxfId="2777">
      <pivotArea dataOnly="0" labelOnly="1" outline="0" fieldPosition="0">
        <references count="1">
          <reference field="4294967294" count="1">
            <x v="0"/>
          </reference>
        </references>
      </pivotArea>
    </format>
    <format dxfId="2776">
      <pivotArea outline="0" collapsedLevelsAreSubtotals="1" fieldPosition="0"/>
    </format>
    <format dxfId="2775">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774">
      <pivotArea dataOnly="0" labelOnly="1" outline="0" fieldPosition="0">
        <references count="1">
          <reference field="5" count="12">
            <x v="50"/>
            <x v="51"/>
            <x v="52"/>
            <x v="53"/>
            <x v="54"/>
            <x v="55"/>
            <x v="56"/>
            <x v="57"/>
            <x v="58"/>
            <x v="59"/>
            <x v="60"/>
            <x v="61"/>
          </reference>
        </references>
      </pivotArea>
    </format>
    <format dxfId="2773">
      <pivotArea dataOnly="0" labelOnly="1" outline="0" fieldPosition="0">
        <references count="2">
          <reference field="4" count="1">
            <x v="0"/>
          </reference>
          <reference field="5" count="1" selected="0">
            <x v="0"/>
          </reference>
        </references>
      </pivotArea>
    </format>
    <format dxfId="2772">
      <pivotArea dataOnly="0" labelOnly="1" outline="0" fieldPosition="0">
        <references count="2">
          <reference field="4" count="1">
            <x v="1"/>
          </reference>
          <reference field="5" count="1" selected="0">
            <x v="5"/>
          </reference>
        </references>
      </pivotArea>
    </format>
    <format dxfId="2771">
      <pivotArea dataOnly="0" labelOnly="1" outline="0" fieldPosition="0">
        <references count="2">
          <reference field="4" count="1">
            <x v="0"/>
          </reference>
          <reference field="5" count="1" selected="0">
            <x v="7"/>
          </reference>
        </references>
      </pivotArea>
    </format>
    <format dxfId="2770">
      <pivotArea dataOnly="0" labelOnly="1" outline="0" fieldPosition="0">
        <references count="2">
          <reference field="4" count="1">
            <x v="1"/>
          </reference>
          <reference field="5" count="1" selected="0">
            <x v="9"/>
          </reference>
        </references>
      </pivotArea>
    </format>
    <format dxfId="2769">
      <pivotArea dataOnly="0" labelOnly="1" outline="0" fieldPosition="0">
        <references count="2">
          <reference field="4" count="1">
            <x v="0"/>
          </reference>
          <reference field="5" count="1" selected="0">
            <x v="11"/>
          </reference>
        </references>
      </pivotArea>
    </format>
    <format dxfId="2768">
      <pivotArea dataOnly="0" labelOnly="1" outline="0" fieldPosition="0">
        <references count="2">
          <reference field="4" count="1">
            <x v="1"/>
          </reference>
          <reference field="5" count="1" selected="0">
            <x v="21"/>
          </reference>
        </references>
      </pivotArea>
    </format>
    <format dxfId="2767">
      <pivotArea dataOnly="0" labelOnly="1" outline="0" fieldPosition="0">
        <references count="2">
          <reference field="4" count="1">
            <x v="0"/>
          </reference>
          <reference field="5" count="1" selected="0">
            <x v="22"/>
          </reference>
        </references>
      </pivotArea>
    </format>
    <format dxfId="2766">
      <pivotArea dataOnly="0" labelOnly="1" outline="0" fieldPosition="0">
        <references count="2">
          <reference field="4" count="1">
            <x v="1"/>
          </reference>
          <reference field="5" count="1" selected="0">
            <x v="29"/>
          </reference>
        </references>
      </pivotArea>
    </format>
    <format dxfId="2765">
      <pivotArea dataOnly="0" labelOnly="1" outline="0" fieldPosition="0">
        <references count="2">
          <reference field="4" count="1">
            <x v="0"/>
          </reference>
          <reference field="5" count="1" selected="0">
            <x v="30"/>
          </reference>
        </references>
      </pivotArea>
    </format>
    <format dxfId="2764">
      <pivotArea dataOnly="0" labelOnly="1" outline="0" fieldPosition="0">
        <references count="2">
          <reference field="4" count="1">
            <x v="1"/>
          </reference>
          <reference field="5" count="1" selected="0">
            <x v="35"/>
          </reference>
        </references>
      </pivotArea>
    </format>
    <format dxfId="2763">
      <pivotArea dataOnly="0" labelOnly="1" outline="0" fieldPosition="0">
        <references count="2">
          <reference field="4" count="1">
            <x v="0"/>
          </reference>
          <reference field="5" count="1" selected="0">
            <x v="36"/>
          </reference>
        </references>
      </pivotArea>
    </format>
    <format dxfId="2762">
      <pivotArea dataOnly="0" labelOnly="1" outline="0" fieldPosition="0">
        <references count="2">
          <reference field="4" count="1">
            <x v="1"/>
          </reference>
          <reference field="5" count="1" selected="0">
            <x v="38"/>
          </reference>
        </references>
      </pivotArea>
    </format>
    <format dxfId="2761">
      <pivotArea dataOnly="0" labelOnly="1" outline="0" fieldPosition="0">
        <references count="2">
          <reference field="4" count="1">
            <x v="0"/>
          </reference>
          <reference field="5" count="1" selected="0">
            <x v="40"/>
          </reference>
        </references>
      </pivotArea>
    </format>
    <format dxfId="2760">
      <pivotArea dataOnly="0" labelOnly="1" outline="0" fieldPosition="0">
        <references count="2">
          <reference field="4" count="1">
            <x v="1"/>
          </reference>
          <reference field="5" count="1" selected="0">
            <x v="49"/>
          </reference>
        </references>
      </pivotArea>
    </format>
    <format dxfId="2759">
      <pivotArea dataOnly="0" labelOnly="1" outline="0" fieldPosition="0">
        <references count="2">
          <reference field="4" count="1">
            <x v="0"/>
          </reference>
          <reference field="5" count="1" selected="0">
            <x v="50"/>
          </reference>
        </references>
      </pivotArea>
    </format>
    <format dxfId="2758">
      <pivotArea dataOnly="0" labelOnly="1" outline="0" fieldPosition="0">
        <references count="2">
          <reference field="4" count="1">
            <x v="1"/>
          </reference>
          <reference field="5" count="1" selected="0">
            <x v="51"/>
          </reference>
        </references>
      </pivotArea>
    </format>
    <format dxfId="2757">
      <pivotArea dataOnly="0" labelOnly="1" outline="0" fieldPosition="0">
        <references count="2">
          <reference field="4" count="1">
            <x v="0"/>
          </reference>
          <reference field="5" count="1" selected="0">
            <x v="54"/>
          </reference>
        </references>
      </pivotArea>
    </format>
    <format dxfId="2756">
      <pivotArea dataOnly="0" labelOnly="1" outline="0" fieldPosition="0">
        <references count="2">
          <reference field="4" count="1">
            <x v="1"/>
          </reference>
          <reference field="5" count="1" selected="0">
            <x v="60"/>
          </reference>
        </references>
      </pivotArea>
    </format>
    <format dxfId="2755">
      <pivotArea dataOnly="0" labelOnly="1" outline="0" fieldPosition="0">
        <references count="2">
          <reference field="4" count="1">
            <x v="0"/>
          </reference>
          <reference field="5" count="1" selected="0">
            <x v="61"/>
          </reference>
        </references>
      </pivotArea>
    </format>
    <format dxfId="2754">
      <pivotArea field="5" type="button" dataOnly="0" labelOnly="1" outline="0" axis="axisRow" fieldPosition="0"/>
    </format>
    <format dxfId="2753">
      <pivotArea field="4" type="button" dataOnly="0" labelOnly="1" outline="0" axis="axisRow" fieldPosition="1"/>
    </format>
    <format dxfId="2752">
      <pivotArea field="78" type="button" dataOnly="0" labelOnly="1" outline="0"/>
    </format>
    <format dxfId="2751">
      <pivotArea dataOnly="0" labelOnly="1" outline="0" fieldPosition="0">
        <references count="1">
          <reference field="4294967294" count="1">
            <x v="0"/>
          </reference>
        </references>
      </pivotArea>
    </format>
    <format dxfId="2750">
      <pivotArea type="all" dataOnly="0" outline="0" fieldPosition="0"/>
    </format>
    <format dxfId="2749">
      <pivotArea outline="0" collapsedLevelsAreSubtotals="1" fieldPosition="0"/>
    </format>
    <format dxfId="2748">
      <pivotArea field="5" type="button" dataOnly="0" labelOnly="1" outline="0" axis="axisRow" fieldPosition="0"/>
    </format>
    <format dxfId="2747">
      <pivotArea field="4" type="button" dataOnly="0" labelOnly="1" outline="0" axis="axisRow" fieldPosition="1"/>
    </format>
    <format dxfId="2746">
      <pivotArea field="78" type="button" dataOnly="0" labelOnly="1" outline="0"/>
    </format>
    <format dxfId="2745">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744">
      <pivotArea dataOnly="0" labelOnly="1" outline="0" fieldPosition="0">
        <references count="1">
          <reference field="5" count="12">
            <x v="50"/>
            <x v="51"/>
            <x v="52"/>
            <x v="53"/>
            <x v="54"/>
            <x v="55"/>
            <x v="56"/>
            <x v="57"/>
            <x v="58"/>
            <x v="59"/>
            <x v="60"/>
            <x v="61"/>
          </reference>
        </references>
      </pivotArea>
    </format>
    <format dxfId="2743">
      <pivotArea dataOnly="0" labelOnly="1" outline="0" fieldPosition="0">
        <references count="2">
          <reference field="4" count="1">
            <x v="0"/>
          </reference>
          <reference field="5" count="1" selected="0">
            <x v="0"/>
          </reference>
        </references>
      </pivotArea>
    </format>
    <format dxfId="2742">
      <pivotArea dataOnly="0" labelOnly="1" outline="0" fieldPosition="0">
        <references count="2">
          <reference field="4" count="1">
            <x v="1"/>
          </reference>
          <reference field="5" count="1" selected="0">
            <x v="5"/>
          </reference>
        </references>
      </pivotArea>
    </format>
    <format dxfId="2741">
      <pivotArea dataOnly="0" labelOnly="1" outline="0" fieldPosition="0">
        <references count="2">
          <reference field="4" count="1">
            <x v="0"/>
          </reference>
          <reference field="5" count="1" selected="0">
            <x v="7"/>
          </reference>
        </references>
      </pivotArea>
    </format>
    <format dxfId="2740">
      <pivotArea dataOnly="0" labelOnly="1" outline="0" fieldPosition="0">
        <references count="2">
          <reference field="4" count="1">
            <x v="1"/>
          </reference>
          <reference field="5" count="1" selected="0">
            <x v="9"/>
          </reference>
        </references>
      </pivotArea>
    </format>
    <format dxfId="2739">
      <pivotArea dataOnly="0" labelOnly="1" outline="0" fieldPosition="0">
        <references count="2">
          <reference field="4" count="1">
            <x v="0"/>
          </reference>
          <reference field="5" count="1" selected="0">
            <x v="11"/>
          </reference>
        </references>
      </pivotArea>
    </format>
    <format dxfId="2738">
      <pivotArea dataOnly="0" labelOnly="1" outline="0" fieldPosition="0">
        <references count="2">
          <reference field="4" count="1">
            <x v="1"/>
          </reference>
          <reference field="5" count="1" selected="0">
            <x v="21"/>
          </reference>
        </references>
      </pivotArea>
    </format>
    <format dxfId="2737">
      <pivotArea dataOnly="0" labelOnly="1" outline="0" fieldPosition="0">
        <references count="2">
          <reference field="4" count="1">
            <x v="0"/>
          </reference>
          <reference field="5" count="1" selected="0">
            <x v="22"/>
          </reference>
        </references>
      </pivotArea>
    </format>
    <format dxfId="2736">
      <pivotArea dataOnly="0" labelOnly="1" outline="0" fieldPosition="0">
        <references count="2">
          <reference field="4" count="1">
            <x v="1"/>
          </reference>
          <reference field="5" count="1" selected="0">
            <x v="29"/>
          </reference>
        </references>
      </pivotArea>
    </format>
    <format dxfId="2735">
      <pivotArea dataOnly="0" labelOnly="1" outline="0" fieldPosition="0">
        <references count="2">
          <reference field="4" count="1">
            <x v="0"/>
          </reference>
          <reference field="5" count="1" selected="0">
            <x v="30"/>
          </reference>
        </references>
      </pivotArea>
    </format>
    <format dxfId="2734">
      <pivotArea dataOnly="0" labelOnly="1" outline="0" fieldPosition="0">
        <references count="2">
          <reference field="4" count="1">
            <x v="1"/>
          </reference>
          <reference field="5" count="1" selected="0">
            <x v="35"/>
          </reference>
        </references>
      </pivotArea>
    </format>
    <format dxfId="2733">
      <pivotArea dataOnly="0" labelOnly="1" outline="0" fieldPosition="0">
        <references count="2">
          <reference field="4" count="1">
            <x v="0"/>
          </reference>
          <reference field="5" count="1" selected="0">
            <x v="36"/>
          </reference>
        </references>
      </pivotArea>
    </format>
    <format dxfId="2732">
      <pivotArea dataOnly="0" labelOnly="1" outline="0" fieldPosition="0">
        <references count="2">
          <reference field="4" count="1">
            <x v="1"/>
          </reference>
          <reference field="5" count="1" selected="0">
            <x v="38"/>
          </reference>
        </references>
      </pivotArea>
    </format>
    <format dxfId="2731">
      <pivotArea dataOnly="0" labelOnly="1" outline="0" fieldPosition="0">
        <references count="2">
          <reference field="4" count="1">
            <x v="0"/>
          </reference>
          <reference field="5" count="1" selected="0">
            <x v="40"/>
          </reference>
        </references>
      </pivotArea>
    </format>
    <format dxfId="2730">
      <pivotArea dataOnly="0" labelOnly="1" outline="0" fieldPosition="0">
        <references count="2">
          <reference field="4" count="1">
            <x v="1"/>
          </reference>
          <reference field="5" count="1" selected="0">
            <x v="49"/>
          </reference>
        </references>
      </pivotArea>
    </format>
    <format dxfId="2729">
      <pivotArea dataOnly="0" labelOnly="1" outline="0" fieldPosition="0">
        <references count="2">
          <reference field="4" count="1">
            <x v="0"/>
          </reference>
          <reference field="5" count="1" selected="0">
            <x v="50"/>
          </reference>
        </references>
      </pivotArea>
    </format>
    <format dxfId="2728">
      <pivotArea dataOnly="0" labelOnly="1" outline="0" fieldPosition="0">
        <references count="2">
          <reference field="4" count="1">
            <x v="1"/>
          </reference>
          <reference field="5" count="1" selected="0">
            <x v="51"/>
          </reference>
        </references>
      </pivotArea>
    </format>
    <format dxfId="2727">
      <pivotArea dataOnly="0" labelOnly="1" outline="0" fieldPosition="0">
        <references count="2">
          <reference field="4" count="1">
            <x v="0"/>
          </reference>
          <reference field="5" count="1" selected="0">
            <x v="54"/>
          </reference>
        </references>
      </pivotArea>
    </format>
    <format dxfId="2726">
      <pivotArea dataOnly="0" labelOnly="1" outline="0" fieldPosition="0">
        <references count="2">
          <reference field="4" count="1">
            <x v="1"/>
          </reference>
          <reference field="5" count="1" selected="0">
            <x v="60"/>
          </reference>
        </references>
      </pivotArea>
    </format>
    <format dxfId="2725">
      <pivotArea dataOnly="0" labelOnly="1" outline="0" fieldPosition="0">
        <references count="2">
          <reference field="4" count="1">
            <x v="0"/>
          </reference>
          <reference field="5" count="1" selected="0">
            <x v="61"/>
          </reference>
        </references>
      </pivotArea>
    </format>
    <format dxfId="2724">
      <pivotArea dataOnly="0" labelOnly="1" outline="0" fieldPosition="0">
        <references count="1">
          <reference field="4294967294" count="1">
            <x v="0"/>
          </reference>
        </references>
      </pivotArea>
    </format>
    <format dxfId="2723">
      <pivotArea outline="0" collapsedLevelsAreSubtotals="1" fieldPosition="0"/>
    </format>
    <format dxfId="2722">
      <pivotArea dataOnly="0" labelOnly="1" outline="0" fieldPosition="0">
        <references count="2">
          <reference field="4" count="1">
            <x v="0"/>
          </reference>
          <reference field="5" count="1" selected="0">
            <x v="0"/>
          </reference>
        </references>
      </pivotArea>
    </format>
    <format dxfId="2721">
      <pivotArea dataOnly="0" labelOnly="1" outline="0" fieldPosition="0">
        <references count="2">
          <reference field="4" count="1">
            <x v="1"/>
          </reference>
          <reference field="5" count="1" selected="0">
            <x v="5"/>
          </reference>
        </references>
      </pivotArea>
    </format>
    <format dxfId="2720">
      <pivotArea dataOnly="0" labelOnly="1" outline="0" fieldPosition="0">
        <references count="2">
          <reference field="4" count="1">
            <x v="0"/>
          </reference>
          <reference field="5" count="1" selected="0">
            <x v="7"/>
          </reference>
        </references>
      </pivotArea>
    </format>
    <format dxfId="2719">
      <pivotArea dataOnly="0" labelOnly="1" outline="0" fieldPosition="0">
        <references count="2">
          <reference field="4" count="1">
            <x v="1"/>
          </reference>
          <reference field="5" count="1" selected="0">
            <x v="9"/>
          </reference>
        </references>
      </pivotArea>
    </format>
    <format dxfId="2718">
      <pivotArea dataOnly="0" labelOnly="1" outline="0" fieldPosition="0">
        <references count="2">
          <reference field="4" count="1">
            <x v="0"/>
          </reference>
          <reference field="5" count="1" selected="0">
            <x v="11"/>
          </reference>
        </references>
      </pivotArea>
    </format>
    <format dxfId="2717">
      <pivotArea dataOnly="0" labelOnly="1" outline="0" fieldPosition="0">
        <references count="2">
          <reference field="4" count="1">
            <x v="1"/>
          </reference>
          <reference field="5" count="1" selected="0">
            <x v="21"/>
          </reference>
        </references>
      </pivotArea>
    </format>
    <format dxfId="2716">
      <pivotArea dataOnly="0" labelOnly="1" outline="0" fieldPosition="0">
        <references count="2">
          <reference field="4" count="1">
            <x v="0"/>
          </reference>
          <reference field="5" count="1" selected="0">
            <x v="22"/>
          </reference>
        </references>
      </pivotArea>
    </format>
    <format dxfId="2715">
      <pivotArea dataOnly="0" labelOnly="1" outline="0" fieldPosition="0">
        <references count="2">
          <reference field="4" count="1">
            <x v="1"/>
          </reference>
          <reference field="5" count="1" selected="0">
            <x v="29"/>
          </reference>
        </references>
      </pivotArea>
    </format>
    <format dxfId="2714">
      <pivotArea dataOnly="0" labelOnly="1" outline="0" fieldPosition="0">
        <references count="2">
          <reference field="4" count="1">
            <x v="0"/>
          </reference>
          <reference field="5" count="1" selected="0">
            <x v="30"/>
          </reference>
        </references>
      </pivotArea>
    </format>
    <format dxfId="2713">
      <pivotArea dataOnly="0" labelOnly="1" outline="0" fieldPosition="0">
        <references count="2">
          <reference field="4" count="1">
            <x v="1"/>
          </reference>
          <reference field="5" count="1" selected="0">
            <x v="35"/>
          </reference>
        </references>
      </pivotArea>
    </format>
    <format dxfId="2712">
      <pivotArea dataOnly="0" labelOnly="1" outline="0" fieldPosition="0">
        <references count="2">
          <reference field="4" count="1">
            <x v="0"/>
          </reference>
          <reference field="5" count="1" selected="0">
            <x v="36"/>
          </reference>
        </references>
      </pivotArea>
    </format>
    <format dxfId="2711">
      <pivotArea dataOnly="0" labelOnly="1" outline="0" fieldPosition="0">
        <references count="2">
          <reference field="4" count="1">
            <x v="1"/>
          </reference>
          <reference field="5" count="1" selected="0">
            <x v="38"/>
          </reference>
        </references>
      </pivotArea>
    </format>
    <format dxfId="2710">
      <pivotArea dataOnly="0" labelOnly="1" outline="0" fieldPosition="0">
        <references count="2">
          <reference field="4" count="1">
            <x v="0"/>
          </reference>
          <reference field="5" count="1" selected="0">
            <x v="40"/>
          </reference>
        </references>
      </pivotArea>
    </format>
    <format dxfId="2709">
      <pivotArea dataOnly="0" labelOnly="1" outline="0" fieldPosition="0">
        <references count="2">
          <reference field="4" count="1">
            <x v="1"/>
          </reference>
          <reference field="5" count="1" selected="0">
            <x v="49"/>
          </reference>
        </references>
      </pivotArea>
    </format>
    <format dxfId="2708">
      <pivotArea dataOnly="0" labelOnly="1" outline="0" fieldPosition="0">
        <references count="2">
          <reference field="4" count="1">
            <x v="0"/>
          </reference>
          <reference field="5" count="1" selected="0">
            <x v="50"/>
          </reference>
        </references>
      </pivotArea>
    </format>
    <format dxfId="2707">
      <pivotArea dataOnly="0" labelOnly="1" outline="0" fieldPosition="0">
        <references count="2">
          <reference field="4" count="1">
            <x v="1"/>
          </reference>
          <reference field="5" count="1" selected="0">
            <x v="51"/>
          </reference>
        </references>
      </pivotArea>
    </format>
    <format dxfId="2706">
      <pivotArea dataOnly="0" labelOnly="1" outline="0" fieldPosition="0">
        <references count="2">
          <reference field="4" count="1">
            <x v="0"/>
          </reference>
          <reference field="5" count="1" selected="0">
            <x v="54"/>
          </reference>
        </references>
      </pivotArea>
    </format>
    <format dxfId="2705">
      <pivotArea dataOnly="0" labelOnly="1" outline="0" fieldPosition="0">
        <references count="2">
          <reference field="4" count="1">
            <x v="1"/>
          </reference>
          <reference field="5" count="1" selected="0">
            <x v="60"/>
          </reference>
        </references>
      </pivotArea>
    </format>
    <format dxfId="2704">
      <pivotArea dataOnly="0" labelOnly="1" outline="0" fieldPosition="0">
        <references count="2">
          <reference field="4" count="1">
            <x v="0"/>
          </reference>
          <reference field="5" count="1" selected="0">
            <x v="61"/>
          </reference>
        </references>
      </pivotArea>
    </format>
    <format dxfId="2703">
      <pivotArea outline="0" collapsedLevelsAreSubtotals="1" fieldPosition="0"/>
    </format>
    <format dxfId="2702">
      <pivotArea dataOnly="0" labelOnly="1" outline="0" fieldPosition="0">
        <references count="2">
          <reference field="4" count="1">
            <x v="0"/>
          </reference>
          <reference field="5" count="1" selected="0">
            <x v="0"/>
          </reference>
        </references>
      </pivotArea>
    </format>
    <format dxfId="2701">
      <pivotArea dataOnly="0" labelOnly="1" outline="0" fieldPosition="0">
        <references count="2">
          <reference field="4" count="1">
            <x v="1"/>
          </reference>
          <reference field="5" count="1" selected="0">
            <x v="5"/>
          </reference>
        </references>
      </pivotArea>
    </format>
    <format dxfId="2700">
      <pivotArea dataOnly="0" labelOnly="1" outline="0" fieldPosition="0">
        <references count="2">
          <reference field="4" count="1">
            <x v="0"/>
          </reference>
          <reference field="5" count="1" selected="0">
            <x v="7"/>
          </reference>
        </references>
      </pivotArea>
    </format>
    <format dxfId="2699">
      <pivotArea dataOnly="0" labelOnly="1" outline="0" fieldPosition="0">
        <references count="2">
          <reference field="4" count="1">
            <x v="1"/>
          </reference>
          <reference field="5" count="1" selected="0">
            <x v="9"/>
          </reference>
        </references>
      </pivotArea>
    </format>
    <format dxfId="2698">
      <pivotArea dataOnly="0" labelOnly="1" outline="0" fieldPosition="0">
        <references count="2">
          <reference field="4" count="1">
            <x v="0"/>
          </reference>
          <reference field="5" count="1" selected="0">
            <x v="11"/>
          </reference>
        </references>
      </pivotArea>
    </format>
    <format dxfId="2697">
      <pivotArea dataOnly="0" labelOnly="1" outline="0" fieldPosition="0">
        <references count="2">
          <reference field="4" count="1">
            <x v="1"/>
          </reference>
          <reference field="5" count="1" selected="0">
            <x v="21"/>
          </reference>
        </references>
      </pivotArea>
    </format>
    <format dxfId="2696">
      <pivotArea dataOnly="0" labelOnly="1" outline="0" fieldPosition="0">
        <references count="2">
          <reference field="4" count="1">
            <x v="0"/>
          </reference>
          <reference field="5" count="1" selected="0">
            <x v="22"/>
          </reference>
        </references>
      </pivotArea>
    </format>
    <format dxfId="2695">
      <pivotArea dataOnly="0" labelOnly="1" outline="0" fieldPosition="0">
        <references count="2">
          <reference field="4" count="1">
            <x v="1"/>
          </reference>
          <reference field="5" count="1" selected="0">
            <x v="29"/>
          </reference>
        </references>
      </pivotArea>
    </format>
    <format dxfId="2694">
      <pivotArea dataOnly="0" labelOnly="1" outline="0" fieldPosition="0">
        <references count="2">
          <reference field="4" count="1">
            <x v="0"/>
          </reference>
          <reference field="5" count="1" selected="0">
            <x v="30"/>
          </reference>
        </references>
      </pivotArea>
    </format>
    <format dxfId="2693">
      <pivotArea dataOnly="0" labelOnly="1" outline="0" fieldPosition="0">
        <references count="2">
          <reference field="4" count="1">
            <x v="1"/>
          </reference>
          <reference field="5" count="1" selected="0">
            <x v="35"/>
          </reference>
        </references>
      </pivotArea>
    </format>
    <format dxfId="2692">
      <pivotArea dataOnly="0" labelOnly="1" outline="0" fieldPosition="0">
        <references count="2">
          <reference field="4" count="1">
            <x v="0"/>
          </reference>
          <reference field="5" count="1" selected="0">
            <x v="36"/>
          </reference>
        </references>
      </pivotArea>
    </format>
    <format dxfId="2691">
      <pivotArea dataOnly="0" labelOnly="1" outline="0" fieldPosition="0">
        <references count="2">
          <reference field="4" count="1">
            <x v="1"/>
          </reference>
          <reference field="5" count="1" selected="0">
            <x v="38"/>
          </reference>
        </references>
      </pivotArea>
    </format>
    <format dxfId="2690">
      <pivotArea dataOnly="0" labelOnly="1" outline="0" fieldPosition="0">
        <references count="2">
          <reference field="4" count="1">
            <x v="0"/>
          </reference>
          <reference field="5" count="1" selected="0">
            <x v="40"/>
          </reference>
        </references>
      </pivotArea>
    </format>
    <format dxfId="2689">
      <pivotArea dataOnly="0" labelOnly="1" outline="0" fieldPosition="0">
        <references count="2">
          <reference field="4" count="1">
            <x v="1"/>
          </reference>
          <reference field="5" count="1" selected="0">
            <x v="49"/>
          </reference>
        </references>
      </pivotArea>
    </format>
    <format dxfId="2688">
      <pivotArea dataOnly="0" labelOnly="1" outline="0" fieldPosition="0">
        <references count="2">
          <reference field="4" count="1">
            <x v="0"/>
          </reference>
          <reference field="5" count="1" selected="0">
            <x v="50"/>
          </reference>
        </references>
      </pivotArea>
    </format>
    <format dxfId="2687">
      <pivotArea dataOnly="0" labelOnly="1" outline="0" fieldPosition="0">
        <references count="2">
          <reference field="4" count="1">
            <x v="1"/>
          </reference>
          <reference field="5" count="1" selected="0">
            <x v="51"/>
          </reference>
        </references>
      </pivotArea>
    </format>
    <format dxfId="2686">
      <pivotArea dataOnly="0" labelOnly="1" outline="0" fieldPosition="0">
        <references count="2">
          <reference field="4" count="1">
            <x v="0"/>
          </reference>
          <reference field="5" count="1" selected="0">
            <x v="54"/>
          </reference>
        </references>
      </pivotArea>
    </format>
    <format dxfId="2685">
      <pivotArea dataOnly="0" labelOnly="1" outline="0" fieldPosition="0">
        <references count="2">
          <reference field="4" count="1">
            <x v="1"/>
          </reference>
          <reference field="5" count="1" selected="0">
            <x v="60"/>
          </reference>
        </references>
      </pivotArea>
    </format>
    <format dxfId="2684">
      <pivotArea dataOnly="0" labelOnly="1" outline="0" fieldPosition="0">
        <references count="2">
          <reference field="4" count="1">
            <x v="0"/>
          </reference>
          <reference field="5" count="1" selected="0">
            <x v="61"/>
          </reference>
        </references>
      </pivotArea>
    </format>
    <format dxfId="2683">
      <pivotArea field="5" type="button" dataOnly="0" labelOnly="1" outline="0" axis="axisRow" fieldPosition="0"/>
    </format>
    <format dxfId="2682">
      <pivotArea field="4" type="button" dataOnly="0" labelOnly="1" outline="0" axis="axisRow" fieldPosition="1"/>
    </format>
    <format dxfId="2681">
      <pivotArea field="78" type="button" dataOnly="0" labelOnly="1" outline="0"/>
    </format>
    <format dxfId="2680">
      <pivotArea dataOnly="0" labelOnly="1" outline="0" fieldPosition="0">
        <references count="1">
          <reference field="4294967294" count="1">
            <x v="0"/>
          </reference>
        </references>
      </pivotArea>
    </format>
    <format dxfId="2679">
      <pivotArea dataOnly="0" labelOnly="1" outline="0" fieldPosition="0">
        <references count="2">
          <reference field="4" count="1">
            <x v="0"/>
          </reference>
          <reference field="5" count="1" selected="0">
            <x v="0"/>
          </reference>
        </references>
      </pivotArea>
    </format>
    <format dxfId="2678">
      <pivotArea dataOnly="0" labelOnly="1" outline="0" fieldPosition="0">
        <references count="2">
          <reference field="4" count="1">
            <x v="1"/>
          </reference>
          <reference field="5" count="1" selected="0">
            <x v="5"/>
          </reference>
        </references>
      </pivotArea>
    </format>
    <format dxfId="2677">
      <pivotArea dataOnly="0" labelOnly="1" outline="0" fieldPosition="0">
        <references count="2">
          <reference field="4" count="1">
            <x v="0"/>
          </reference>
          <reference field="5" count="1" selected="0">
            <x v="7"/>
          </reference>
        </references>
      </pivotArea>
    </format>
    <format dxfId="2676">
      <pivotArea dataOnly="0" labelOnly="1" outline="0" fieldPosition="0">
        <references count="2">
          <reference field="4" count="1">
            <x v="1"/>
          </reference>
          <reference field="5" count="1" selected="0">
            <x v="9"/>
          </reference>
        </references>
      </pivotArea>
    </format>
    <format dxfId="2675">
      <pivotArea dataOnly="0" labelOnly="1" outline="0" fieldPosition="0">
        <references count="2">
          <reference field="4" count="1">
            <x v="0"/>
          </reference>
          <reference field="5" count="1" selected="0">
            <x v="11"/>
          </reference>
        </references>
      </pivotArea>
    </format>
    <format dxfId="2674">
      <pivotArea dataOnly="0" labelOnly="1" outline="0" fieldPosition="0">
        <references count="2">
          <reference field="4" count="1">
            <x v="1"/>
          </reference>
          <reference field="5" count="1" selected="0">
            <x v="21"/>
          </reference>
        </references>
      </pivotArea>
    </format>
    <format dxfId="2673">
      <pivotArea dataOnly="0" labelOnly="1" outline="0" fieldPosition="0">
        <references count="2">
          <reference field="4" count="1">
            <x v="0"/>
          </reference>
          <reference field="5" count="1" selected="0">
            <x v="22"/>
          </reference>
        </references>
      </pivotArea>
    </format>
    <format dxfId="2672">
      <pivotArea dataOnly="0" labelOnly="1" outline="0" fieldPosition="0">
        <references count="2">
          <reference field="4" count="1">
            <x v="1"/>
          </reference>
          <reference field="5" count="1" selected="0">
            <x v="29"/>
          </reference>
        </references>
      </pivotArea>
    </format>
    <format dxfId="2671">
      <pivotArea dataOnly="0" labelOnly="1" outline="0" fieldPosition="0">
        <references count="2">
          <reference field="4" count="1">
            <x v="0"/>
          </reference>
          <reference field="5" count="1" selected="0">
            <x v="30"/>
          </reference>
        </references>
      </pivotArea>
    </format>
    <format dxfId="2670">
      <pivotArea dataOnly="0" labelOnly="1" outline="0" fieldPosition="0">
        <references count="2">
          <reference field="4" count="1">
            <x v="1"/>
          </reference>
          <reference field="5" count="1" selected="0">
            <x v="35"/>
          </reference>
        </references>
      </pivotArea>
    </format>
    <format dxfId="2669">
      <pivotArea dataOnly="0" labelOnly="1" outline="0" fieldPosition="0">
        <references count="2">
          <reference field="4" count="1">
            <x v="0"/>
          </reference>
          <reference field="5" count="1" selected="0">
            <x v="36"/>
          </reference>
        </references>
      </pivotArea>
    </format>
    <format dxfId="2668">
      <pivotArea dataOnly="0" labelOnly="1" outline="0" fieldPosition="0">
        <references count="2">
          <reference field="4" count="1">
            <x v="1"/>
          </reference>
          <reference field="5" count="1" selected="0">
            <x v="38"/>
          </reference>
        </references>
      </pivotArea>
    </format>
    <format dxfId="2667">
      <pivotArea dataOnly="0" labelOnly="1" outline="0" fieldPosition="0">
        <references count="2">
          <reference field="4" count="1">
            <x v="0"/>
          </reference>
          <reference field="5" count="1" selected="0">
            <x v="40"/>
          </reference>
        </references>
      </pivotArea>
    </format>
    <format dxfId="2666">
      <pivotArea dataOnly="0" labelOnly="1" outline="0" fieldPosition="0">
        <references count="2">
          <reference field="4" count="1">
            <x v="1"/>
          </reference>
          <reference field="5" count="1" selected="0">
            <x v="49"/>
          </reference>
        </references>
      </pivotArea>
    </format>
    <format dxfId="2665">
      <pivotArea dataOnly="0" labelOnly="1" outline="0" fieldPosition="0">
        <references count="2">
          <reference field="4" count="1">
            <x v="0"/>
          </reference>
          <reference field="5" count="1" selected="0">
            <x v="50"/>
          </reference>
        </references>
      </pivotArea>
    </format>
    <format dxfId="2664">
      <pivotArea dataOnly="0" labelOnly="1" outline="0" fieldPosition="0">
        <references count="2">
          <reference field="4" count="1">
            <x v="1"/>
          </reference>
          <reference field="5" count="1" selected="0">
            <x v="51"/>
          </reference>
        </references>
      </pivotArea>
    </format>
    <format dxfId="2663">
      <pivotArea dataOnly="0" labelOnly="1" outline="0" fieldPosition="0">
        <references count="2">
          <reference field="4" count="1">
            <x v="0"/>
          </reference>
          <reference field="5" count="1" selected="0">
            <x v="54"/>
          </reference>
        </references>
      </pivotArea>
    </format>
    <format dxfId="2662">
      <pivotArea dataOnly="0" labelOnly="1" outline="0" fieldPosition="0">
        <references count="2">
          <reference field="4" count="1">
            <x v="1"/>
          </reference>
          <reference field="5" count="1" selected="0">
            <x v="60"/>
          </reference>
        </references>
      </pivotArea>
    </format>
    <format dxfId="2661">
      <pivotArea dataOnly="0" labelOnly="1" outline="0" fieldPosition="0">
        <references count="2">
          <reference field="4" count="1">
            <x v="0"/>
          </reference>
          <reference field="5" count="1" selected="0">
            <x v="61"/>
          </reference>
        </references>
      </pivotArea>
    </format>
    <format dxfId="2660">
      <pivotArea dataOnly="0" labelOnly="1" outline="0" fieldPosition="0">
        <references count="2">
          <reference field="4" count="1">
            <x v="0"/>
          </reference>
          <reference field="5" count="1" selected="0">
            <x v="0"/>
          </reference>
        </references>
      </pivotArea>
    </format>
    <format dxfId="2659">
      <pivotArea dataOnly="0" labelOnly="1" outline="0" fieldPosition="0">
        <references count="2">
          <reference field="4" count="1">
            <x v="1"/>
          </reference>
          <reference field="5" count="1" selected="0">
            <x v="5"/>
          </reference>
        </references>
      </pivotArea>
    </format>
    <format dxfId="2658">
      <pivotArea dataOnly="0" labelOnly="1" outline="0" fieldPosition="0">
        <references count="2">
          <reference field="4" count="1">
            <x v="0"/>
          </reference>
          <reference field="5" count="1" selected="0">
            <x v="7"/>
          </reference>
        </references>
      </pivotArea>
    </format>
    <format dxfId="2657">
      <pivotArea dataOnly="0" labelOnly="1" outline="0" fieldPosition="0">
        <references count="2">
          <reference field="4" count="1">
            <x v="1"/>
          </reference>
          <reference field="5" count="1" selected="0">
            <x v="9"/>
          </reference>
        </references>
      </pivotArea>
    </format>
    <format dxfId="2656">
      <pivotArea dataOnly="0" labelOnly="1" outline="0" fieldPosition="0">
        <references count="2">
          <reference field="4" count="1">
            <x v="0"/>
          </reference>
          <reference field="5" count="1" selected="0">
            <x v="11"/>
          </reference>
        </references>
      </pivotArea>
    </format>
    <format dxfId="2655">
      <pivotArea dataOnly="0" labelOnly="1" outline="0" fieldPosition="0">
        <references count="2">
          <reference field="4" count="1">
            <x v="1"/>
          </reference>
          <reference field="5" count="1" selected="0">
            <x v="21"/>
          </reference>
        </references>
      </pivotArea>
    </format>
    <format dxfId="2654">
      <pivotArea dataOnly="0" labelOnly="1" outline="0" fieldPosition="0">
        <references count="2">
          <reference field="4" count="1">
            <x v="0"/>
          </reference>
          <reference field="5" count="1" selected="0">
            <x v="22"/>
          </reference>
        </references>
      </pivotArea>
    </format>
    <format dxfId="2653">
      <pivotArea dataOnly="0" labelOnly="1" outline="0" fieldPosition="0">
        <references count="2">
          <reference field="4" count="1">
            <x v="1"/>
          </reference>
          <reference field="5" count="1" selected="0">
            <x v="29"/>
          </reference>
        </references>
      </pivotArea>
    </format>
    <format dxfId="2652">
      <pivotArea dataOnly="0" labelOnly="1" outline="0" fieldPosition="0">
        <references count="2">
          <reference field="4" count="1">
            <x v="0"/>
          </reference>
          <reference field="5" count="1" selected="0">
            <x v="30"/>
          </reference>
        </references>
      </pivotArea>
    </format>
    <format dxfId="2651">
      <pivotArea dataOnly="0" labelOnly="1" outline="0" fieldPosition="0">
        <references count="2">
          <reference field="4" count="1">
            <x v="1"/>
          </reference>
          <reference field="5" count="1" selected="0">
            <x v="35"/>
          </reference>
        </references>
      </pivotArea>
    </format>
    <format dxfId="2650">
      <pivotArea dataOnly="0" labelOnly="1" outline="0" fieldPosition="0">
        <references count="2">
          <reference field="4" count="1">
            <x v="0"/>
          </reference>
          <reference field="5" count="1" selected="0">
            <x v="36"/>
          </reference>
        </references>
      </pivotArea>
    </format>
    <format dxfId="2649">
      <pivotArea dataOnly="0" labelOnly="1" outline="0" fieldPosition="0">
        <references count="2">
          <reference field="4" count="1">
            <x v="1"/>
          </reference>
          <reference field="5" count="1" selected="0">
            <x v="38"/>
          </reference>
        </references>
      </pivotArea>
    </format>
    <format dxfId="2648">
      <pivotArea dataOnly="0" labelOnly="1" outline="0" fieldPosition="0">
        <references count="2">
          <reference field="4" count="1">
            <x v="0"/>
          </reference>
          <reference field="5" count="1" selected="0">
            <x v="40"/>
          </reference>
        </references>
      </pivotArea>
    </format>
    <format dxfId="2647">
      <pivotArea dataOnly="0" labelOnly="1" outline="0" fieldPosition="0">
        <references count="2">
          <reference field="4" count="1">
            <x v="1"/>
          </reference>
          <reference field="5" count="1" selected="0">
            <x v="49"/>
          </reference>
        </references>
      </pivotArea>
    </format>
    <format dxfId="2646">
      <pivotArea dataOnly="0" labelOnly="1" outline="0" fieldPosition="0">
        <references count="2">
          <reference field="4" count="1">
            <x v="0"/>
          </reference>
          <reference field="5" count="1" selected="0">
            <x v="50"/>
          </reference>
        </references>
      </pivotArea>
    </format>
    <format dxfId="2645">
      <pivotArea dataOnly="0" labelOnly="1" outline="0" fieldPosition="0">
        <references count="2">
          <reference field="4" count="1">
            <x v="1"/>
          </reference>
          <reference field="5" count="1" selected="0">
            <x v="51"/>
          </reference>
        </references>
      </pivotArea>
    </format>
    <format dxfId="2644">
      <pivotArea dataOnly="0" labelOnly="1" outline="0" fieldPosition="0">
        <references count="2">
          <reference field="4" count="1">
            <x v="0"/>
          </reference>
          <reference field="5" count="1" selected="0">
            <x v="54"/>
          </reference>
        </references>
      </pivotArea>
    </format>
    <format dxfId="2643">
      <pivotArea dataOnly="0" labelOnly="1" outline="0" fieldPosition="0">
        <references count="2">
          <reference field="4" count="1">
            <x v="1"/>
          </reference>
          <reference field="5" count="1" selected="0">
            <x v="60"/>
          </reference>
        </references>
      </pivotArea>
    </format>
    <format dxfId="2642">
      <pivotArea dataOnly="0" labelOnly="1" outline="0" fieldPosition="0">
        <references count="2">
          <reference field="4" count="1">
            <x v="0"/>
          </reference>
          <reference field="5" count="1" selected="0">
            <x v="61"/>
          </reference>
        </references>
      </pivotArea>
    </format>
    <format dxfId="2641">
      <pivotArea dataOnly="0" labelOnly="1" outline="0" fieldPosition="0">
        <references count="2">
          <reference field="4" count="1">
            <x v="0"/>
          </reference>
          <reference field="5" count="1" selected="0">
            <x v="28"/>
          </reference>
        </references>
      </pivotArea>
    </format>
    <format dxfId="2640">
      <pivotArea dataOnly="0" labelOnly="1" outline="0" fieldPosition="0">
        <references count="2">
          <reference field="4" count="1">
            <x v="0"/>
          </reference>
          <reference field="5" count="1" selected="0">
            <x v="22"/>
          </reference>
        </references>
      </pivotArea>
    </format>
    <format dxfId="2639">
      <pivotArea dataOnly="0" labelOnly="1" outline="0" fieldPosition="0">
        <references count="2">
          <reference field="4" count="1">
            <x v="1"/>
          </reference>
          <reference field="5" count="1" selected="0">
            <x v="5"/>
          </reference>
        </references>
      </pivotArea>
    </format>
    <format dxfId="2638">
      <pivotArea dataOnly="0" labelOnly="1" outline="0" fieldPosition="0">
        <references count="2">
          <reference field="4" count="1">
            <x v="0"/>
          </reference>
          <reference field="5" count="1" selected="0">
            <x v="12"/>
          </reference>
        </references>
      </pivotArea>
    </format>
    <format dxfId="2637">
      <pivotArea dataOnly="0" labelOnly="1" outline="0" fieldPosition="0">
        <references count="2">
          <reference field="4" count="1">
            <x v="1"/>
          </reference>
          <reference field="5" count="1" selected="0">
            <x v="51"/>
          </reference>
        </references>
      </pivotArea>
    </format>
    <format dxfId="2636">
      <pivotArea dataOnly="0" labelOnly="1" outline="0" fieldPosition="0">
        <references count="2">
          <reference field="4" count="1">
            <x v="1"/>
          </reference>
          <reference field="5" count="1" selected="0">
            <x v="5"/>
          </reference>
        </references>
      </pivotArea>
    </format>
    <format dxfId="2635">
      <pivotArea dataOnly="0" labelOnly="1" outline="0" fieldPosition="0">
        <references count="2">
          <reference field="4" count="1">
            <x v="0"/>
          </reference>
          <reference field="5" count="1" selected="0">
            <x v="12"/>
          </reference>
        </references>
      </pivotArea>
    </format>
    <format dxfId="2634">
      <pivotArea dataOnly="0" labelOnly="1" outline="0" fieldPosition="0">
        <references count="2">
          <reference field="4" count="1">
            <x v="1"/>
          </reference>
          <reference field="5" count="1" selected="0">
            <x v="51"/>
          </reference>
        </references>
      </pivotArea>
    </format>
    <format dxfId="2633">
      <pivotArea dataOnly="0" labelOnly="1" outline="0" fieldPosition="0">
        <references count="2">
          <reference field="4" count="1">
            <x v="0"/>
          </reference>
          <reference field="5" count="1" selected="0">
            <x v="1"/>
          </reference>
        </references>
      </pivotArea>
    </format>
    <format dxfId="2632">
      <pivotArea dataOnly="0" labelOnly="1" outline="0" fieldPosition="0">
        <references count="2">
          <reference field="4" count="1">
            <x v="1"/>
          </reference>
          <reference field="5" count="1" selected="0">
            <x v="39"/>
          </reference>
        </references>
      </pivotArea>
    </format>
    <format dxfId="2631">
      <pivotArea dataOnly="0" labelOnly="1" outline="0" fieldPosition="0">
        <references count="2">
          <reference field="4" count="1">
            <x v="0"/>
          </reference>
          <reference field="5" count="1" selected="0">
            <x v="45"/>
          </reference>
        </references>
      </pivotArea>
    </format>
    <format dxfId="2630">
      <pivotArea dataOnly="0" labelOnly="1" outline="0" fieldPosition="0">
        <references count="2">
          <reference field="4" count="1">
            <x v="0"/>
          </reference>
          <reference field="5" count="1" selected="0">
            <x v="2"/>
          </reference>
        </references>
      </pivotArea>
    </format>
    <format dxfId="2629">
      <pivotArea dataOnly="0" labelOnly="1" outline="0" fieldPosition="0">
        <references count="2">
          <reference field="4" count="1">
            <x v="0"/>
          </reference>
          <reference field="5" count="1" selected="0">
            <x v="7"/>
          </reference>
        </references>
      </pivotArea>
    </format>
    <format dxfId="2628">
      <pivotArea dataOnly="0" labelOnly="1" outline="0" fieldPosition="0">
        <references count="2">
          <reference field="4" count="1">
            <x v="0"/>
          </reference>
          <reference field="5" count="1" selected="0">
            <x v="7"/>
          </reference>
        </references>
      </pivotArea>
    </format>
    <format dxfId="2627">
      <pivotArea dataOnly="0" labelOnly="1" outline="0" fieldPosition="0">
        <references count="2">
          <reference field="4" count="1">
            <x v="0"/>
          </reference>
          <reference field="5" count="1" selected="0">
            <x v="0"/>
          </reference>
        </references>
      </pivotArea>
    </format>
    <format dxfId="2626">
      <pivotArea dataOnly="0" labelOnly="1" outline="0" fieldPosition="0">
        <references count="2">
          <reference field="4" count="1">
            <x v="1"/>
          </reference>
          <reference field="5" count="1" selected="0">
            <x v="60"/>
          </reference>
        </references>
      </pivotArea>
    </format>
    <format dxfId="2625">
      <pivotArea dataOnly="0" labelOnly="1" outline="0" fieldPosition="0">
        <references count="2">
          <reference field="4" count="1">
            <x v="0"/>
          </reference>
          <reference field="5" count="1" selected="0">
            <x v="0"/>
          </reference>
        </references>
      </pivotArea>
    </format>
    <format dxfId="2624">
      <pivotArea dataOnly="0" labelOnly="1" outline="0" fieldPosition="0">
        <references count="2">
          <reference field="4" count="1">
            <x v="1"/>
          </reference>
          <reference field="5" count="1" selected="0">
            <x v="60"/>
          </reference>
        </references>
      </pivotArea>
    </format>
    <format dxfId="2623">
      <pivotArea dataOnly="0" labelOnly="1" outline="0" fieldPosition="0">
        <references count="2">
          <reference field="4" count="1">
            <x v="0"/>
          </reference>
          <reference field="5" count="1" selected="0">
            <x v="4"/>
          </reference>
        </references>
      </pivotArea>
    </format>
    <format dxfId="2622">
      <pivotArea dataOnly="0" labelOnly="1" outline="0" fieldPosition="0">
        <references count="2">
          <reference field="4" count="1">
            <x v="1"/>
          </reference>
          <reference field="5" count="1" selected="0">
            <x v="9"/>
          </reference>
        </references>
      </pivotArea>
    </format>
    <format dxfId="2621">
      <pivotArea dataOnly="0" labelOnly="1" outline="0" fieldPosition="0">
        <references count="2">
          <reference field="4" count="1">
            <x v="0"/>
          </reference>
          <reference field="5" count="1" selected="0">
            <x v="31"/>
          </reference>
        </references>
      </pivotArea>
    </format>
    <format dxfId="2620">
      <pivotArea dataOnly="0" labelOnly="1" outline="0" fieldPosition="0">
        <references count="2">
          <reference field="4" count="1">
            <x v="1"/>
          </reference>
          <reference field="5" count="1" selected="0">
            <x v="35"/>
          </reference>
        </references>
      </pivotArea>
    </format>
    <format dxfId="2619">
      <pivotArea dataOnly="0" labelOnly="1" outline="0" fieldPosition="0">
        <references count="2">
          <reference field="4" count="1">
            <x v="0"/>
          </reference>
          <reference field="5" count="1" selected="0">
            <x v="36"/>
          </reference>
        </references>
      </pivotArea>
    </format>
    <format dxfId="2618">
      <pivotArea dataOnly="0" labelOnly="1" outline="0" fieldPosition="0">
        <references count="2">
          <reference field="4" count="1">
            <x v="1"/>
          </reference>
          <reference field="5" count="1" selected="0">
            <x v="38"/>
          </reference>
        </references>
      </pivotArea>
    </format>
    <format dxfId="2617">
      <pivotArea dataOnly="0" labelOnly="1" outline="0" fieldPosition="0">
        <references count="2">
          <reference field="4" count="1">
            <x v="0"/>
          </reference>
          <reference field="5" count="1" selected="0">
            <x v="42"/>
          </reference>
        </references>
      </pivotArea>
    </format>
    <format dxfId="2616">
      <pivotArea dataOnly="0" labelOnly="1" outline="0" fieldPosition="0">
        <references count="2">
          <reference field="4" count="1">
            <x v="1"/>
          </reference>
          <reference field="5" count="1" selected="0">
            <x v="49"/>
          </reference>
        </references>
      </pivotArea>
    </format>
    <format dxfId="2615">
      <pivotArea dataOnly="0" labelOnly="1" outline="0" fieldPosition="0">
        <references count="2">
          <reference field="4" count="1">
            <x v="0"/>
          </reference>
          <reference field="5" count="1" selected="0">
            <x v="54"/>
          </reference>
        </references>
      </pivotArea>
    </format>
    <format dxfId="2614">
      <pivotArea dataOnly="0" labelOnly="1" outline="0" fieldPosition="0">
        <references count="2">
          <reference field="4" count="1">
            <x v="0"/>
          </reference>
          <reference field="5" count="1" selected="0">
            <x v="4"/>
          </reference>
        </references>
      </pivotArea>
    </format>
    <format dxfId="2613">
      <pivotArea dataOnly="0" labelOnly="1" outline="0" fieldPosition="0">
        <references count="2">
          <reference field="4" count="1">
            <x v="1"/>
          </reference>
          <reference field="5" count="1" selected="0">
            <x v="9"/>
          </reference>
        </references>
      </pivotArea>
    </format>
    <format dxfId="2612">
      <pivotArea dataOnly="0" labelOnly="1" outline="0" fieldPosition="0">
        <references count="2">
          <reference field="4" count="1">
            <x v="0"/>
          </reference>
          <reference field="5" count="1" selected="0">
            <x v="31"/>
          </reference>
        </references>
      </pivotArea>
    </format>
    <format dxfId="2611">
      <pivotArea dataOnly="0" labelOnly="1" outline="0" fieldPosition="0">
        <references count="2">
          <reference field="4" count="1">
            <x v="1"/>
          </reference>
          <reference field="5" count="1" selected="0">
            <x v="35"/>
          </reference>
        </references>
      </pivotArea>
    </format>
    <format dxfId="2610">
      <pivotArea dataOnly="0" labelOnly="1" outline="0" fieldPosition="0">
        <references count="2">
          <reference field="4" count="1">
            <x v="0"/>
          </reference>
          <reference field="5" count="1" selected="0">
            <x v="36"/>
          </reference>
        </references>
      </pivotArea>
    </format>
    <format dxfId="2609">
      <pivotArea dataOnly="0" labelOnly="1" outline="0" fieldPosition="0">
        <references count="2">
          <reference field="4" count="1">
            <x v="1"/>
          </reference>
          <reference field="5" count="1" selected="0">
            <x v="38"/>
          </reference>
        </references>
      </pivotArea>
    </format>
    <format dxfId="2608">
      <pivotArea dataOnly="0" labelOnly="1" outline="0" fieldPosition="0">
        <references count="2">
          <reference field="4" count="1">
            <x v="0"/>
          </reference>
          <reference field="5" count="1" selected="0">
            <x v="42"/>
          </reference>
        </references>
      </pivotArea>
    </format>
    <format dxfId="2607">
      <pivotArea dataOnly="0" labelOnly="1" outline="0" fieldPosition="0">
        <references count="2">
          <reference field="4" count="1">
            <x v="1"/>
          </reference>
          <reference field="5" count="1" selected="0">
            <x v="49"/>
          </reference>
        </references>
      </pivotArea>
    </format>
    <format dxfId="2606">
      <pivotArea dataOnly="0" labelOnly="1" outline="0" fieldPosition="0">
        <references count="2">
          <reference field="4" count="1">
            <x v="0"/>
          </reference>
          <reference field="5" count="1" selected="0">
            <x v="54"/>
          </reference>
        </references>
      </pivotArea>
    </format>
    <format dxfId="2605">
      <pivotArea dataOnly="0" labelOnly="1" outline="0" fieldPosition="0">
        <references count="2">
          <reference field="4" count="1">
            <x v="0"/>
          </reference>
          <reference field="5" count="1" selected="0">
            <x v="4"/>
          </reference>
        </references>
      </pivotArea>
    </format>
    <format dxfId="2604">
      <pivotArea dataOnly="0" labelOnly="1" outline="0" fieldPosition="0">
        <references count="2">
          <reference field="4" count="1">
            <x v="1"/>
          </reference>
          <reference field="5" count="1" selected="0">
            <x v="9"/>
          </reference>
        </references>
      </pivotArea>
    </format>
    <format dxfId="2603">
      <pivotArea dataOnly="0" labelOnly="1" outline="0" fieldPosition="0">
        <references count="2">
          <reference field="4" count="1">
            <x v="0"/>
          </reference>
          <reference field="5" count="1" selected="0">
            <x v="31"/>
          </reference>
        </references>
      </pivotArea>
    </format>
    <format dxfId="2602">
      <pivotArea dataOnly="0" labelOnly="1" outline="0" fieldPosition="0">
        <references count="2">
          <reference field="4" count="1">
            <x v="1"/>
          </reference>
          <reference field="5" count="1" selected="0">
            <x v="35"/>
          </reference>
        </references>
      </pivotArea>
    </format>
    <format dxfId="2601">
      <pivotArea dataOnly="0" labelOnly="1" outline="0" fieldPosition="0">
        <references count="2">
          <reference field="4" count="1">
            <x v="0"/>
          </reference>
          <reference field="5" count="1" selected="0">
            <x v="36"/>
          </reference>
        </references>
      </pivotArea>
    </format>
    <format dxfId="2600">
      <pivotArea dataOnly="0" labelOnly="1" outline="0" fieldPosition="0">
        <references count="2">
          <reference field="4" count="1">
            <x v="1"/>
          </reference>
          <reference field="5" count="1" selected="0">
            <x v="38"/>
          </reference>
        </references>
      </pivotArea>
    </format>
    <format dxfId="2599">
      <pivotArea dataOnly="0" labelOnly="1" outline="0" fieldPosition="0">
        <references count="2">
          <reference field="4" count="1">
            <x v="0"/>
          </reference>
          <reference field="5" count="1" selected="0">
            <x v="42"/>
          </reference>
        </references>
      </pivotArea>
    </format>
    <format dxfId="2598">
      <pivotArea dataOnly="0" labelOnly="1" outline="0" fieldPosition="0">
        <references count="2">
          <reference field="4" count="1">
            <x v="1"/>
          </reference>
          <reference field="5" count="1" selected="0">
            <x v="49"/>
          </reference>
        </references>
      </pivotArea>
    </format>
    <format dxfId="2597">
      <pivotArea dataOnly="0" labelOnly="1" outline="0" fieldPosition="0">
        <references count="2">
          <reference field="4" count="1">
            <x v="0"/>
          </reference>
          <reference field="5" count="1" selected="0">
            <x v="54"/>
          </reference>
        </references>
      </pivotArea>
    </format>
    <format dxfId="2596">
      <pivotArea dataOnly="0" labelOnly="1" outline="0" fieldPosition="0">
        <references count="2">
          <reference field="4" count="1">
            <x v="0"/>
          </reference>
          <reference field="5" count="1" selected="0">
            <x v="11"/>
          </reference>
        </references>
      </pivotArea>
    </format>
    <format dxfId="2595">
      <pivotArea dataOnly="0" labelOnly="1" outline="0" fieldPosition="0">
        <references count="2">
          <reference field="4" count="1">
            <x v="0"/>
          </reference>
          <reference field="5" count="1" selected="0">
            <x v="11"/>
          </reference>
        </references>
      </pivotArea>
    </format>
    <format dxfId="2594">
      <pivotArea outline="0" collapsedLevelsAreSubtotals="1" fieldPosition="0">
        <references count="3">
          <reference field="4" count="1" selected="0">
            <x v="0"/>
          </reference>
          <reference field="5" count="1" selected="0">
            <x v="4"/>
          </reference>
          <reference field="51" count="1" selected="0">
            <x v="1"/>
          </reference>
        </references>
      </pivotArea>
    </format>
    <format dxfId="2593">
      <pivotArea outline="0" collapsedLevelsAreSubtotals="1" fieldPosition="0">
        <references count="3">
          <reference field="4" count="1" selected="0">
            <x v="0"/>
          </reference>
          <reference field="5" count="1" selected="0">
            <x v="45"/>
          </reference>
          <reference field="51" count="1" selected="0">
            <x v="1"/>
          </reference>
        </references>
      </pivotArea>
    </format>
    <format dxfId="2592">
      <pivotArea outline="0" collapsedLevelsAreSubtotals="1" fieldPosition="0">
        <references count="3">
          <reference field="4" count="1" selected="0">
            <x v="0"/>
          </reference>
          <reference field="5" count="1" selected="0">
            <x v="57"/>
          </reference>
          <reference field="51" count="1" selected="0">
            <x v="0"/>
          </reference>
        </references>
      </pivotArea>
    </format>
    <format dxfId="2591">
      <pivotArea outline="0" collapsedLevelsAreSubtotals="1" fieldPosition="0">
        <references count="3">
          <reference field="4" count="1" selected="0">
            <x v="0"/>
          </reference>
          <reference field="5" count="1" selected="0">
            <x v="58"/>
          </reference>
          <reference field="51" count="1" selected="0">
            <x v="1"/>
          </reference>
        </references>
      </pivotArea>
    </format>
    <format dxfId="2590">
      <pivotArea outline="0" collapsedLevelsAreSubtotals="1" fieldPosition="0">
        <references count="3">
          <reference field="4" count="1" selected="0">
            <x v="0"/>
          </reference>
          <reference field="5" count="1" selected="0">
            <x v="59"/>
          </reference>
          <reference field="51" count="1" selected="0">
            <x v="1"/>
          </reference>
        </references>
      </pivotArea>
    </format>
    <format dxfId="2589">
      <pivotArea outline="0" collapsedLevelsAreSubtotals="1" fieldPosition="0">
        <references count="3">
          <reference field="4" count="1" selected="0">
            <x v="1"/>
          </reference>
          <reference field="5" count="1" selected="0">
            <x v="60"/>
          </reference>
          <reference field="51" count="1" selected="0">
            <x v="2"/>
          </reference>
        </references>
      </pivotArea>
    </format>
    <format dxfId="2588">
      <pivotArea outline="0" collapsedLevelsAreSubtotals="1" fieldPosition="0">
        <references count="3">
          <reference field="4" count="1" selected="0">
            <x v="1"/>
          </reference>
          <reference field="5" count="1" selected="0">
            <x v="60"/>
          </reference>
          <reference field="51" count="1" selected="0">
            <x v="2"/>
          </reference>
        </references>
      </pivotArea>
    </format>
    <format dxfId="2587">
      <pivotArea field="51" type="button" dataOnly="0" labelOnly="1" outline="0" axis="axisRow" fieldPosition="2"/>
    </format>
    <format dxfId="2586">
      <pivotArea field="51" type="button" dataOnly="0" labelOnly="1" outline="0" axis="axisRow" fieldPosition="2"/>
    </format>
    <format dxfId="2585">
      <pivotArea dataOnly="0" labelOnly="1" outline="0" fieldPosition="0">
        <references count="1">
          <reference field="4294967294" count="2">
            <x v="0"/>
            <x v="1"/>
          </reference>
        </references>
      </pivotArea>
    </format>
    <format dxfId="2584">
      <pivotArea field="51" type="button" dataOnly="0" labelOnly="1" outline="0" axis="axisRow" fieldPosition="2"/>
    </format>
    <format dxfId="2583">
      <pivotArea dataOnly="0" labelOnly="1" outline="0" fieldPosition="0">
        <references count="1">
          <reference field="4294967294" count="2">
            <x v="0"/>
            <x v="1"/>
          </reference>
        </references>
      </pivotArea>
    </format>
    <format dxfId="2582">
      <pivotArea field="51" type="button" dataOnly="0" labelOnly="1" outline="0" axis="axisRow" fieldPosition="2"/>
    </format>
    <format dxfId="2581">
      <pivotArea dataOnly="0" labelOnly="1" outline="0" fieldPosition="0">
        <references count="1">
          <reference field="4294967294" count="2">
            <x v="0"/>
            <x v="1"/>
          </reference>
        </references>
      </pivotArea>
    </format>
    <format dxfId="2580">
      <pivotArea dataOnly="0" labelOnly="1" outline="0" fieldPosition="0">
        <references count="2">
          <reference field="4" count="1">
            <x v="0"/>
          </reference>
          <reference field="5" count="1" selected="0">
            <x v="22"/>
          </reference>
        </references>
      </pivotArea>
    </format>
    <format dxfId="2579">
      <pivotArea dataOnly="0" labelOnly="1" outline="0" fieldPosition="0">
        <references count="3">
          <reference field="4" count="1" selected="0">
            <x v="0"/>
          </reference>
          <reference field="5" count="1" selected="0">
            <x v="22"/>
          </reference>
          <reference field="51" count="1">
            <x v="1"/>
          </reference>
        </references>
      </pivotArea>
    </format>
    <format dxfId="2578">
      <pivotArea dataOnly="0" labelOnly="1" outline="0" fieldPosition="0">
        <references count="3">
          <reference field="4" count="1" selected="0">
            <x v="0"/>
          </reference>
          <reference field="5" count="1" selected="0">
            <x v="27"/>
          </reference>
          <reference field="51" count="1">
            <x v="1"/>
          </reference>
        </references>
      </pivotArea>
    </format>
    <format dxfId="2577">
      <pivotArea dataOnly="0" labelOnly="1" outline="0" fieldPosition="0">
        <references count="2">
          <reference field="4" count="1">
            <x v="0"/>
          </reference>
          <reference field="5" count="1" selected="0">
            <x v="1"/>
          </reference>
        </references>
      </pivotArea>
    </format>
    <format dxfId="2576">
      <pivotArea dataOnly="0" labelOnly="1" outline="0" fieldPosition="0">
        <references count="2">
          <reference field="4" count="1">
            <x v="1"/>
          </reference>
          <reference field="5" count="1" selected="0">
            <x v="39"/>
          </reference>
        </references>
      </pivotArea>
    </format>
    <format dxfId="2575">
      <pivotArea dataOnly="0" labelOnly="1" outline="0" fieldPosition="0">
        <references count="2">
          <reference field="4" count="1">
            <x v="0"/>
          </reference>
          <reference field="5" count="1" selected="0">
            <x v="45"/>
          </reference>
        </references>
      </pivotArea>
    </format>
    <format dxfId="2574">
      <pivotArea dataOnly="0" labelOnly="1" outline="0" fieldPosition="0">
        <references count="3">
          <reference field="4" count="1" selected="0">
            <x v="0"/>
          </reference>
          <reference field="5" count="1" selected="0">
            <x v="1"/>
          </reference>
          <reference field="51" count="1">
            <x v="0"/>
          </reference>
        </references>
      </pivotArea>
    </format>
    <format dxfId="2573">
      <pivotArea dataOnly="0" labelOnly="1" outline="0" fieldPosition="0">
        <references count="3">
          <reference field="4" count="1" selected="0">
            <x v="0"/>
          </reference>
          <reference field="5" count="1" selected="0">
            <x v="3"/>
          </reference>
          <reference field="51" count="1">
            <x v="1"/>
          </reference>
        </references>
      </pivotArea>
    </format>
    <format dxfId="2572">
      <pivotArea dataOnly="0" labelOnly="1" outline="0" fieldPosition="0">
        <references count="3">
          <reference field="4" count="1" selected="0">
            <x v="0"/>
          </reference>
          <reference field="5" count="1" selected="0">
            <x v="24"/>
          </reference>
          <reference field="51" count="1">
            <x v="1"/>
          </reference>
        </references>
      </pivotArea>
    </format>
    <format dxfId="2571">
      <pivotArea dataOnly="0" labelOnly="1" outline="0" fieldPosition="0">
        <references count="3">
          <reference field="4" count="1" selected="0">
            <x v="1"/>
          </reference>
          <reference field="5" count="1" selected="0">
            <x v="39"/>
          </reference>
          <reference field="51" count="1">
            <x v="1"/>
          </reference>
        </references>
      </pivotArea>
    </format>
    <format dxfId="2570">
      <pivotArea dataOnly="0" labelOnly="1" outline="0" fieldPosition="0">
        <references count="3">
          <reference field="4" count="1" selected="0">
            <x v="0"/>
          </reference>
          <reference field="5" count="1" selected="0">
            <x v="45"/>
          </reference>
          <reference field="51" count="1">
            <x v="1"/>
          </reference>
        </references>
      </pivotArea>
    </format>
    <format dxfId="2569">
      <pivotArea dataOnly="0" labelOnly="1" outline="0" fieldPosition="0">
        <references count="2">
          <reference field="4" count="1">
            <x v="0"/>
          </reference>
          <reference field="5" count="1" selected="0">
            <x v="1"/>
          </reference>
        </references>
      </pivotArea>
    </format>
    <format dxfId="2568">
      <pivotArea dataOnly="0" labelOnly="1" outline="0" fieldPosition="0">
        <references count="2">
          <reference field="4" count="1">
            <x v="1"/>
          </reference>
          <reference field="5" count="1" selected="0">
            <x v="39"/>
          </reference>
        </references>
      </pivotArea>
    </format>
    <format dxfId="2567">
      <pivotArea dataOnly="0" labelOnly="1" outline="0" fieldPosition="0">
        <references count="2">
          <reference field="4" count="1">
            <x v="0"/>
          </reference>
          <reference field="5" count="1" selected="0">
            <x v="45"/>
          </reference>
        </references>
      </pivotArea>
    </format>
    <format dxfId="2566">
      <pivotArea dataOnly="0" labelOnly="1" outline="0" fieldPosition="0">
        <references count="3">
          <reference field="4" count="1" selected="0">
            <x v="0"/>
          </reference>
          <reference field="5" count="1" selected="0">
            <x v="1"/>
          </reference>
          <reference field="51" count="1">
            <x v="0"/>
          </reference>
        </references>
      </pivotArea>
    </format>
    <format dxfId="2565">
      <pivotArea dataOnly="0" labelOnly="1" outline="0" fieldPosition="0">
        <references count="3">
          <reference field="4" count="1" selected="0">
            <x v="0"/>
          </reference>
          <reference field="5" count="1" selected="0">
            <x v="3"/>
          </reference>
          <reference field="51" count="1">
            <x v="1"/>
          </reference>
        </references>
      </pivotArea>
    </format>
    <format dxfId="2564">
      <pivotArea dataOnly="0" labelOnly="1" outline="0" fieldPosition="0">
        <references count="3">
          <reference field="4" count="1" selected="0">
            <x v="0"/>
          </reference>
          <reference field="5" count="1" selected="0">
            <x v="24"/>
          </reference>
          <reference field="51" count="1">
            <x v="1"/>
          </reference>
        </references>
      </pivotArea>
    </format>
    <format dxfId="2563">
      <pivotArea dataOnly="0" labelOnly="1" outline="0" fieldPosition="0">
        <references count="3">
          <reference field="4" count="1" selected="0">
            <x v="1"/>
          </reference>
          <reference field="5" count="1" selected="0">
            <x v="39"/>
          </reference>
          <reference field="51" count="1">
            <x v="1"/>
          </reference>
        </references>
      </pivotArea>
    </format>
    <format dxfId="2562">
      <pivotArea dataOnly="0" labelOnly="1" outline="0" fieldPosition="0">
        <references count="3">
          <reference field="4" count="1" selected="0">
            <x v="0"/>
          </reference>
          <reference field="5" count="1" selected="0">
            <x v="45"/>
          </reference>
          <reference field="51" count="1">
            <x v="1"/>
          </reference>
        </references>
      </pivotArea>
    </format>
    <format dxfId="2561">
      <pivotArea dataOnly="0" labelOnly="1" outline="0" fieldPosition="0">
        <references count="2">
          <reference field="4" count="1">
            <x v="0"/>
          </reference>
          <reference field="5" count="1" selected="0">
            <x v="11"/>
          </reference>
        </references>
      </pivotArea>
    </format>
    <format dxfId="2560">
      <pivotArea dataOnly="0" labelOnly="1" outline="0" fieldPosition="0">
        <references count="3">
          <reference field="4" count="1" selected="0">
            <x v="0"/>
          </reference>
          <reference field="5" count="1" selected="0">
            <x v="11"/>
          </reference>
          <reference field="51" count="1">
            <x v="1"/>
          </reference>
        </references>
      </pivotArea>
    </format>
    <format dxfId="2559">
      <pivotArea dataOnly="0" labelOnly="1" outline="0" fieldPosition="0">
        <references count="3">
          <reference field="4" count="1" selected="0">
            <x v="0"/>
          </reference>
          <reference field="5" count="1" selected="0">
            <x v="14"/>
          </reference>
          <reference field="51" count="1">
            <x v="1"/>
          </reference>
        </references>
      </pivotArea>
    </format>
    <format dxfId="2558">
      <pivotArea dataOnly="0" labelOnly="1" outline="0" fieldPosition="0">
        <references count="3">
          <reference field="4" count="1" selected="0">
            <x v="0"/>
          </reference>
          <reference field="5" count="1" selected="0">
            <x v="25"/>
          </reference>
          <reference field="51" count="1">
            <x v="1"/>
          </reference>
        </references>
      </pivotArea>
    </format>
    <format dxfId="2557">
      <pivotArea dataOnly="0" labelOnly="1" outline="0" fieldPosition="0">
        <references count="3">
          <reference field="4" count="1" selected="0">
            <x v="0"/>
          </reference>
          <reference field="5" count="1" selected="0">
            <x v="30"/>
          </reference>
          <reference field="51" count="1">
            <x v="0"/>
          </reference>
        </references>
      </pivotArea>
    </format>
    <format dxfId="2556">
      <pivotArea dataOnly="0" labelOnly="1" outline="0" fieldPosition="0">
        <references count="3">
          <reference field="4" count="1" selected="0">
            <x v="0"/>
          </reference>
          <reference field="5" count="1" selected="0">
            <x v="43"/>
          </reference>
          <reference field="51" count="1">
            <x v="0"/>
          </reference>
        </references>
      </pivotArea>
    </format>
    <format dxfId="2555">
      <pivotArea dataOnly="0" labelOnly="1" outline="0" fieldPosition="0">
        <references count="3">
          <reference field="4" count="1" selected="0">
            <x v="0"/>
          </reference>
          <reference field="5" count="1" selected="0">
            <x v="56"/>
          </reference>
          <reference field="51" count="1">
            <x v="1"/>
          </reference>
        </references>
      </pivotArea>
    </format>
    <format dxfId="2554">
      <pivotArea dataOnly="0" labelOnly="1" outline="0" fieldPosition="0">
        <references count="2">
          <reference field="4" count="1">
            <x v="0"/>
          </reference>
          <reference field="5" count="1" selected="0">
            <x v="11"/>
          </reference>
        </references>
      </pivotArea>
    </format>
    <format dxfId="2553">
      <pivotArea dataOnly="0" labelOnly="1" outline="0" fieldPosition="0">
        <references count="3">
          <reference field="4" count="1" selected="0">
            <x v="0"/>
          </reference>
          <reference field="5" count="1" selected="0">
            <x v="11"/>
          </reference>
          <reference field="51" count="1">
            <x v="1"/>
          </reference>
        </references>
      </pivotArea>
    </format>
    <format dxfId="2552">
      <pivotArea dataOnly="0" labelOnly="1" outline="0" fieldPosition="0">
        <references count="3">
          <reference field="4" count="1" selected="0">
            <x v="0"/>
          </reference>
          <reference field="5" count="1" selected="0">
            <x v="14"/>
          </reference>
          <reference field="51" count="1">
            <x v="1"/>
          </reference>
        </references>
      </pivotArea>
    </format>
    <format dxfId="2551">
      <pivotArea dataOnly="0" labelOnly="1" outline="0" fieldPosition="0">
        <references count="3">
          <reference field="4" count="1" selected="0">
            <x v="0"/>
          </reference>
          <reference field="5" count="1" selected="0">
            <x v="25"/>
          </reference>
          <reference field="51" count="1">
            <x v="1"/>
          </reference>
        </references>
      </pivotArea>
    </format>
    <format dxfId="2550">
      <pivotArea dataOnly="0" labelOnly="1" outline="0" fieldPosition="0">
        <references count="3">
          <reference field="4" count="1" selected="0">
            <x v="0"/>
          </reference>
          <reference field="5" count="1" selected="0">
            <x v="30"/>
          </reference>
          <reference field="51" count="1">
            <x v="0"/>
          </reference>
        </references>
      </pivotArea>
    </format>
    <format dxfId="2549">
      <pivotArea dataOnly="0" labelOnly="1" outline="0" fieldPosition="0">
        <references count="3">
          <reference field="4" count="1" selected="0">
            <x v="0"/>
          </reference>
          <reference field="5" count="1" selected="0">
            <x v="43"/>
          </reference>
          <reference field="51" count="1">
            <x v="0"/>
          </reference>
        </references>
      </pivotArea>
    </format>
    <format dxfId="2548">
      <pivotArea dataOnly="0" labelOnly="1" outline="0" fieldPosition="0">
        <references count="3">
          <reference field="4" count="1" selected="0">
            <x v="0"/>
          </reference>
          <reference field="5" count="1" selected="0">
            <x v="56"/>
          </reference>
          <reference field="51" count="1">
            <x v="1"/>
          </reference>
        </references>
      </pivotArea>
    </format>
    <format dxfId="2547">
      <pivotArea dataOnly="0" labelOnly="1" outline="0" fieldPosition="0">
        <references count="2">
          <reference field="4" count="1">
            <x v="1"/>
          </reference>
          <reference field="5" count="1" selected="0">
            <x v="5"/>
          </reference>
        </references>
      </pivotArea>
    </format>
    <format dxfId="2546">
      <pivotArea dataOnly="0" labelOnly="1" outline="0" fieldPosition="0">
        <references count="2">
          <reference field="4" count="1">
            <x v="0"/>
          </reference>
          <reference field="5" count="1" selected="0">
            <x v="12"/>
          </reference>
        </references>
      </pivotArea>
    </format>
    <format dxfId="2545">
      <pivotArea dataOnly="0" labelOnly="1" outline="0" fieldPosition="0">
        <references count="2">
          <reference field="4" count="1">
            <x v="1"/>
          </reference>
          <reference field="5" count="1" selected="0">
            <x v="51"/>
          </reference>
        </references>
      </pivotArea>
    </format>
    <format dxfId="2544">
      <pivotArea dataOnly="0" labelOnly="1" outline="0" fieldPosition="0">
        <references count="3">
          <reference field="4" count="1" selected="0">
            <x v="1"/>
          </reference>
          <reference field="5" count="1" selected="0">
            <x v="5"/>
          </reference>
          <reference field="51" count="1">
            <x v="4"/>
          </reference>
        </references>
      </pivotArea>
    </format>
    <format dxfId="2543">
      <pivotArea dataOnly="0" labelOnly="1" outline="0" fieldPosition="0">
        <references count="3">
          <reference field="4" count="1" selected="0">
            <x v="1"/>
          </reference>
          <reference field="5" count="1" selected="0">
            <x v="6"/>
          </reference>
          <reference field="51" count="1">
            <x v="4"/>
          </reference>
        </references>
      </pivotArea>
    </format>
    <format dxfId="2542">
      <pivotArea dataOnly="0" labelOnly="1" outline="0" fieldPosition="0">
        <references count="3">
          <reference field="4" count="1" selected="0">
            <x v="1"/>
          </reference>
          <reference field="5" count="1" selected="0">
            <x v="10"/>
          </reference>
          <reference field="51" count="1">
            <x v="0"/>
          </reference>
        </references>
      </pivotArea>
    </format>
    <format dxfId="2541">
      <pivotArea dataOnly="0" labelOnly="1" outline="0" fieldPosition="0">
        <references count="3">
          <reference field="4" count="1" selected="0">
            <x v="0"/>
          </reference>
          <reference field="5" count="1" selected="0">
            <x v="12"/>
          </reference>
          <reference field="51" count="1">
            <x v="3"/>
          </reference>
        </references>
      </pivotArea>
    </format>
    <format dxfId="2540">
      <pivotArea dataOnly="0" labelOnly="1" outline="0" fieldPosition="0">
        <references count="3">
          <reference field="4" count="1" selected="0">
            <x v="0"/>
          </reference>
          <reference field="5" count="1" selected="0">
            <x v="13"/>
          </reference>
          <reference field="51" count="1">
            <x v="0"/>
          </reference>
        </references>
      </pivotArea>
    </format>
    <format dxfId="2539">
      <pivotArea dataOnly="0" labelOnly="1" outline="0" fieldPosition="0">
        <references count="3">
          <reference field="4" count="1" selected="0">
            <x v="0"/>
          </reference>
          <reference field="5" count="1" selected="0">
            <x v="16"/>
          </reference>
          <reference field="51" count="1">
            <x v="2"/>
          </reference>
        </references>
      </pivotArea>
    </format>
    <format dxfId="2538">
      <pivotArea dataOnly="0" labelOnly="1" outline="0" fieldPosition="0">
        <references count="3">
          <reference field="4" count="1" selected="0">
            <x v="0"/>
          </reference>
          <reference field="5" count="1" selected="0">
            <x v="18"/>
          </reference>
          <reference field="51" count="1">
            <x v="0"/>
          </reference>
        </references>
      </pivotArea>
    </format>
    <format dxfId="2537">
      <pivotArea dataOnly="0" labelOnly="1" outline="0" fieldPosition="0">
        <references count="3">
          <reference field="4" count="1" selected="0">
            <x v="0"/>
          </reference>
          <reference field="5" count="1" selected="0">
            <x v="41"/>
          </reference>
          <reference field="51" count="1">
            <x v="1"/>
          </reference>
        </references>
      </pivotArea>
    </format>
    <format dxfId="2536">
      <pivotArea dataOnly="0" labelOnly="1" outline="0" fieldPosition="0">
        <references count="3">
          <reference field="4" count="1" selected="0">
            <x v="1"/>
          </reference>
          <reference field="5" count="1" selected="0">
            <x v="51"/>
          </reference>
          <reference field="51" count="1">
            <x v="1"/>
          </reference>
        </references>
      </pivotArea>
    </format>
    <format dxfId="2535">
      <pivotArea dataOnly="0" labelOnly="1" outline="0" fieldPosition="0">
        <references count="3">
          <reference field="4" count="1" selected="0">
            <x v="1"/>
          </reference>
          <reference field="5" count="1" selected="0">
            <x v="53"/>
          </reference>
          <reference field="51" count="1">
            <x v="2"/>
          </reference>
        </references>
      </pivotArea>
    </format>
    <format dxfId="2534">
      <pivotArea dataOnly="0" labelOnly="1" outline="0" fieldPosition="0">
        <references count="2">
          <reference field="4" count="1">
            <x v="1"/>
          </reference>
          <reference field="5" count="1" selected="0">
            <x v="5"/>
          </reference>
        </references>
      </pivotArea>
    </format>
    <format dxfId="2533">
      <pivotArea dataOnly="0" labelOnly="1" outline="0" fieldPosition="0">
        <references count="2">
          <reference field="4" count="1">
            <x v="0"/>
          </reference>
          <reference field="5" count="1" selected="0">
            <x v="12"/>
          </reference>
        </references>
      </pivotArea>
    </format>
    <format dxfId="2532">
      <pivotArea dataOnly="0" labelOnly="1" outline="0" fieldPosition="0">
        <references count="2">
          <reference field="4" count="1">
            <x v="1"/>
          </reference>
          <reference field="5" count="1" selected="0">
            <x v="51"/>
          </reference>
        </references>
      </pivotArea>
    </format>
    <format dxfId="2531">
      <pivotArea dataOnly="0" labelOnly="1" outline="0" fieldPosition="0">
        <references count="3">
          <reference field="4" count="1" selected="0">
            <x v="1"/>
          </reference>
          <reference field="5" count="1" selected="0">
            <x v="5"/>
          </reference>
          <reference field="51" count="1">
            <x v="4"/>
          </reference>
        </references>
      </pivotArea>
    </format>
    <format dxfId="2530">
      <pivotArea dataOnly="0" labelOnly="1" outline="0" fieldPosition="0">
        <references count="3">
          <reference field="4" count="1" selected="0">
            <x v="1"/>
          </reference>
          <reference field="5" count="1" selected="0">
            <x v="6"/>
          </reference>
          <reference field="51" count="1">
            <x v="4"/>
          </reference>
        </references>
      </pivotArea>
    </format>
    <format dxfId="2529">
      <pivotArea dataOnly="0" labelOnly="1" outline="0" fieldPosition="0">
        <references count="3">
          <reference field="4" count="1" selected="0">
            <x v="1"/>
          </reference>
          <reference field="5" count="1" selected="0">
            <x v="10"/>
          </reference>
          <reference field="51" count="1">
            <x v="0"/>
          </reference>
        </references>
      </pivotArea>
    </format>
    <format dxfId="2528">
      <pivotArea dataOnly="0" labelOnly="1" outline="0" fieldPosition="0">
        <references count="3">
          <reference field="4" count="1" selected="0">
            <x v="0"/>
          </reference>
          <reference field="5" count="1" selected="0">
            <x v="12"/>
          </reference>
          <reference field="51" count="1">
            <x v="3"/>
          </reference>
        </references>
      </pivotArea>
    </format>
    <format dxfId="2527">
      <pivotArea dataOnly="0" labelOnly="1" outline="0" fieldPosition="0">
        <references count="3">
          <reference field="4" count="1" selected="0">
            <x v="0"/>
          </reference>
          <reference field="5" count="1" selected="0">
            <x v="13"/>
          </reference>
          <reference field="51" count="1">
            <x v="0"/>
          </reference>
        </references>
      </pivotArea>
    </format>
    <format dxfId="2526">
      <pivotArea dataOnly="0" labelOnly="1" outline="0" fieldPosition="0">
        <references count="3">
          <reference field="4" count="1" selected="0">
            <x v="0"/>
          </reference>
          <reference field="5" count="1" selected="0">
            <x v="16"/>
          </reference>
          <reference field="51" count="1">
            <x v="2"/>
          </reference>
        </references>
      </pivotArea>
    </format>
    <format dxfId="2525">
      <pivotArea dataOnly="0" labelOnly="1" outline="0" fieldPosition="0">
        <references count="3">
          <reference field="4" count="1" selected="0">
            <x v="0"/>
          </reference>
          <reference field="5" count="1" selected="0">
            <x v="18"/>
          </reference>
          <reference field="51" count="1">
            <x v="0"/>
          </reference>
        </references>
      </pivotArea>
    </format>
    <format dxfId="2524">
      <pivotArea dataOnly="0" labelOnly="1" outline="0" fieldPosition="0">
        <references count="3">
          <reference field="4" count="1" selected="0">
            <x v="0"/>
          </reference>
          <reference field="5" count="1" selected="0">
            <x v="41"/>
          </reference>
          <reference field="51" count="1">
            <x v="1"/>
          </reference>
        </references>
      </pivotArea>
    </format>
    <format dxfId="2523">
      <pivotArea dataOnly="0" labelOnly="1" outline="0" fieldPosition="0">
        <references count="3">
          <reference field="4" count="1" selected="0">
            <x v="1"/>
          </reference>
          <reference field="5" count="1" selected="0">
            <x v="51"/>
          </reference>
          <reference field="51" count="1">
            <x v="1"/>
          </reference>
        </references>
      </pivotArea>
    </format>
    <format dxfId="2522">
      <pivotArea dataOnly="0" labelOnly="1" outline="0" fieldPosition="0">
        <references count="3">
          <reference field="4" count="1" selected="0">
            <x v="1"/>
          </reference>
          <reference field="5" count="1" selected="0">
            <x v="53"/>
          </reference>
          <reference field="51" count="1">
            <x v="2"/>
          </reference>
        </references>
      </pivotArea>
    </format>
    <format dxfId="2521">
      <pivotArea dataOnly="0" labelOnly="1" outline="0" fieldPosition="0">
        <references count="2">
          <reference field="4" count="1">
            <x v="0"/>
          </reference>
          <reference field="5" count="1" selected="0">
            <x v="2"/>
          </reference>
        </references>
      </pivotArea>
    </format>
    <format dxfId="2520">
      <pivotArea dataOnly="0" labelOnly="1" outline="0" fieldPosition="0">
        <references count="3">
          <reference field="4" count="1" selected="0">
            <x v="0"/>
          </reference>
          <reference field="5" count="1" selected="0">
            <x v="2"/>
          </reference>
          <reference field="51" count="1">
            <x v="1"/>
          </reference>
        </references>
      </pivotArea>
    </format>
    <format dxfId="2519">
      <pivotArea dataOnly="0" labelOnly="1" outline="0" fieldPosition="0">
        <references count="3">
          <reference field="4" count="1" selected="0">
            <x v="0"/>
          </reference>
          <reference field="5" count="1" selected="0">
            <x v="15"/>
          </reference>
          <reference field="51" count="1">
            <x v="1"/>
          </reference>
        </references>
      </pivotArea>
    </format>
    <format dxfId="2518">
      <pivotArea dataOnly="0" labelOnly="1" outline="0" fieldPosition="0">
        <references count="3">
          <reference field="4" count="1" selected="0">
            <x v="0"/>
          </reference>
          <reference field="5" count="1" selected="0">
            <x v="26"/>
          </reference>
          <reference field="51" count="1">
            <x v="1"/>
          </reference>
        </references>
      </pivotArea>
    </format>
    <format dxfId="2517">
      <pivotArea dataOnly="0" labelOnly="1" outline="0" fieldPosition="0">
        <references count="3">
          <reference field="4" count="1" selected="0">
            <x v="0"/>
          </reference>
          <reference field="5" count="1" selected="0">
            <x v="32"/>
          </reference>
          <reference field="51" count="1">
            <x v="1"/>
          </reference>
        </references>
      </pivotArea>
    </format>
    <format dxfId="2516">
      <pivotArea dataOnly="0" labelOnly="1" outline="0" fieldPosition="0">
        <references count="3">
          <reference field="4" count="1" selected="0">
            <x v="0"/>
          </reference>
          <reference field="5" count="1" selected="0">
            <x v="33"/>
          </reference>
          <reference field="51" count="1">
            <x v="1"/>
          </reference>
        </references>
      </pivotArea>
    </format>
    <format dxfId="2515">
      <pivotArea dataOnly="0" labelOnly="1" outline="0" fieldPosition="0">
        <references count="3">
          <reference field="4" count="1" selected="0">
            <x v="0"/>
          </reference>
          <reference field="5" count="1" selected="0">
            <x v="37"/>
          </reference>
          <reference field="51" count="1">
            <x v="1"/>
          </reference>
        </references>
      </pivotArea>
    </format>
    <format dxfId="2514">
      <pivotArea dataOnly="0" labelOnly="1" outline="0" fieldPosition="0">
        <references count="3">
          <reference field="4" count="1" selected="0">
            <x v="0"/>
          </reference>
          <reference field="5" count="1" selected="0">
            <x v="40"/>
          </reference>
          <reference field="51" count="1">
            <x v="1"/>
          </reference>
        </references>
      </pivotArea>
    </format>
    <format dxfId="2513">
      <pivotArea dataOnly="0" labelOnly="1" outline="0" fieldPosition="0">
        <references count="3">
          <reference field="4" count="1" selected="0">
            <x v="0"/>
          </reference>
          <reference field="5" count="1" selected="0">
            <x v="44"/>
          </reference>
          <reference field="51" count="1">
            <x v="1"/>
          </reference>
        </references>
      </pivotArea>
    </format>
    <format dxfId="2512">
      <pivotArea dataOnly="0" labelOnly="1" outline="0" fieldPosition="0">
        <references count="3">
          <reference field="4" count="1" selected="0">
            <x v="0"/>
          </reference>
          <reference field="5" count="1" selected="0">
            <x v="50"/>
          </reference>
          <reference field="51" count="1">
            <x v="1"/>
          </reference>
        </references>
      </pivotArea>
    </format>
    <format dxfId="2511">
      <pivotArea dataOnly="0" labelOnly="1" outline="0" fieldPosition="0">
        <references count="2">
          <reference field="4" count="1">
            <x v="0"/>
          </reference>
          <reference field="5" count="1" selected="0">
            <x v="2"/>
          </reference>
        </references>
      </pivotArea>
    </format>
    <format dxfId="2510">
      <pivotArea dataOnly="0" labelOnly="1" outline="0" fieldPosition="0">
        <references count="3">
          <reference field="4" count="1" selected="0">
            <x v="0"/>
          </reference>
          <reference field="5" count="1" selected="0">
            <x v="2"/>
          </reference>
          <reference field="51" count="1">
            <x v="1"/>
          </reference>
        </references>
      </pivotArea>
    </format>
    <format dxfId="2509">
      <pivotArea dataOnly="0" labelOnly="1" outline="0" fieldPosition="0">
        <references count="3">
          <reference field="4" count="1" selected="0">
            <x v="0"/>
          </reference>
          <reference field="5" count="1" selected="0">
            <x v="15"/>
          </reference>
          <reference field="51" count="1">
            <x v="1"/>
          </reference>
        </references>
      </pivotArea>
    </format>
    <format dxfId="2508">
      <pivotArea dataOnly="0" labelOnly="1" outline="0" fieldPosition="0">
        <references count="3">
          <reference field="4" count="1" selected="0">
            <x v="0"/>
          </reference>
          <reference field="5" count="1" selected="0">
            <x v="26"/>
          </reference>
          <reference field="51" count="1">
            <x v="1"/>
          </reference>
        </references>
      </pivotArea>
    </format>
    <format dxfId="2507">
      <pivotArea dataOnly="0" labelOnly="1" outline="0" fieldPosition="0">
        <references count="3">
          <reference field="4" count="1" selected="0">
            <x v="0"/>
          </reference>
          <reference field="5" count="1" selected="0">
            <x v="32"/>
          </reference>
          <reference field="51" count="1">
            <x v="1"/>
          </reference>
        </references>
      </pivotArea>
    </format>
    <format dxfId="2506">
      <pivotArea dataOnly="0" labelOnly="1" outline="0" fieldPosition="0">
        <references count="3">
          <reference field="4" count="1" selected="0">
            <x v="0"/>
          </reference>
          <reference field="5" count="1" selected="0">
            <x v="33"/>
          </reference>
          <reference field="51" count="1">
            <x v="1"/>
          </reference>
        </references>
      </pivotArea>
    </format>
    <format dxfId="2505">
      <pivotArea dataOnly="0" labelOnly="1" outline="0" fieldPosition="0">
        <references count="3">
          <reference field="4" count="1" selected="0">
            <x v="0"/>
          </reference>
          <reference field="5" count="1" selected="0">
            <x v="37"/>
          </reference>
          <reference field="51" count="1">
            <x v="1"/>
          </reference>
        </references>
      </pivotArea>
    </format>
    <format dxfId="2504">
      <pivotArea dataOnly="0" labelOnly="1" outline="0" fieldPosition="0">
        <references count="3">
          <reference field="4" count="1" selected="0">
            <x v="0"/>
          </reference>
          <reference field="5" count="1" selected="0">
            <x v="40"/>
          </reference>
          <reference field="51" count="1">
            <x v="1"/>
          </reference>
        </references>
      </pivotArea>
    </format>
    <format dxfId="2503">
      <pivotArea dataOnly="0" labelOnly="1" outline="0" fieldPosition="0">
        <references count="3">
          <reference field="4" count="1" selected="0">
            <x v="0"/>
          </reference>
          <reference field="5" count="1" selected="0">
            <x v="44"/>
          </reference>
          <reference field="51" count="1">
            <x v="1"/>
          </reference>
        </references>
      </pivotArea>
    </format>
    <format dxfId="2502">
      <pivotArea dataOnly="0" labelOnly="1" outline="0" fieldPosition="0">
        <references count="3">
          <reference field="4" count="1" selected="0">
            <x v="0"/>
          </reference>
          <reference field="5" count="1" selected="0">
            <x v="50"/>
          </reference>
          <reference field="51" count="1">
            <x v="1"/>
          </reference>
        </references>
      </pivotArea>
    </format>
    <format dxfId="2501">
      <pivotArea dataOnly="0" labelOnly="1" outline="0" fieldPosition="0">
        <references count="2">
          <reference field="4" count="1">
            <x v="0"/>
          </reference>
          <reference field="5" count="1" selected="0">
            <x v="7"/>
          </reference>
        </references>
      </pivotArea>
    </format>
    <format dxfId="2500">
      <pivotArea dataOnly="0" labelOnly="1" outline="0" fieldPosition="0">
        <references count="3">
          <reference field="4" count="1" selected="0">
            <x v="0"/>
          </reference>
          <reference field="5" count="1" selected="0">
            <x v="7"/>
          </reference>
          <reference field="51" count="1">
            <x v="0"/>
          </reference>
        </references>
      </pivotArea>
    </format>
    <format dxfId="2499">
      <pivotArea dataOnly="0" labelOnly="1" outline="0" fieldPosition="0">
        <references count="3">
          <reference field="4" count="1" selected="0">
            <x v="0"/>
          </reference>
          <reference field="5" count="1" selected="0">
            <x v="19"/>
          </reference>
          <reference field="51" count="1">
            <x v="1"/>
          </reference>
        </references>
      </pivotArea>
    </format>
    <format dxfId="2498">
      <pivotArea dataOnly="0" labelOnly="1" outline="0" fieldPosition="0">
        <references count="3">
          <reference field="4" count="1" selected="0">
            <x v="0"/>
          </reference>
          <reference field="5" count="1" selected="0">
            <x v="20"/>
          </reference>
          <reference field="51" count="1">
            <x v="0"/>
          </reference>
        </references>
      </pivotArea>
    </format>
    <format dxfId="2497">
      <pivotArea dataOnly="0" labelOnly="1" outline="0" fieldPosition="0">
        <references count="3">
          <reference field="4" count="1" selected="0">
            <x v="0"/>
          </reference>
          <reference field="5" count="1" selected="0">
            <x v="34"/>
          </reference>
          <reference field="51" count="1">
            <x v="1"/>
          </reference>
        </references>
      </pivotArea>
    </format>
    <format dxfId="2496">
      <pivotArea dataOnly="0" labelOnly="1" outline="0" fieldPosition="0">
        <references count="3">
          <reference field="4" count="1" selected="0">
            <x v="0"/>
          </reference>
          <reference field="5" count="1" selected="0">
            <x v="57"/>
          </reference>
          <reference field="51" count="1">
            <x v="0"/>
          </reference>
        </references>
      </pivotArea>
    </format>
    <format dxfId="2495">
      <pivotArea dataOnly="0" labelOnly="1" outline="0" fieldPosition="0">
        <references count="3">
          <reference field="4" count="1" selected="0">
            <x v="0"/>
          </reference>
          <reference field="5" count="1" selected="0">
            <x v="59"/>
          </reference>
          <reference field="51" count="1">
            <x v="1"/>
          </reference>
        </references>
      </pivotArea>
    </format>
    <format dxfId="2494">
      <pivotArea dataOnly="0" labelOnly="1" outline="0" fieldPosition="0">
        <references count="2">
          <reference field="4" count="1">
            <x v="0"/>
          </reference>
          <reference field="5" count="1" selected="0">
            <x v="7"/>
          </reference>
        </references>
      </pivotArea>
    </format>
    <format dxfId="2493">
      <pivotArea dataOnly="0" labelOnly="1" outline="0" fieldPosition="0">
        <references count="3">
          <reference field="4" count="1" selected="0">
            <x v="0"/>
          </reference>
          <reference field="5" count="1" selected="0">
            <x v="7"/>
          </reference>
          <reference field="51" count="1">
            <x v="0"/>
          </reference>
        </references>
      </pivotArea>
    </format>
    <format dxfId="2492">
      <pivotArea dataOnly="0" labelOnly="1" outline="0" fieldPosition="0">
        <references count="3">
          <reference field="4" count="1" selected="0">
            <x v="0"/>
          </reference>
          <reference field="5" count="1" selected="0">
            <x v="19"/>
          </reference>
          <reference field="51" count="1">
            <x v="1"/>
          </reference>
        </references>
      </pivotArea>
    </format>
    <format dxfId="2491">
      <pivotArea dataOnly="0" labelOnly="1" outline="0" fieldPosition="0">
        <references count="3">
          <reference field="4" count="1" selected="0">
            <x v="0"/>
          </reference>
          <reference field="5" count="1" selected="0">
            <x v="20"/>
          </reference>
          <reference field="51" count="1">
            <x v="0"/>
          </reference>
        </references>
      </pivotArea>
    </format>
    <format dxfId="2490">
      <pivotArea dataOnly="0" labelOnly="1" outline="0" fieldPosition="0">
        <references count="3">
          <reference field="4" count="1" selected="0">
            <x v="0"/>
          </reference>
          <reference field="5" count="1" selected="0">
            <x v="34"/>
          </reference>
          <reference field="51" count="1">
            <x v="1"/>
          </reference>
        </references>
      </pivotArea>
    </format>
    <format dxfId="2489">
      <pivotArea dataOnly="0" labelOnly="1" outline="0" fieldPosition="0">
        <references count="3">
          <reference field="4" count="1" selected="0">
            <x v="0"/>
          </reference>
          <reference field="5" count="1" selected="0">
            <x v="57"/>
          </reference>
          <reference field="51" count="1">
            <x v="0"/>
          </reference>
        </references>
      </pivotArea>
    </format>
    <format dxfId="2488">
      <pivotArea dataOnly="0" labelOnly="1" outline="0" fieldPosition="0">
        <references count="3">
          <reference field="4" count="1" selected="0">
            <x v="0"/>
          </reference>
          <reference field="5" count="1" selected="0">
            <x v="59"/>
          </reference>
          <reference field="51" count="1">
            <x v="1"/>
          </reference>
        </references>
      </pivotArea>
    </format>
    <format dxfId="2487">
      <pivotArea dataOnly="0" labelOnly="1" outline="0" fieldPosition="0">
        <references count="2">
          <reference field="4" count="1">
            <x v="0"/>
          </reference>
          <reference field="5" count="1" selected="0">
            <x v="0"/>
          </reference>
        </references>
      </pivotArea>
    </format>
    <format dxfId="2486">
      <pivotArea dataOnly="0" labelOnly="1" outline="0" fieldPosition="0">
        <references count="2">
          <reference field="4" count="1">
            <x v="1"/>
          </reference>
          <reference field="5" count="1" selected="0">
            <x v="60"/>
          </reference>
        </references>
      </pivotArea>
    </format>
    <format dxfId="2485">
      <pivotArea dataOnly="0" labelOnly="1" outline="0" fieldPosition="0">
        <references count="3">
          <reference field="4" count="1" selected="0">
            <x v="0"/>
          </reference>
          <reference field="5" count="1" selected="0">
            <x v="0"/>
          </reference>
          <reference field="51" count="1">
            <x v="2"/>
          </reference>
        </references>
      </pivotArea>
    </format>
    <format dxfId="2484">
      <pivotArea dataOnly="0" labelOnly="1" outline="0" fieldPosition="0">
        <references count="3">
          <reference field="4" count="1" selected="0">
            <x v="0"/>
          </reference>
          <reference field="5" count="1" selected="0">
            <x v="17"/>
          </reference>
          <reference field="51" count="1">
            <x v="2"/>
          </reference>
        </references>
      </pivotArea>
    </format>
    <format dxfId="2483">
      <pivotArea dataOnly="0" labelOnly="1" outline="0" fieldPosition="0">
        <references count="3">
          <reference field="4" count="1" selected="0">
            <x v="0"/>
          </reference>
          <reference field="5" count="1" selected="0">
            <x v="23"/>
          </reference>
          <reference field="51" count="1">
            <x v="1"/>
          </reference>
        </references>
      </pivotArea>
    </format>
    <format dxfId="2482">
      <pivotArea dataOnly="0" labelOnly="1" outline="0" fieldPosition="0">
        <references count="3">
          <reference field="4" count="1" selected="0">
            <x v="1"/>
          </reference>
          <reference field="5" count="1" selected="0">
            <x v="60"/>
          </reference>
          <reference field="51" count="1">
            <x v="2"/>
          </reference>
        </references>
      </pivotArea>
    </format>
    <format dxfId="2481">
      <pivotArea dataOnly="0" labelOnly="1" outline="0" fieldPosition="0">
        <references count="2">
          <reference field="4" count="1">
            <x v="0"/>
          </reference>
          <reference field="5" count="1" selected="0">
            <x v="0"/>
          </reference>
        </references>
      </pivotArea>
    </format>
    <format dxfId="2480">
      <pivotArea dataOnly="0" labelOnly="1" outline="0" fieldPosition="0">
        <references count="2">
          <reference field="4" count="1">
            <x v="1"/>
          </reference>
          <reference field="5" count="1" selected="0">
            <x v="60"/>
          </reference>
        </references>
      </pivotArea>
    </format>
    <format dxfId="2479">
      <pivotArea dataOnly="0" labelOnly="1" outline="0" fieldPosition="0">
        <references count="3">
          <reference field="4" count="1" selected="0">
            <x v="0"/>
          </reference>
          <reference field="5" count="1" selected="0">
            <x v="0"/>
          </reference>
          <reference field="51" count="1">
            <x v="2"/>
          </reference>
        </references>
      </pivotArea>
    </format>
    <format dxfId="2478">
      <pivotArea dataOnly="0" labelOnly="1" outline="0" fieldPosition="0">
        <references count="3">
          <reference field="4" count="1" selected="0">
            <x v="0"/>
          </reference>
          <reference field="5" count="1" selected="0">
            <x v="17"/>
          </reference>
          <reference field="51" count="1">
            <x v="2"/>
          </reference>
        </references>
      </pivotArea>
    </format>
    <format dxfId="2477">
      <pivotArea dataOnly="0" labelOnly="1" outline="0" fieldPosition="0">
        <references count="3">
          <reference field="4" count="1" selected="0">
            <x v="0"/>
          </reference>
          <reference field="5" count="1" selected="0">
            <x v="23"/>
          </reference>
          <reference field="51" count="1">
            <x v="1"/>
          </reference>
        </references>
      </pivotArea>
    </format>
    <format dxfId="2476">
      <pivotArea dataOnly="0" labelOnly="1" outline="0" fieldPosition="0">
        <references count="3">
          <reference field="4" count="1" selected="0">
            <x v="1"/>
          </reference>
          <reference field="5" count="1" selected="0">
            <x v="60"/>
          </reference>
          <reference field="51" count="1">
            <x v="2"/>
          </reference>
        </references>
      </pivotArea>
    </format>
    <format dxfId="2475">
      <pivotArea dataOnly="0" labelOnly="1" outline="0" fieldPosition="0">
        <references count="2">
          <reference field="4" count="1">
            <x v="0"/>
          </reference>
          <reference field="5" count="1" selected="0">
            <x v="4"/>
          </reference>
        </references>
      </pivotArea>
    </format>
    <format dxfId="2474">
      <pivotArea dataOnly="0" labelOnly="1" outline="0" fieldPosition="0">
        <references count="2">
          <reference field="4" count="1">
            <x v="1"/>
          </reference>
          <reference field="5" count="1" selected="0">
            <x v="9"/>
          </reference>
        </references>
      </pivotArea>
    </format>
    <format dxfId="2473">
      <pivotArea dataOnly="0" labelOnly="1" outline="0" fieldPosition="0">
        <references count="2">
          <reference field="4" count="1">
            <x v="0"/>
          </reference>
          <reference field="5" count="1" selected="0">
            <x v="31"/>
          </reference>
        </references>
      </pivotArea>
    </format>
    <format dxfId="2472">
      <pivotArea dataOnly="0" labelOnly="1" outline="0" fieldPosition="0">
        <references count="2">
          <reference field="4" count="1">
            <x v="1"/>
          </reference>
          <reference field="5" count="1" selected="0">
            <x v="35"/>
          </reference>
        </references>
      </pivotArea>
    </format>
    <format dxfId="2471">
      <pivotArea dataOnly="0" labelOnly="1" outline="0" fieldPosition="0">
        <references count="2">
          <reference field="4" count="1">
            <x v="0"/>
          </reference>
          <reference field="5" count="1" selected="0">
            <x v="36"/>
          </reference>
        </references>
      </pivotArea>
    </format>
    <format dxfId="2470">
      <pivotArea dataOnly="0" labelOnly="1" outline="0" fieldPosition="0">
        <references count="2">
          <reference field="4" count="1">
            <x v="1"/>
          </reference>
          <reference field="5" count="1" selected="0">
            <x v="38"/>
          </reference>
        </references>
      </pivotArea>
    </format>
    <format dxfId="2469">
      <pivotArea dataOnly="0" labelOnly="1" outline="0" fieldPosition="0">
        <references count="2">
          <reference field="4" count="1">
            <x v="0"/>
          </reference>
          <reference field="5" count="1" selected="0">
            <x v="42"/>
          </reference>
        </references>
      </pivotArea>
    </format>
    <format dxfId="2468">
      <pivotArea dataOnly="0" labelOnly="1" outline="0" fieldPosition="0">
        <references count="2">
          <reference field="4" count="1">
            <x v="1"/>
          </reference>
          <reference field="5" count="1" selected="0">
            <x v="49"/>
          </reference>
        </references>
      </pivotArea>
    </format>
    <format dxfId="2467">
      <pivotArea dataOnly="0" labelOnly="1" outline="0" fieldPosition="0">
        <references count="2">
          <reference field="4" count="1">
            <x v="0"/>
          </reference>
          <reference field="5" count="1" selected="0">
            <x v="54"/>
          </reference>
        </references>
      </pivotArea>
    </format>
    <format dxfId="2466">
      <pivotArea dataOnly="0" labelOnly="1" outline="0" fieldPosition="0">
        <references count="3">
          <reference field="4" count="1" selected="0">
            <x v="0"/>
          </reference>
          <reference field="5" count="1" selected="0">
            <x v="4"/>
          </reference>
          <reference field="51" count="1">
            <x v="1"/>
          </reference>
        </references>
      </pivotArea>
    </format>
    <format dxfId="2465">
      <pivotArea dataOnly="0" labelOnly="1" outline="0" fieldPosition="0">
        <references count="3">
          <reference field="4" count="1" selected="0">
            <x v="0"/>
          </reference>
          <reference field="5" count="1" selected="0">
            <x v="8"/>
          </reference>
          <reference field="51" count="1">
            <x v="1"/>
          </reference>
        </references>
      </pivotArea>
    </format>
    <format dxfId="2464">
      <pivotArea dataOnly="0" labelOnly="1" outline="0" fieldPosition="0">
        <references count="3">
          <reference field="4" count="1" selected="0">
            <x v="1"/>
          </reference>
          <reference field="5" count="1" selected="0">
            <x v="9"/>
          </reference>
          <reference field="51" count="1">
            <x v="4"/>
          </reference>
        </references>
      </pivotArea>
    </format>
    <format dxfId="2463">
      <pivotArea dataOnly="0" labelOnly="1" outline="0" fieldPosition="0">
        <references count="3">
          <reference field="4" count="1" selected="0">
            <x v="1"/>
          </reference>
          <reference field="5" count="1" selected="0">
            <x v="21"/>
          </reference>
          <reference field="51" count="1">
            <x v="0"/>
          </reference>
        </references>
      </pivotArea>
    </format>
    <format dxfId="2462">
      <pivotArea dataOnly="0" labelOnly="1" outline="0" fieldPosition="0">
        <references count="3">
          <reference field="4" count="1" selected="0">
            <x v="1"/>
          </reference>
          <reference field="5" count="1" selected="0">
            <x v="29"/>
          </reference>
          <reference field="51" count="1">
            <x v="4"/>
          </reference>
        </references>
      </pivotArea>
    </format>
    <format dxfId="2461">
      <pivotArea dataOnly="0" labelOnly="1" outline="0" fieldPosition="0">
        <references count="3">
          <reference field="4" count="1" selected="0">
            <x v="0"/>
          </reference>
          <reference field="5" count="1" selected="0">
            <x v="31"/>
          </reference>
          <reference field="51" count="1">
            <x v="1"/>
          </reference>
        </references>
      </pivotArea>
    </format>
    <format dxfId="2460">
      <pivotArea dataOnly="0" labelOnly="1" outline="0" fieldPosition="0">
        <references count="3">
          <reference field="4" count="1" selected="0">
            <x v="1"/>
          </reference>
          <reference field="5" count="1" selected="0">
            <x v="35"/>
          </reference>
          <reference field="51" count="1">
            <x v="2"/>
          </reference>
        </references>
      </pivotArea>
    </format>
    <format dxfId="2459">
      <pivotArea dataOnly="0" labelOnly="1" outline="0" fieldPosition="0">
        <references count="3">
          <reference field="4" count="1" selected="0">
            <x v="0"/>
          </reference>
          <reference field="5" count="1" selected="0">
            <x v="36"/>
          </reference>
          <reference field="51" count="1">
            <x v="0"/>
          </reference>
        </references>
      </pivotArea>
    </format>
    <format dxfId="2458">
      <pivotArea dataOnly="0" labelOnly="1" outline="0" fieldPosition="0">
        <references count="3">
          <reference field="4" count="1" selected="0">
            <x v="1"/>
          </reference>
          <reference field="5" count="1" selected="0">
            <x v="38"/>
          </reference>
          <reference field="51" count="1">
            <x v="1"/>
          </reference>
        </references>
      </pivotArea>
    </format>
    <format dxfId="2457">
      <pivotArea dataOnly="0" labelOnly="1" outline="0" fieldPosition="0">
        <references count="3">
          <reference field="4" count="1" selected="0">
            <x v="0"/>
          </reference>
          <reference field="5" count="1" selected="0">
            <x v="42"/>
          </reference>
          <reference field="51" count="1">
            <x v="1"/>
          </reference>
        </references>
      </pivotArea>
    </format>
    <format dxfId="2456">
      <pivotArea dataOnly="0" labelOnly="1" outline="0" fieldPosition="0">
        <references count="3">
          <reference field="4" count="1" selected="0">
            <x v="0"/>
          </reference>
          <reference field="5" count="1" selected="0">
            <x v="46"/>
          </reference>
          <reference field="51" count="1">
            <x v="2"/>
          </reference>
        </references>
      </pivotArea>
    </format>
    <format dxfId="2455">
      <pivotArea dataOnly="0" labelOnly="1" outline="0" fieldPosition="0">
        <references count="3">
          <reference field="4" count="1" selected="0">
            <x v="0"/>
          </reference>
          <reference field="5" count="1" selected="0">
            <x v="47"/>
          </reference>
          <reference field="51" count="1">
            <x v="2"/>
          </reference>
        </references>
      </pivotArea>
    </format>
    <format dxfId="2454">
      <pivotArea dataOnly="0" labelOnly="1" outline="0" fieldPosition="0">
        <references count="3">
          <reference field="4" count="1" selected="0">
            <x v="0"/>
          </reference>
          <reference field="5" count="1" selected="0">
            <x v="48"/>
          </reference>
          <reference field="51" count="1">
            <x v="2"/>
          </reference>
        </references>
      </pivotArea>
    </format>
    <format dxfId="2453">
      <pivotArea dataOnly="0" labelOnly="1" outline="0" fieldPosition="0">
        <references count="3">
          <reference field="4" count="1" selected="0">
            <x v="1"/>
          </reference>
          <reference field="5" count="1" selected="0">
            <x v="49"/>
          </reference>
          <reference field="51" count="1">
            <x v="4"/>
          </reference>
        </references>
      </pivotArea>
    </format>
    <format dxfId="2452">
      <pivotArea dataOnly="0" labelOnly="1" outline="0" fieldPosition="0">
        <references count="3">
          <reference field="4" count="1" selected="0">
            <x v="1"/>
          </reference>
          <reference field="5" count="1" selected="0">
            <x v="52"/>
          </reference>
          <reference field="51" count="1">
            <x v="1"/>
          </reference>
        </references>
      </pivotArea>
    </format>
    <format dxfId="2451">
      <pivotArea dataOnly="0" labelOnly="1" outline="0" fieldPosition="0">
        <references count="3">
          <reference field="4" count="1" selected="0">
            <x v="0"/>
          </reference>
          <reference field="5" count="1" selected="0">
            <x v="54"/>
          </reference>
          <reference field="51" count="1">
            <x v="1"/>
          </reference>
        </references>
      </pivotArea>
    </format>
    <format dxfId="2450">
      <pivotArea dataOnly="0" labelOnly="1" outline="0" fieldPosition="0">
        <references count="3">
          <reference field="4" count="1" selected="0">
            <x v="0"/>
          </reference>
          <reference field="5" count="1" selected="0">
            <x v="55"/>
          </reference>
          <reference field="51" count="1">
            <x v="0"/>
          </reference>
        </references>
      </pivotArea>
    </format>
    <format dxfId="2449">
      <pivotArea dataOnly="0" labelOnly="1" outline="0" fieldPosition="0">
        <references count="3">
          <reference field="4" count="1" selected="0">
            <x v="0"/>
          </reference>
          <reference field="5" count="1" selected="0">
            <x v="58"/>
          </reference>
          <reference field="51" count="1">
            <x v="1"/>
          </reference>
        </references>
      </pivotArea>
    </format>
    <format dxfId="2448">
      <pivotArea dataOnly="0" labelOnly="1" outline="0" fieldPosition="0">
        <references count="3">
          <reference field="4" count="1" selected="0">
            <x v="0"/>
          </reference>
          <reference field="5" count="1" selected="0">
            <x v="61"/>
          </reference>
          <reference field="51" count="1">
            <x v="3"/>
          </reference>
        </references>
      </pivotArea>
    </format>
    <format dxfId="2447">
      <pivotArea dataOnly="0" labelOnly="1" outline="0" fieldPosition="0">
        <references count="2">
          <reference field="4" count="1">
            <x v="0"/>
          </reference>
          <reference field="5" count="1" selected="0">
            <x v="4"/>
          </reference>
        </references>
      </pivotArea>
    </format>
    <format dxfId="2446">
      <pivotArea dataOnly="0" labelOnly="1" outline="0" fieldPosition="0">
        <references count="2">
          <reference field="4" count="1">
            <x v="1"/>
          </reference>
          <reference field="5" count="1" selected="0">
            <x v="9"/>
          </reference>
        </references>
      </pivotArea>
    </format>
    <format dxfId="2445">
      <pivotArea dataOnly="0" labelOnly="1" outline="0" fieldPosition="0">
        <references count="2">
          <reference field="4" count="1">
            <x v="0"/>
          </reference>
          <reference field="5" count="1" selected="0">
            <x v="31"/>
          </reference>
        </references>
      </pivotArea>
    </format>
    <format dxfId="2444">
      <pivotArea dataOnly="0" labelOnly="1" outline="0" fieldPosition="0">
        <references count="2">
          <reference field="4" count="1">
            <x v="1"/>
          </reference>
          <reference field="5" count="1" selected="0">
            <x v="35"/>
          </reference>
        </references>
      </pivotArea>
    </format>
    <format dxfId="2443">
      <pivotArea dataOnly="0" labelOnly="1" outline="0" fieldPosition="0">
        <references count="2">
          <reference field="4" count="1">
            <x v="0"/>
          </reference>
          <reference field="5" count="1" selected="0">
            <x v="36"/>
          </reference>
        </references>
      </pivotArea>
    </format>
    <format dxfId="2442">
      <pivotArea dataOnly="0" labelOnly="1" outline="0" fieldPosition="0">
        <references count="2">
          <reference field="4" count="1">
            <x v="1"/>
          </reference>
          <reference field="5" count="1" selected="0">
            <x v="38"/>
          </reference>
        </references>
      </pivotArea>
    </format>
    <format dxfId="2441">
      <pivotArea dataOnly="0" labelOnly="1" outline="0" fieldPosition="0">
        <references count="2">
          <reference field="4" count="1">
            <x v="0"/>
          </reference>
          <reference field="5" count="1" selected="0">
            <x v="42"/>
          </reference>
        </references>
      </pivotArea>
    </format>
    <format dxfId="2440">
      <pivotArea dataOnly="0" labelOnly="1" outline="0" fieldPosition="0">
        <references count="2">
          <reference field="4" count="1">
            <x v="1"/>
          </reference>
          <reference field="5" count="1" selected="0">
            <x v="49"/>
          </reference>
        </references>
      </pivotArea>
    </format>
    <format dxfId="2439">
      <pivotArea dataOnly="0" labelOnly="1" outline="0" fieldPosition="0">
        <references count="2">
          <reference field="4" count="1">
            <x v="0"/>
          </reference>
          <reference field="5" count="1" selected="0">
            <x v="54"/>
          </reference>
        </references>
      </pivotArea>
    </format>
    <format dxfId="2438">
      <pivotArea dataOnly="0" labelOnly="1" outline="0" fieldPosition="0">
        <references count="3">
          <reference field="4" count="1" selected="0">
            <x v="0"/>
          </reference>
          <reference field="5" count="1" selected="0">
            <x v="4"/>
          </reference>
          <reference field="51" count="1">
            <x v="1"/>
          </reference>
        </references>
      </pivotArea>
    </format>
    <format dxfId="2437">
      <pivotArea dataOnly="0" labelOnly="1" outline="0" fieldPosition="0">
        <references count="3">
          <reference field="4" count="1" selected="0">
            <x v="0"/>
          </reference>
          <reference field="5" count="1" selected="0">
            <x v="8"/>
          </reference>
          <reference field="51" count="1">
            <x v="1"/>
          </reference>
        </references>
      </pivotArea>
    </format>
    <format dxfId="2436">
      <pivotArea dataOnly="0" labelOnly="1" outline="0" fieldPosition="0">
        <references count="3">
          <reference field="4" count="1" selected="0">
            <x v="1"/>
          </reference>
          <reference field="5" count="1" selected="0">
            <x v="9"/>
          </reference>
          <reference field="51" count="1">
            <x v="4"/>
          </reference>
        </references>
      </pivotArea>
    </format>
    <format dxfId="2435">
      <pivotArea dataOnly="0" labelOnly="1" outline="0" fieldPosition="0">
        <references count="3">
          <reference field="4" count="1" selected="0">
            <x v="1"/>
          </reference>
          <reference field="5" count="1" selected="0">
            <x v="21"/>
          </reference>
          <reference field="51" count="1">
            <x v="0"/>
          </reference>
        </references>
      </pivotArea>
    </format>
    <format dxfId="2434">
      <pivotArea dataOnly="0" labelOnly="1" outline="0" fieldPosition="0">
        <references count="3">
          <reference field="4" count="1" selected="0">
            <x v="1"/>
          </reference>
          <reference field="5" count="1" selected="0">
            <x v="29"/>
          </reference>
          <reference field="51" count="1">
            <x v="4"/>
          </reference>
        </references>
      </pivotArea>
    </format>
    <format dxfId="2433">
      <pivotArea dataOnly="0" labelOnly="1" outline="0" fieldPosition="0">
        <references count="3">
          <reference field="4" count="1" selected="0">
            <x v="0"/>
          </reference>
          <reference field="5" count="1" selected="0">
            <x v="31"/>
          </reference>
          <reference field="51" count="1">
            <x v="1"/>
          </reference>
        </references>
      </pivotArea>
    </format>
    <format dxfId="2432">
      <pivotArea dataOnly="0" labelOnly="1" outline="0" fieldPosition="0">
        <references count="3">
          <reference field="4" count="1" selected="0">
            <x v="1"/>
          </reference>
          <reference field="5" count="1" selected="0">
            <x v="35"/>
          </reference>
          <reference field="51" count="1">
            <x v="2"/>
          </reference>
        </references>
      </pivotArea>
    </format>
    <format dxfId="2431">
      <pivotArea dataOnly="0" labelOnly="1" outline="0" fieldPosition="0">
        <references count="3">
          <reference field="4" count="1" selected="0">
            <x v="0"/>
          </reference>
          <reference field="5" count="1" selected="0">
            <x v="36"/>
          </reference>
          <reference field="51" count="1">
            <x v="0"/>
          </reference>
        </references>
      </pivotArea>
    </format>
    <format dxfId="2430">
      <pivotArea dataOnly="0" labelOnly="1" outline="0" fieldPosition="0">
        <references count="3">
          <reference field="4" count="1" selected="0">
            <x v="1"/>
          </reference>
          <reference field="5" count="1" selected="0">
            <x v="38"/>
          </reference>
          <reference field="51" count="1">
            <x v="1"/>
          </reference>
        </references>
      </pivotArea>
    </format>
    <format dxfId="2429">
      <pivotArea dataOnly="0" labelOnly="1" outline="0" fieldPosition="0">
        <references count="3">
          <reference field="4" count="1" selected="0">
            <x v="0"/>
          </reference>
          <reference field="5" count="1" selected="0">
            <x v="42"/>
          </reference>
          <reference field="51" count="1">
            <x v="1"/>
          </reference>
        </references>
      </pivotArea>
    </format>
    <format dxfId="2428">
      <pivotArea dataOnly="0" labelOnly="1" outline="0" fieldPosition="0">
        <references count="3">
          <reference field="4" count="1" selected="0">
            <x v="0"/>
          </reference>
          <reference field="5" count="1" selected="0">
            <x v="46"/>
          </reference>
          <reference field="51" count="1">
            <x v="2"/>
          </reference>
        </references>
      </pivotArea>
    </format>
    <format dxfId="2427">
      <pivotArea dataOnly="0" labelOnly="1" outline="0" fieldPosition="0">
        <references count="3">
          <reference field="4" count="1" selected="0">
            <x v="0"/>
          </reference>
          <reference field="5" count="1" selected="0">
            <x v="47"/>
          </reference>
          <reference field="51" count="1">
            <x v="2"/>
          </reference>
        </references>
      </pivotArea>
    </format>
    <format dxfId="2426">
      <pivotArea dataOnly="0" labelOnly="1" outline="0" fieldPosition="0">
        <references count="3">
          <reference field="4" count="1" selected="0">
            <x v="0"/>
          </reference>
          <reference field="5" count="1" selected="0">
            <x v="48"/>
          </reference>
          <reference field="51" count="1">
            <x v="2"/>
          </reference>
        </references>
      </pivotArea>
    </format>
    <format dxfId="2425">
      <pivotArea dataOnly="0" labelOnly="1" outline="0" fieldPosition="0">
        <references count="3">
          <reference field="4" count="1" selected="0">
            <x v="1"/>
          </reference>
          <reference field="5" count="1" selected="0">
            <x v="49"/>
          </reference>
          <reference field="51" count="1">
            <x v="4"/>
          </reference>
        </references>
      </pivotArea>
    </format>
    <format dxfId="2424">
      <pivotArea dataOnly="0" labelOnly="1" outline="0" fieldPosition="0">
        <references count="3">
          <reference field="4" count="1" selected="0">
            <x v="1"/>
          </reference>
          <reference field="5" count="1" selected="0">
            <x v="52"/>
          </reference>
          <reference field="51" count="1">
            <x v="1"/>
          </reference>
        </references>
      </pivotArea>
    </format>
    <format dxfId="2423">
      <pivotArea dataOnly="0" labelOnly="1" outline="0" fieldPosition="0">
        <references count="3">
          <reference field="4" count="1" selected="0">
            <x v="0"/>
          </reference>
          <reference field="5" count="1" selected="0">
            <x v="54"/>
          </reference>
          <reference field="51" count="1">
            <x v="1"/>
          </reference>
        </references>
      </pivotArea>
    </format>
    <format dxfId="2422">
      <pivotArea dataOnly="0" labelOnly="1" outline="0" fieldPosition="0">
        <references count="3">
          <reference field="4" count="1" selected="0">
            <x v="0"/>
          </reference>
          <reference field="5" count="1" selected="0">
            <x v="55"/>
          </reference>
          <reference field="51" count="1">
            <x v="0"/>
          </reference>
        </references>
      </pivotArea>
    </format>
    <format dxfId="2421">
      <pivotArea dataOnly="0" labelOnly="1" outline="0" fieldPosition="0">
        <references count="3">
          <reference field="4" count="1" selected="0">
            <x v="0"/>
          </reference>
          <reference field="5" count="1" selected="0">
            <x v="58"/>
          </reference>
          <reference field="51" count="1">
            <x v="1"/>
          </reference>
        </references>
      </pivotArea>
    </format>
    <format dxfId="2420">
      <pivotArea dataOnly="0" labelOnly="1" outline="0" fieldPosition="0">
        <references count="3">
          <reference field="4" count="1" selected="0">
            <x v="0"/>
          </reference>
          <reference field="5" count="1" selected="0">
            <x v="61"/>
          </reference>
          <reference field="51" count="1">
            <x v="3"/>
          </reference>
        </references>
      </pivotArea>
    </format>
  </formats>
  <conditionalFormats count="4">
    <conditionalFormat priority="4">
      <pivotAreas count="1">
        <pivotArea type="data" outline="0" collapsedLevelsAreSubtotals="1" fieldPosition="0">
          <references count="1">
            <reference field="4294967294" count="1" selected="0">
              <x v="1"/>
            </reference>
          </references>
        </pivotArea>
      </pivotAreas>
    </conditionalFormat>
    <conditionalFormat priority="3">
      <pivotAreas count="1">
        <pivotArea type="data" outline="0" collapsedLevelsAreSubtotals="1" fieldPosition="0">
          <references count="1">
            <reference field="4294967294" count="1" selected="0">
              <x v="1"/>
            </reference>
          </references>
        </pivotArea>
      </pivotAreas>
    </conditionalFormat>
    <conditionalFormat priority="2">
      <pivotAreas count="1">
        <pivotArea type="data" outline="0" collapsedLevelsAreSubtotals="1" fieldPosition="0">
          <references count="1">
            <reference field="4294967294" count="1" selected="0">
              <x v="1"/>
            </reference>
          </references>
        </pivotArea>
      </pivotAreas>
    </conditionalFormat>
    <conditionalFormat priority="1">
      <pivotAreas count="1">
        <pivotArea type="data" outline="0" collapsedLevelsAreSubtotals="1" fieldPosition="0">
          <references count="1">
            <reference field="4294967294" count="1" selected="0">
              <x v="1"/>
            </reference>
          </references>
        </pivotArea>
      </pivotAreas>
    </conditionalFormat>
  </conditional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4" cacheId="4"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8" rowHeaderCaption="Dependencia">
  <location ref="A70:G81" firstHeaderRow="1" firstDataRow="2" firstDataCol="1"/>
  <pivotFields count="106">
    <pivotField showAll="0"/>
    <pivotField showAll="0"/>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0"/>
        <item x="2"/>
        <item x="3"/>
        <item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0">
    <i>
      <x/>
    </i>
    <i>
      <x v="1"/>
    </i>
    <i>
      <x v="2"/>
    </i>
    <i>
      <x v="3"/>
    </i>
    <i>
      <x v="4"/>
    </i>
    <i>
      <x v="5"/>
    </i>
    <i>
      <x v="6"/>
    </i>
    <i>
      <x v="7"/>
    </i>
    <i>
      <x v="8"/>
    </i>
    <i t="grand">
      <x/>
    </i>
  </rowItems>
  <colFields count="1">
    <field x="51"/>
  </colFields>
  <colItems count="6">
    <i>
      <x/>
    </i>
    <i>
      <x v="1"/>
    </i>
    <i>
      <x v="2"/>
    </i>
    <i>
      <x v="3"/>
    </i>
    <i>
      <x v="4"/>
    </i>
    <i t="grand">
      <x/>
    </i>
  </colItems>
  <dataFields count="1">
    <dataField name="Cuenta de DESEMPEÑO FINAL 3er TRIMESTRE" fld="51" subtotal="count" baseField="0" baseItem="0"/>
  </dataFields>
  <formats count="33">
    <format dxfId="2910">
      <pivotArea type="all" dataOnly="0" outline="0" fieldPosition="0"/>
    </format>
    <format dxfId="2909">
      <pivotArea outline="0" collapsedLevelsAreSubtotals="1" fieldPosition="0"/>
    </format>
    <format dxfId="2908">
      <pivotArea type="origin" dataOnly="0" labelOnly="1" outline="0" fieldPosition="0"/>
    </format>
    <format dxfId="2907">
      <pivotArea field="51" type="button" dataOnly="0" labelOnly="1" outline="0" axis="axisCol" fieldPosition="0"/>
    </format>
    <format dxfId="2906">
      <pivotArea type="topRight" dataOnly="0" labelOnly="1" outline="0" fieldPosition="0"/>
    </format>
    <format dxfId="2905">
      <pivotArea field="3" type="button" dataOnly="0" labelOnly="1" outline="0" axis="axisRow" fieldPosition="0"/>
    </format>
    <format dxfId="2904">
      <pivotArea dataOnly="0" labelOnly="1" fieldPosition="0">
        <references count="1">
          <reference field="3" count="0"/>
        </references>
      </pivotArea>
    </format>
    <format dxfId="2903">
      <pivotArea dataOnly="0" labelOnly="1" grandRow="1" outline="0" fieldPosition="0"/>
    </format>
    <format dxfId="2902">
      <pivotArea dataOnly="0" labelOnly="1" fieldPosition="0">
        <references count="1">
          <reference field="51" count="0"/>
        </references>
      </pivotArea>
    </format>
    <format dxfId="2901">
      <pivotArea dataOnly="0" labelOnly="1" grandCol="1" outline="0" fieldPosition="0"/>
    </format>
    <format dxfId="2900">
      <pivotArea type="all" dataOnly="0" outline="0" fieldPosition="0"/>
    </format>
    <format dxfId="2899">
      <pivotArea outline="0" collapsedLevelsAreSubtotals="1" fieldPosition="0"/>
    </format>
    <format dxfId="2898">
      <pivotArea type="origin" dataOnly="0" labelOnly="1" outline="0" fieldPosition="0"/>
    </format>
    <format dxfId="2897">
      <pivotArea field="51" type="button" dataOnly="0" labelOnly="1" outline="0" axis="axisCol" fieldPosition="0"/>
    </format>
    <format dxfId="2896">
      <pivotArea type="topRight" dataOnly="0" labelOnly="1" outline="0" fieldPosition="0"/>
    </format>
    <format dxfId="2895">
      <pivotArea field="3" type="button" dataOnly="0" labelOnly="1" outline="0" axis="axisRow" fieldPosition="0"/>
    </format>
    <format dxfId="2894">
      <pivotArea dataOnly="0" labelOnly="1" fieldPosition="0">
        <references count="1">
          <reference field="3" count="0"/>
        </references>
      </pivotArea>
    </format>
    <format dxfId="2893">
      <pivotArea dataOnly="0" labelOnly="1" grandRow="1" outline="0" fieldPosition="0"/>
    </format>
    <format dxfId="2892">
      <pivotArea dataOnly="0" labelOnly="1" fieldPosition="0">
        <references count="1">
          <reference field="51" count="0"/>
        </references>
      </pivotArea>
    </format>
    <format dxfId="2891">
      <pivotArea dataOnly="0" labelOnly="1" grandCol="1" outline="0" fieldPosition="0"/>
    </format>
    <format dxfId="2890">
      <pivotArea type="all" dataOnly="0" outline="0" fieldPosition="0"/>
    </format>
    <format dxfId="2889">
      <pivotArea outline="0" collapsedLevelsAreSubtotals="1" fieldPosition="0"/>
    </format>
    <format dxfId="2888">
      <pivotArea type="origin" dataOnly="0" labelOnly="1" outline="0" fieldPosition="0"/>
    </format>
    <format dxfId="2887">
      <pivotArea field="51" type="button" dataOnly="0" labelOnly="1" outline="0" axis="axisCol" fieldPosition="0"/>
    </format>
    <format dxfId="2886">
      <pivotArea type="topRight" dataOnly="0" labelOnly="1" outline="0" fieldPosition="0"/>
    </format>
    <format dxfId="2885">
      <pivotArea field="3" type="button" dataOnly="0" labelOnly="1" outline="0" axis="axisRow" fieldPosition="0"/>
    </format>
    <format dxfId="2884">
      <pivotArea dataOnly="0" labelOnly="1" fieldPosition="0">
        <references count="1">
          <reference field="3" count="0"/>
        </references>
      </pivotArea>
    </format>
    <format dxfId="2883">
      <pivotArea dataOnly="0" labelOnly="1" grandRow="1" outline="0" fieldPosition="0"/>
    </format>
    <format dxfId="2882">
      <pivotArea dataOnly="0" labelOnly="1" fieldPosition="0">
        <references count="1">
          <reference field="51" count="0"/>
        </references>
      </pivotArea>
    </format>
    <format dxfId="2881">
      <pivotArea dataOnly="0" labelOnly="1" grandCol="1" outline="0" fieldPosition="0"/>
    </format>
    <format dxfId="2880">
      <pivotArea dataOnly="0" labelOnly="1" fieldPosition="0">
        <references count="1">
          <reference field="3" count="0"/>
        </references>
      </pivotArea>
    </format>
    <format dxfId="2879">
      <pivotArea outline="0" fieldPosition="0">
        <references count="1">
          <reference field="4294967294" count="1">
            <x v="0"/>
          </reference>
        </references>
      </pivotArea>
    </format>
    <format dxfId="2878">
      <pivotArea outline="0" fieldPosition="0">
        <references count="1">
          <reference field="4294967294" count="1">
            <x v="0"/>
          </reference>
        </references>
      </pivotArea>
    </format>
  </formats>
  <chartFormats count="20">
    <chartFormat chart="4" format="15" series="1">
      <pivotArea type="data" outline="0" fieldPosition="0">
        <references count="2">
          <reference field="4294967294" count="1" selected="0">
            <x v="0"/>
          </reference>
          <reference field="51" count="1" selected="0">
            <x v="0"/>
          </reference>
        </references>
      </pivotArea>
    </chartFormat>
    <chartFormat chart="4" format="16" series="1">
      <pivotArea type="data" outline="0" fieldPosition="0">
        <references count="2">
          <reference field="4294967294" count="1" selected="0">
            <x v="0"/>
          </reference>
          <reference field="51" count="1" selected="0">
            <x v="1"/>
          </reference>
        </references>
      </pivotArea>
    </chartFormat>
    <chartFormat chart="4" format="17" series="1">
      <pivotArea type="data" outline="0" fieldPosition="0">
        <references count="2">
          <reference field="4294967294" count="1" selected="0">
            <x v="0"/>
          </reference>
          <reference field="51" count="1" selected="0">
            <x v="2"/>
          </reference>
        </references>
      </pivotArea>
    </chartFormat>
    <chartFormat chart="4" format="18" series="1">
      <pivotArea type="data" outline="0" fieldPosition="0">
        <references count="2">
          <reference field="4294967294" count="1" selected="0">
            <x v="0"/>
          </reference>
          <reference field="51" count="1" selected="0">
            <x v="3"/>
          </reference>
        </references>
      </pivotArea>
    </chartFormat>
    <chartFormat chart="4" format="19" series="1">
      <pivotArea type="data" outline="0" fieldPosition="0">
        <references count="2">
          <reference field="4294967294" count="1" selected="0">
            <x v="0"/>
          </reference>
          <reference field="51" count="1" selected="0">
            <x v="4"/>
          </reference>
        </references>
      </pivotArea>
    </chartFormat>
    <chartFormat chart="5" format="20" series="1">
      <pivotArea type="data" outline="0" fieldPosition="0">
        <references count="2">
          <reference field="4294967294" count="1" selected="0">
            <x v="0"/>
          </reference>
          <reference field="51" count="1" selected="0">
            <x v="0"/>
          </reference>
        </references>
      </pivotArea>
    </chartFormat>
    <chartFormat chart="5" format="21" series="1">
      <pivotArea type="data" outline="0" fieldPosition="0">
        <references count="2">
          <reference field="4294967294" count="1" selected="0">
            <x v="0"/>
          </reference>
          <reference field="51" count="1" selected="0">
            <x v="1"/>
          </reference>
        </references>
      </pivotArea>
    </chartFormat>
    <chartFormat chart="5" format="22" series="1">
      <pivotArea type="data" outline="0" fieldPosition="0">
        <references count="2">
          <reference field="4294967294" count="1" selected="0">
            <x v="0"/>
          </reference>
          <reference field="51" count="1" selected="0">
            <x v="2"/>
          </reference>
        </references>
      </pivotArea>
    </chartFormat>
    <chartFormat chart="5" format="23" series="1">
      <pivotArea type="data" outline="0" fieldPosition="0">
        <references count="2">
          <reference field="4294967294" count="1" selected="0">
            <x v="0"/>
          </reference>
          <reference field="51" count="1" selected="0">
            <x v="3"/>
          </reference>
        </references>
      </pivotArea>
    </chartFormat>
    <chartFormat chart="5" format="24" series="1">
      <pivotArea type="data" outline="0" fieldPosition="0">
        <references count="2">
          <reference field="4294967294" count="1" selected="0">
            <x v="0"/>
          </reference>
          <reference field="51" count="1" selected="0">
            <x v="4"/>
          </reference>
        </references>
      </pivotArea>
    </chartFormat>
    <chartFormat chart="7" format="20" series="1">
      <pivotArea type="data" outline="0" fieldPosition="0">
        <references count="2">
          <reference field="4294967294" count="1" selected="0">
            <x v="0"/>
          </reference>
          <reference field="51" count="1" selected="0">
            <x v="0"/>
          </reference>
        </references>
      </pivotArea>
    </chartFormat>
    <chartFormat chart="7" format="21" series="1">
      <pivotArea type="data" outline="0" fieldPosition="0">
        <references count="2">
          <reference field="4294967294" count="1" selected="0">
            <x v="0"/>
          </reference>
          <reference field="51" count="1" selected="0">
            <x v="1"/>
          </reference>
        </references>
      </pivotArea>
    </chartFormat>
    <chartFormat chart="7" format="22" series="1">
      <pivotArea type="data" outline="0" fieldPosition="0">
        <references count="2">
          <reference field="4294967294" count="1" selected="0">
            <x v="0"/>
          </reference>
          <reference field="51" count="1" selected="0">
            <x v="2"/>
          </reference>
        </references>
      </pivotArea>
    </chartFormat>
    <chartFormat chart="7" format="23" series="1">
      <pivotArea type="data" outline="0" fieldPosition="0">
        <references count="2">
          <reference field="4294967294" count="1" selected="0">
            <x v="0"/>
          </reference>
          <reference field="51" count="1" selected="0">
            <x v="3"/>
          </reference>
        </references>
      </pivotArea>
    </chartFormat>
    <chartFormat chart="7" format="24" series="1">
      <pivotArea type="data" outline="0" fieldPosition="0">
        <references count="2">
          <reference field="4294967294" count="1" selected="0">
            <x v="0"/>
          </reference>
          <reference field="51" count="1" selected="0">
            <x v="4"/>
          </reference>
        </references>
      </pivotArea>
    </chartFormat>
    <chartFormat chart="1" format="15" series="1">
      <pivotArea type="data" outline="0" fieldPosition="0">
        <references count="2">
          <reference field="4294967294" count="1" selected="0">
            <x v="0"/>
          </reference>
          <reference field="51" count="1" selected="0">
            <x v="0"/>
          </reference>
        </references>
      </pivotArea>
    </chartFormat>
    <chartFormat chart="1" format="16" series="1">
      <pivotArea type="data" outline="0" fieldPosition="0">
        <references count="2">
          <reference field="4294967294" count="1" selected="0">
            <x v="0"/>
          </reference>
          <reference field="51" count="1" selected="0">
            <x v="1"/>
          </reference>
        </references>
      </pivotArea>
    </chartFormat>
    <chartFormat chart="1" format="17" series="1">
      <pivotArea type="data" outline="0" fieldPosition="0">
        <references count="2">
          <reference field="4294967294" count="1" selected="0">
            <x v="0"/>
          </reference>
          <reference field="51" count="1" selected="0">
            <x v="2"/>
          </reference>
        </references>
      </pivotArea>
    </chartFormat>
    <chartFormat chart="1" format="18" series="1">
      <pivotArea type="data" outline="0" fieldPosition="0">
        <references count="2">
          <reference field="4294967294" count="1" selected="0">
            <x v="0"/>
          </reference>
          <reference field="51" count="1" selected="0">
            <x v="3"/>
          </reference>
        </references>
      </pivotArea>
    </chartFormat>
    <chartFormat chart="1" format="19" series="1">
      <pivotArea type="data" outline="0" fieldPosition="0">
        <references count="2">
          <reference field="4294967294" count="1" selected="0">
            <x v="0"/>
          </reference>
          <reference field="51" count="1" selected="0">
            <x v="4"/>
          </reference>
        </references>
      </pivotArea>
    </chartFormat>
  </chartFormats>
  <pivotTableStyleInfo name="PivotStyleDark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3" cacheId="4"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OBJETIVOS ESTRATEGICOS">
  <location ref="A59:G65" firstHeaderRow="1" firstDataRow="2" firstDataCol="1"/>
  <pivotFields count="106">
    <pivotField showAll="0"/>
    <pivotField axis="axisRow" showAll="0">
      <items count="5">
        <item x="3"/>
        <item x="2"/>
        <item x="1"/>
        <item x="0"/>
        <item t="default"/>
      </items>
    </pivotField>
    <pivotField showAll="0"/>
    <pivotField showAll="0">
      <items count="10">
        <item x="0"/>
        <item x="1"/>
        <item x="2"/>
        <item x="3"/>
        <item x="4"/>
        <item x="5"/>
        <item x="6"/>
        <item x="7"/>
        <item x="8"/>
        <item t="default"/>
      </items>
    </pivotField>
    <pivotField showAll="0"/>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0"/>
        <item x="2"/>
        <item x="3"/>
        <item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2"/>
    </i>
    <i>
      <x v="3"/>
    </i>
    <i t="grand">
      <x/>
    </i>
  </rowItems>
  <colFields count="1">
    <field x="51"/>
  </colFields>
  <colItems count="6">
    <i>
      <x/>
    </i>
    <i>
      <x v="1"/>
    </i>
    <i>
      <x v="2"/>
    </i>
    <i>
      <x v="3"/>
    </i>
    <i>
      <x v="4"/>
    </i>
    <i t="grand">
      <x/>
    </i>
  </colItems>
  <dataFields count="1">
    <dataField name="Cuenta de DESEMPEÑO FINAL 3er TRIMESTRE" fld="51" subtotal="count" showDataAs="percentOfRow" baseField="0" baseItem="0" numFmtId="9"/>
  </dataFields>
  <formats count="44">
    <format dxfId="2944">
      <pivotArea outline="0" collapsedLevelsAreSubtotals="1" fieldPosition="0"/>
    </format>
    <format dxfId="2943">
      <pivotArea outline="0" collapsedLevelsAreSubtotals="1" fieldPosition="0"/>
    </format>
    <format dxfId="2942">
      <pivotArea type="all" dataOnly="0" outline="0" fieldPosition="0"/>
    </format>
    <format dxfId="2941">
      <pivotArea outline="0" collapsedLevelsAreSubtotals="1" fieldPosition="0"/>
    </format>
    <format dxfId="2940">
      <pivotArea type="origin" dataOnly="0" labelOnly="1" outline="0" fieldPosition="0"/>
    </format>
    <format dxfId="2939">
      <pivotArea field="51" type="button" dataOnly="0" labelOnly="1" outline="0" axis="axisCol" fieldPosition="0"/>
    </format>
    <format dxfId="2938">
      <pivotArea type="topRight" dataOnly="0" labelOnly="1" outline="0" fieldPosition="0"/>
    </format>
    <format dxfId="2937">
      <pivotArea field="1" type="button" dataOnly="0" labelOnly="1" outline="0" axis="axisRow" fieldPosition="0"/>
    </format>
    <format dxfId="2936">
      <pivotArea dataOnly="0" labelOnly="1" fieldPosition="0">
        <references count="1">
          <reference field="1" count="0"/>
        </references>
      </pivotArea>
    </format>
    <format dxfId="2935">
      <pivotArea dataOnly="0" labelOnly="1" grandRow="1" outline="0" fieldPosition="0"/>
    </format>
    <format dxfId="2934">
      <pivotArea dataOnly="0" labelOnly="1" fieldPosition="0">
        <references count="1">
          <reference field="51" count="0"/>
        </references>
      </pivotArea>
    </format>
    <format dxfId="2933">
      <pivotArea dataOnly="0" labelOnly="1" grandCol="1" outline="0" fieldPosition="0"/>
    </format>
    <format dxfId="2932">
      <pivotArea type="all" dataOnly="0" outline="0" fieldPosition="0"/>
    </format>
    <format dxfId="2931">
      <pivotArea outline="0" collapsedLevelsAreSubtotals="1" fieldPosition="0"/>
    </format>
    <format dxfId="2930">
      <pivotArea type="origin" dataOnly="0" labelOnly="1" outline="0" fieldPosition="0"/>
    </format>
    <format dxfId="2929">
      <pivotArea field="51" type="button" dataOnly="0" labelOnly="1" outline="0" axis="axisCol" fieldPosition="0"/>
    </format>
    <format dxfId="2928">
      <pivotArea type="topRight" dataOnly="0" labelOnly="1" outline="0" fieldPosition="0"/>
    </format>
    <format dxfId="2927">
      <pivotArea field="1" type="button" dataOnly="0" labelOnly="1" outline="0" axis="axisRow" fieldPosition="0"/>
    </format>
    <format dxfId="2926">
      <pivotArea dataOnly="0" labelOnly="1" fieldPosition="0">
        <references count="1">
          <reference field="1" count="0"/>
        </references>
      </pivotArea>
    </format>
    <format dxfId="2925">
      <pivotArea dataOnly="0" labelOnly="1" grandRow="1" outline="0" fieldPosition="0"/>
    </format>
    <format dxfId="2924">
      <pivotArea dataOnly="0" labelOnly="1" fieldPosition="0">
        <references count="1">
          <reference field="51" count="0"/>
        </references>
      </pivotArea>
    </format>
    <format dxfId="2923">
      <pivotArea dataOnly="0" labelOnly="1" grandCol="1" outline="0" fieldPosition="0"/>
    </format>
    <format dxfId="2922">
      <pivotArea type="all" dataOnly="0" outline="0" fieldPosition="0"/>
    </format>
    <format dxfId="2921">
      <pivotArea outline="0" collapsedLevelsAreSubtotals="1" fieldPosition="0"/>
    </format>
    <format dxfId="2920">
      <pivotArea type="origin" dataOnly="0" labelOnly="1" outline="0" fieldPosition="0"/>
    </format>
    <format dxfId="2919">
      <pivotArea field="51" type="button" dataOnly="0" labelOnly="1" outline="0" axis="axisCol" fieldPosition="0"/>
    </format>
    <format dxfId="2918">
      <pivotArea type="topRight" dataOnly="0" labelOnly="1" outline="0" fieldPosition="0"/>
    </format>
    <format dxfId="2917">
      <pivotArea field="1" type="button" dataOnly="0" labelOnly="1" outline="0" axis="axisRow" fieldPosition="0"/>
    </format>
    <format dxfId="2916">
      <pivotArea dataOnly="0" labelOnly="1" fieldPosition="0">
        <references count="1">
          <reference field="1" count="0"/>
        </references>
      </pivotArea>
    </format>
    <format dxfId="2915">
      <pivotArea dataOnly="0" labelOnly="1" grandRow="1" outline="0" fieldPosition="0"/>
    </format>
    <format dxfId="2914">
      <pivotArea dataOnly="0" labelOnly="1" fieldPosition="0">
        <references count="1">
          <reference field="51" count="0"/>
        </references>
      </pivotArea>
    </format>
    <format dxfId="2913">
      <pivotArea dataOnly="0" labelOnly="1" grandCol="1" outline="0" fieldPosition="0"/>
    </format>
    <format dxfId="2912">
      <pivotArea dataOnly="0" labelOnly="1" fieldPosition="0">
        <references count="1">
          <reference field="1" count="0"/>
        </references>
      </pivotArea>
    </format>
    <format dxfId="2911">
      <pivotArea field="1" type="button" dataOnly="0" labelOnly="1" outline="0" axis="axisRow" fieldPosition="0"/>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51" type="button" dataOnly="0" labelOnly="1" outline="0" axis="axisCol" fieldPosition="0"/>
    </format>
    <format dxfId="5">
      <pivotArea type="topRight" dataOnly="0" labelOnly="1" outline="0" fieldPosition="0"/>
    </format>
    <format dxfId="4">
      <pivotArea field="1" type="button" dataOnly="0" labelOnly="1" outline="0" axis="axisRow" fieldPosition="0"/>
    </format>
    <format dxfId="3">
      <pivotArea dataOnly="0" labelOnly="1" fieldPosition="0">
        <references count="1">
          <reference field="1" count="0"/>
        </references>
      </pivotArea>
    </format>
    <format dxfId="2">
      <pivotArea dataOnly="0" labelOnly="1" grandRow="1" outline="0" fieldPosition="0"/>
    </format>
    <format dxfId="1">
      <pivotArea dataOnly="0" labelOnly="1" fieldPosition="0">
        <references count="1">
          <reference field="51" count="0"/>
        </references>
      </pivotArea>
    </format>
    <format dxfId="0">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2"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4" rowHeaderCaption="INDICADORES">
  <location ref="A11:G15" firstHeaderRow="1" firstDataRow="2" firstDataCol="1"/>
  <pivotFields count="106">
    <pivotField showAll="0"/>
    <pivotField showAll="0"/>
    <pivotField showAll="0"/>
    <pivotField showAll="0">
      <items count="10">
        <item x="0"/>
        <item x="1"/>
        <item x="2"/>
        <item x="3"/>
        <item x="4"/>
        <item x="5"/>
        <item x="6"/>
        <item x="7"/>
        <item x="8"/>
        <item t="default"/>
      </items>
    </pivotField>
    <pivotField axis="axisRow"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0"/>
        <item x="2"/>
        <item x="3"/>
        <item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3">
    <i>
      <x/>
    </i>
    <i>
      <x v="1"/>
    </i>
    <i t="grand">
      <x/>
    </i>
  </rowItems>
  <colFields count="1">
    <field x="51"/>
  </colFields>
  <colItems count="6">
    <i>
      <x/>
    </i>
    <i>
      <x v="1"/>
    </i>
    <i>
      <x v="2"/>
    </i>
    <i>
      <x v="3"/>
    </i>
    <i>
      <x v="4"/>
    </i>
    <i t="grand">
      <x/>
    </i>
  </colItems>
  <dataFields count="1">
    <dataField name="Cuenta de DESEMPEÑO FINAL 3er TRIMESTRE" fld="51" subtotal="count" showDataAs="percentOfRow" baseField="0" baseItem="0" numFmtId="9"/>
  </dataFields>
  <formats count="14">
    <format dxfId="2958">
      <pivotArea outline="0" collapsedLevelsAreSubtotals="1" fieldPosition="0"/>
    </format>
    <format dxfId="2957">
      <pivotArea outline="0" collapsedLevelsAreSubtotals="1" fieldPosition="0"/>
    </format>
    <format dxfId="2956">
      <pivotArea outline="0" collapsedLevelsAreSubtotals="1" fieldPosition="0"/>
    </format>
    <format dxfId="2955">
      <pivotArea field="4" type="button" dataOnly="0" labelOnly="1" outline="0" axis="axisRow" fieldPosition="0"/>
    </format>
    <format dxfId="2954">
      <pivotArea dataOnly="0" labelOnly="1" fieldPosition="0">
        <references count="1">
          <reference field="4" count="0"/>
        </references>
      </pivotArea>
    </format>
    <format dxfId="2953">
      <pivotArea dataOnly="0" labelOnly="1" grandRow="1" outline="0" fieldPosition="0"/>
    </format>
    <format dxfId="2952">
      <pivotArea dataOnly="0" labelOnly="1" fieldPosition="0">
        <references count="1">
          <reference field="51" count="0"/>
        </references>
      </pivotArea>
    </format>
    <format dxfId="2951">
      <pivotArea dataOnly="0" labelOnly="1" grandCol="1" outline="0" fieldPosition="0"/>
    </format>
    <format dxfId="2950">
      <pivotArea outline="0" collapsedLevelsAreSubtotals="1" fieldPosition="0"/>
    </format>
    <format dxfId="2949">
      <pivotArea field="4" type="button" dataOnly="0" labelOnly="1" outline="0" axis="axisRow" fieldPosition="0"/>
    </format>
    <format dxfId="2948">
      <pivotArea dataOnly="0" labelOnly="1" fieldPosition="0">
        <references count="1">
          <reference field="4" count="0"/>
        </references>
      </pivotArea>
    </format>
    <format dxfId="2947">
      <pivotArea dataOnly="0" labelOnly="1" grandRow="1" outline="0" fieldPosition="0"/>
    </format>
    <format dxfId="2946">
      <pivotArea dataOnly="0" labelOnly="1" fieldPosition="0">
        <references count="1">
          <reference field="51" count="0"/>
        </references>
      </pivotArea>
    </format>
    <format dxfId="2945">
      <pivotArea dataOnly="0" labelOnly="1" grandCol="1" outline="0" fieldPosition="0"/>
    </format>
  </formats>
  <chartFormats count="10">
    <chartFormat chart="13" format="25" series="1">
      <pivotArea type="data" outline="0" fieldPosition="0">
        <references count="2">
          <reference field="4294967294" count="1" selected="0">
            <x v="0"/>
          </reference>
          <reference field="51" count="1" selected="0">
            <x v="0"/>
          </reference>
        </references>
      </pivotArea>
    </chartFormat>
    <chartFormat chart="13" format="26" series="1">
      <pivotArea type="data" outline="0" fieldPosition="0">
        <references count="2">
          <reference field="4294967294" count="1" selected="0">
            <x v="0"/>
          </reference>
          <reference field="51" count="1" selected="0">
            <x v="1"/>
          </reference>
        </references>
      </pivotArea>
    </chartFormat>
    <chartFormat chart="13" format="27" series="1">
      <pivotArea type="data" outline="0" fieldPosition="0">
        <references count="2">
          <reference field="4294967294" count="1" selected="0">
            <x v="0"/>
          </reference>
          <reference field="51" count="1" selected="0">
            <x v="2"/>
          </reference>
        </references>
      </pivotArea>
    </chartFormat>
    <chartFormat chart="13" format="28" series="1">
      <pivotArea type="data" outline="0" fieldPosition="0">
        <references count="2">
          <reference field="4294967294" count="1" selected="0">
            <x v="0"/>
          </reference>
          <reference field="51" count="1" selected="0">
            <x v="3"/>
          </reference>
        </references>
      </pivotArea>
    </chartFormat>
    <chartFormat chart="13" format="29" series="1">
      <pivotArea type="data" outline="0" fieldPosition="0">
        <references count="2">
          <reference field="4294967294" count="1" selected="0">
            <x v="0"/>
          </reference>
          <reference field="51" count="1" selected="0">
            <x v="4"/>
          </reference>
        </references>
      </pivotArea>
    </chartFormat>
    <chartFormat chart="1" format="20" series="1">
      <pivotArea type="data" outline="0" fieldPosition="0">
        <references count="2">
          <reference field="4294967294" count="1" selected="0">
            <x v="0"/>
          </reference>
          <reference field="51" count="1" selected="0">
            <x v="0"/>
          </reference>
        </references>
      </pivotArea>
    </chartFormat>
    <chartFormat chart="1" format="21" series="1">
      <pivotArea type="data" outline="0" fieldPosition="0">
        <references count="2">
          <reference field="4294967294" count="1" selected="0">
            <x v="0"/>
          </reference>
          <reference field="51" count="1" selected="0">
            <x v="1"/>
          </reference>
        </references>
      </pivotArea>
    </chartFormat>
    <chartFormat chart="1" format="22" series="1">
      <pivotArea type="data" outline="0" fieldPosition="0">
        <references count="2">
          <reference field="4294967294" count="1" selected="0">
            <x v="0"/>
          </reference>
          <reference field="51" count="1" selected="0">
            <x v="2"/>
          </reference>
        </references>
      </pivotArea>
    </chartFormat>
    <chartFormat chart="1" format="23" series="1">
      <pivotArea type="data" outline="0" fieldPosition="0">
        <references count="2">
          <reference field="4294967294" count="1" selected="0">
            <x v="0"/>
          </reference>
          <reference field="51" count="1" selected="0">
            <x v="3"/>
          </reference>
        </references>
      </pivotArea>
    </chartFormat>
    <chartFormat chart="1" format="24"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INDICADORES">
  <location ref="A3:G7" firstHeaderRow="1" firstDataRow="2" firstDataCol="1"/>
  <pivotFields count="106">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0"/>
        <item x="2"/>
        <item x="3"/>
        <item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3">
    <i>
      <x/>
    </i>
    <i>
      <x v="1"/>
    </i>
    <i t="grand">
      <x/>
    </i>
  </rowItems>
  <colFields count="1">
    <field x="51"/>
  </colFields>
  <colItems count="6">
    <i>
      <x/>
    </i>
    <i>
      <x v="1"/>
    </i>
    <i>
      <x v="2"/>
    </i>
    <i>
      <x v="3"/>
    </i>
    <i>
      <x v="4"/>
    </i>
    <i t="grand">
      <x/>
    </i>
  </colItems>
  <dataFields count="1">
    <dataField name="Cuenta de DESEMPEÑO FINAL 3er TRIMESTRE" fld="51" subtotal="count" baseField="0" baseItem="0"/>
  </dataFields>
  <formats count="30">
    <format dxfId="2978">
      <pivotArea outline="0" collapsedLevelsAreSubtotals="1" fieldPosition="0"/>
    </format>
    <format dxfId="2977">
      <pivotArea field="4" type="button" dataOnly="0" labelOnly="1" outline="0" axis="axisRow" fieldPosition="0"/>
    </format>
    <format dxfId="2976">
      <pivotArea dataOnly="0" labelOnly="1" fieldPosition="0">
        <references count="1">
          <reference field="4" count="0"/>
        </references>
      </pivotArea>
    </format>
    <format dxfId="2975">
      <pivotArea dataOnly="0" labelOnly="1" grandRow="1" outline="0" fieldPosition="0"/>
    </format>
    <format dxfId="2974">
      <pivotArea dataOnly="0" labelOnly="1" fieldPosition="0">
        <references count="1">
          <reference field="51" count="0"/>
        </references>
      </pivotArea>
    </format>
    <format dxfId="2973">
      <pivotArea dataOnly="0" labelOnly="1" grandCol="1" outline="0" fieldPosition="0"/>
    </format>
    <format dxfId="2972">
      <pivotArea outline="0" collapsedLevelsAreSubtotals="1" fieldPosition="0"/>
    </format>
    <format dxfId="2971">
      <pivotArea field="4" type="button" dataOnly="0" labelOnly="1" outline="0" axis="axisRow" fieldPosition="0"/>
    </format>
    <format dxfId="2970">
      <pivotArea dataOnly="0" labelOnly="1" fieldPosition="0">
        <references count="1">
          <reference field="4" count="0"/>
        </references>
      </pivotArea>
    </format>
    <format dxfId="2969">
      <pivotArea dataOnly="0" labelOnly="1" grandRow="1" outline="0" fieldPosition="0"/>
    </format>
    <format dxfId="2968">
      <pivotArea dataOnly="0" labelOnly="1" fieldPosition="0">
        <references count="1">
          <reference field="51" count="0"/>
        </references>
      </pivotArea>
    </format>
    <format dxfId="2967">
      <pivotArea dataOnly="0" labelOnly="1" grandCol="1" outline="0" fieldPosition="0"/>
    </format>
    <format dxfId="2966">
      <pivotArea outline="0" collapsedLevelsAreSubtotals="1" fieldPosition="0"/>
    </format>
    <format dxfId="2965">
      <pivotArea field="4" type="button" dataOnly="0" labelOnly="1" outline="0" axis="axisRow" fieldPosition="0"/>
    </format>
    <format dxfId="2964">
      <pivotArea dataOnly="0" labelOnly="1" fieldPosition="0">
        <references count="1">
          <reference field="4" count="0"/>
        </references>
      </pivotArea>
    </format>
    <format dxfId="2963">
      <pivotArea dataOnly="0" labelOnly="1" grandRow="1" outline="0" fieldPosition="0"/>
    </format>
    <format dxfId="2962">
      <pivotArea dataOnly="0" labelOnly="1" fieldPosition="0">
        <references count="1">
          <reference field="51" count="0"/>
        </references>
      </pivotArea>
    </format>
    <format dxfId="2961">
      <pivotArea dataOnly="0" labelOnly="1" grandCol="1" outline="0" fieldPosition="0"/>
    </format>
    <format dxfId="2960">
      <pivotArea grandRow="1" outline="0" collapsedLevelsAreSubtotals="1" fieldPosition="0"/>
    </format>
    <format dxfId="2959">
      <pivotArea dataOnly="0" labelOnly="1" grandRow="1" outline="0" fieldPosition="0"/>
    </format>
    <format dxfId="19">
      <pivotArea type="all" dataOnly="0" outline="0" fieldPosition="0"/>
    </format>
    <format dxfId="18">
      <pivotArea outline="0" collapsedLevelsAreSubtotals="1" fieldPosition="0"/>
    </format>
    <format dxfId="17">
      <pivotArea type="origin" dataOnly="0" labelOnly="1" outline="0" fieldPosition="0"/>
    </format>
    <format dxfId="16">
      <pivotArea field="51" type="button" dataOnly="0" labelOnly="1" outline="0" axis="axisCol" fieldPosition="0"/>
    </format>
    <format dxfId="15">
      <pivotArea type="topRight" dataOnly="0" labelOnly="1" outline="0" fieldPosition="0"/>
    </format>
    <format dxfId="14">
      <pivotArea field="4" type="button" dataOnly="0" labelOnly="1" outline="0" axis="axisRow" fieldPosition="0"/>
    </format>
    <format dxfId="13">
      <pivotArea dataOnly="0" labelOnly="1" fieldPosition="0">
        <references count="1">
          <reference field="4" count="0"/>
        </references>
      </pivotArea>
    </format>
    <format dxfId="12">
      <pivotArea dataOnly="0" labelOnly="1" grandRow="1" outline="0" fieldPosition="0"/>
    </format>
    <format dxfId="11">
      <pivotArea dataOnly="0" labelOnly="1" fieldPosition="0">
        <references count="1">
          <reference field="51" count="0"/>
        </references>
      </pivotArea>
    </format>
    <format dxfId="10">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6"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3" rowHeaderCaption="INDICADORES">
  <location ref="A22:D29" firstHeaderRow="1" firstDataRow="2" firstDataCol="1"/>
  <pivotFields count="106">
    <pivotField showAll="0"/>
    <pivotField showAll="0"/>
    <pivotField showAll="0"/>
    <pivotField showAll="0">
      <items count="10">
        <item x="0"/>
        <item x="1"/>
        <item x="2"/>
        <item x="3"/>
        <item x="4"/>
        <item x="5"/>
        <item x="6"/>
        <item x="7"/>
        <item x="8"/>
        <item t="default"/>
      </items>
    </pivotField>
    <pivotField axis="axisCol"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0"/>
        <item x="2"/>
        <item x="3"/>
        <item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1"/>
  </rowFields>
  <rowItems count="6">
    <i>
      <x/>
    </i>
    <i>
      <x v="1"/>
    </i>
    <i>
      <x v="2"/>
    </i>
    <i>
      <x v="3"/>
    </i>
    <i>
      <x v="4"/>
    </i>
    <i t="grand">
      <x/>
    </i>
  </rowItems>
  <colFields count="1">
    <field x="4"/>
  </colFields>
  <colItems count="3">
    <i>
      <x/>
    </i>
    <i>
      <x v="1"/>
    </i>
    <i t="grand">
      <x/>
    </i>
  </colItems>
  <dataFields count="1">
    <dataField name="Cuenta de DESEMPEÑO FINAL 3er TRIMESTRE" fld="51" subtotal="count" showDataAs="percentOfCol" baseField="0" baseItem="0" numFmtId="9"/>
  </dataFields>
  <formats count="14">
    <format dxfId="2992">
      <pivotArea outline="0" collapsedLevelsAreSubtotals="1" fieldPosition="0"/>
    </format>
    <format dxfId="2991">
      <pivotArea outline="0" collapsedLevelsAreSubtotals="1" fieldPosition="0"/>
    </format>
    <format dxfId="2990">
      <pivotArea outline="0" collapsedLevelsAreSubtotals="1" fieldPosition="0"/>
    </format>
    <format dxfId="2989">
      <pivotArea field="4" type="button" dataOnly="0" labelOnly="1" outline="0" axis="axisCol" fieldPosition="0"/>
    </format>
    <format dxfId="2988">
      <pivotArea dataOnly="0" labelOnly="1" fieldPosition="0">
        <references count="1">
          <reference field="4" count="0"/>
        </references>
      </pivotArea>
    </format>
    <format dxfId="2987">
      <pivotArea dataOnly="0" labelOnly="1" grandRow="1" outline="0" fieldPosition="0"/>
    </format>
    <format dxfId="2986">
      <pivotArea dataOnly="0" labelOnly="1" fieldPosition="0">
        <references count="1">
          <reference field="51" count="0"/>
        </references>
      </pivotArea>
    </format>
    <format dxfId="2985">
      <pivotArea dataOnly="0" labelOnly="1" grandCol="1" outline="0" fieldPosition="0"/>
    </format>
    <format dxfId="2984">
      <pivotArea outline="0" collapsedLevelsAreSubtotals="1" fieldPosition="0"/>
    </format>
    <format dxfId="2983">
      <pivotArea field="4" type="button" dataOnly="0" labelOnly="1" outline="0" axis="axisCol" fieldPosition="0"/>
    </format>
    <format dxfId="2982">
      <pivotArea dataOnly="0" labelOnly="1" fieldPosition="0">
        <references count="1">
          <reference field="4" count="0"/>
        </references>
      </pivotArea>
    </format>
    <format dxfId="2981">
      <pivotArea dataOnly="0" labelOnly="1" grandRow="1" outline="0" fieldPosition="0"/>
    </format>
    <format dxfId="2980">
      <pivotArea dataOnly="0" labelOnly="1" fieldPosition="0">
        <references count="1">
          <reference field="51" count="0"/>
        </references>
      </pivotArea>
    </format>
    <format dxfId="2979">
      <pivotArea dataOnly="0" labelOnly="1" grandCol="1" outline="0" fieldPosition="0"/>
    </format>
  </formats>
  <chartFormats count="5">
    <chartFormat chart="1" format="15" series="1">
      <pivotArea type="data" outline="0" fieldPosition="0">
        <references count="2">
          <reference field="4294967294" count="1" selected="0">
            <x v="0"/>
          </reference>
          <reference field="51" count="1" selected="0">
            <x v="1"/>
          </reference>
        </references>
      </pivotArea>
    </chartFormat>
    <chartFormat chart="1" format="16" series="1">
      <pivotArea type="data" outline="0" fieldPosition="0">
        <references count="2">
          <reference field="4294967294" count="1" selected="0">
            <x v="0"/>
          </reference>
          <reference field="51" count="1" selected="0">
            <x v="0"/>
          </reference>
        </references>
      </pivotArea>
    </chartFormat>
    <chartFormat chart="1" format="17" series="1">
      <pivotArea type="data" outline="0" fieldPosition="0">
        <references count="2">
          <reference field="4294967294" count="1" selected="0">
            <x v="0"/>
          </reference>
          <reference field="51" count="1" selected="0">
            <x v="3"/>
          </reference>
        </references>
      </pivotArea>
    </chartFormat>
    <chartFormat chart="1" format="18" series="1">
      <pivotArea type="data" outline="0" fieldPosition="0">
        <references count="2">
          <reference field="4294967294" count="1" selected="0">
            <x v="0"/>
          </reference>
          <reference field="51" count="1" selected="0">
            <x v="4"/>
          </reference>
        </references>
      </pivotArea>
    </chartFormat>
    <chartFormat chart="1" format="19" series="1">
      <pivotArea type="data" outline="0" fieldPosition="0">
        <references count="2">
          <reference field="4294967294" count="1" selected="0">
            <x v="0"/>
          </reference>
          <reference field="51" count="1" selected="0">
            <x v="2"/>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Dependencia">
  <location ref="R49:X60"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axis="axisCol" dataField="1" showAll="0">
      <items count="7">
        <item x="0"/>
        <item x="2"/>
        <item m="1" x="5"/>
        <item x="4"/>
        <item x="3"/>
        <item x="1"/>
        <item t="default"/>
      </items>
    </pivotField>
  </pivotFields>
  <rowFields count="1">
    <field x="3"/>
  </rowFields>
  <rowItems count="10">
    <i>
      <x/>
    </i>
    <i>
      <x v="1"/>
    </i>
    <i>
      <x v="2"/>
    </i>
    <i>
      <x v="3"/>
    </i>
    <i>
      <x v="4"/>
    </i>
    <i>
      <x v="5"/>
    </i>
    <i>
      <x v="6"/>
    </i>
    <i>
      <x v="7"/>
    </i>
    <i>
      <x v="8"/>
    </i>
    <i t="grand">
      <x/>
    </i>
  </rowItems>
  <colFields count="1">
    <field x="78"/>
  </colFields>
  <colItems count="6">
    <i>
      <x/>
    </i>
    <i>
      <x v="1"/>
    </i>
    <i>
      <x v="3"/>
    </i>
    <i>
      <x v="4"/>
    </i>
    <i>
      <x v="5"/>
    </i>
    <i t="grand">
      <x/>
    </i>
  </colItems>
  <dataFields count="1">
    <dataField name="Cuenta de DESEMPEÑO FINAL 1erTRIMESTRE" fld="78" subtotal="count" baseField="0" baseItem="0"/>
  </dataFields>
  <formats count="29">
    <format dxfId="2305">
      <pivotArea outline="0" collapsedLevelsAreSubtotals="1" fieldPosition="0"/>
    </format>
    <format dxfId="2304">
      <pivotArea outline="0" collapsedLevelsAreSubtotals="1" fieldPosition="0"/>
    </format>
    <format dxfId="2303">
      <pivotArea outline="0" fieldPosition="0">
        <references count="1">
          <reference field="4294967294" count="1">
            <x v="0"/>
          </reference>
        </references>
      </pivotArea>
    </format>
    <format dxfId="2302">
      <pivotArea outline="0" fieldPosition="0">
        <references count="1">
          <reference field="4294967294" count="1">
            <x v="0"/>
          </reference>
        </references>
      </pivotArea>
    </format>
    <format dxfId="2301">
      <pivotArea outline="0" collapsedLevelsAreSubtotals="1" fieldPosition="0"/>
    </format>
    <format dxfId="2300">
      <pivotArea field="1" type="button" dataOnly="0" labelOnly="1" outline="0"/>
    </format>
    <format dxfId="2299">
      <pivotArea dataOnly="0" labelOnly="1" grandRow="1" outline="0" fieldPosition="0"/>
    </format>
    <format dxfId="2298">
      <pivotArea dataOnly="0" labelOnly="1" fieldPosition="0">
        <references count="1">
          <reference field="78" count="0"/>
        </references>
      </pivotArea>
    </format>
    <format dxfId="2297">
      <pivotArea dataOnly="0" labelOnly="1" grandCol="1" outline="0" fieldPosition="0"/>
    </format>
    <format dxfId="2296">
      <pivotArea outline="0" collapsedLevelsAreSubtotals="1" fieldPosition="0"/>
    </format>
    <format dxfId="2295">
      <pivotArea dataOnly="0" labelOnly="1" fieldPosition="0">
        <references count="1">
          <reference field="78" count="0"/>
        </references>
      </pivotArea>
    </format>
    <format dxfId="2294">
      <pivotArea dataOnly="0" labelOnly="1" grandCol="1" outline="0" fieldPosition="0"/>
    </format>
    <format dxfId="2293">
      <pivotArea field="1" type="button" dataOnly="0" labelOnly="1" outline="0"/>
    </format>
    <format dxfId="2292">
      <pivotArea outline="0" collapsedLevelsAreSubtotals="1" fieldPosition="0"/>
    </format>
    <format dxfId="2291">
      <pivotArea field="1" type="button" dataOnly="0" labelOnly="1" outline="0"/>
    </format>
    <format dxfId="2290">
      <pivotArea dataOnly="0" labelOnly="1" fieldPosition="0">
        <references count="1">
          <reference field="78" count="0"/>
        </references>
      </pivotArea>
    </format>
    <format dxfId="2289">
      <pivotArea field="3" type="button" dataOnly="0" labelOnly="1" outline="0" axis="axisRow" fieldPosition="0"/>
    </format>
    <format dxfId="2288">
      <pivotArea outline="0" fieldPosition="0">
        <references count="1">
          <reference field="4294967294" count="1">
            <x v="0"/>
          </reference>
        </references>
      </pivotArea>
    </format>
    <format dxfId="2287">
      <pivotArea outline="0" collapsedLevelsAreSubtotals="1" fieldPosition="0"/>
    </format>
    <format dxfId="2286">
      <pivotArea field="3" type="button" dataOnly="0" labelOnly="1" outline="0" axis="axisRow" fieldPosition="0"/>
    </format>
    <format dxfId="2285">
      <pivotArea dataOnly="0" labelOnly="1" fieldPosition="0">
        <references count="1">
          <reference field="3" count="0"/>
        </references>
      </pivotArea>
    </format>
    <format dxfId="2284">
      <pivotArea dataOnly="0" labelOnly="1" fieldPosition="0">
        <references count="1">
          <reference field="78" count="0"/>
        </references>
      </pivotArea>
    </format>
    <format dxfId="2283">
      <pivotArea dataOnly="0" labelOnly="1" grandRow="1" outline="0" fieldPosition="0"/>
    </format>
    <format dxfId="2282">
      <pivotArea outline="0" collapsedLevelsAreSubtotals="1" fieldPosition="0"/>
    </format>
    <format dxfId="2281">
      <pivotArea dataOnly="0" labelOnly="1" fieldPosition="0">
        <references count="1">
          <reference field="3" count="0"/>
        </references>
      </pivotArea>
    </format>
    <format dxfId="2280">
      <pivotArea outline="0" fieldPosition="0">
        <references count="1">
          <reference field="4294967294" count="1">
            <x v="0"/>
          </reference>
        </references>
      </pivotArea>
    </format>
    <format dxfId="2279">
      <pivotArea outline="0" collapsedLevelsAreSubtotals="1" fieldPosition="0"/>
    </format>
    <format dxfId="2278">
      <pivotArea outline="0" collapsedLevelsAreSubtotals="1" fieldPosition="0"/>
    </format>
    <format dxfId="2277">
      <pivotArea outline="0" fieldPosition="0">
        <references count="1">
          <reference field="4294967294" count="1">
            <x v="0"/>
          </reference>
        </references>
      </pivotArea>
    </format>
  </formats>
  <chartFormats count="18">
    <chartFormat chart="1" format="18" series="1">
      <pivotArea type="data" outline="0" fieldPosition="0">
        <references count="2">
          <reference field="4294967294" count="1" selected="0">
            <x v="0"/>
          </reference>
          <reference field="78" count="1" selected="0">
            <x v="1"/>
          </reference>
        </references>
      </pivotArea>
    </chartFormat>
    <chartFormat chart="1" format="19" series="1">
      <pivotArea type="data" outline="0" fieldPosition="0">
        <references count="2">
          <reference field="4294967294" count="1" selected="0">
            <x v="0"/>
          </reference>
          <reference field="78" count="1" selected="0">
            <x v="0"/>
          </reference>
        </references>
      </pivotArea>
    </chartFormat>
    <chartFormat chart="1" format="20" series="1">
      <pivotArea type="data" outline="0" fieldPosition="0">
        <references count="2">
          <reference field="4294967294" count="1" selected="0">
            <x v="0"/>
          </reference>
          <reference field="78" count="1" selected="0">
            <x v="2"/>
          </reference>
        </references>
      </pivotArea>
    </chartFormat>
    <chartFormat chart="1" format="21" series="1">
      <pivotArea type="data" outline="0" fieldPosition="0">
        <references count="2">
          <reference field="4294967294" count="1" selected="0">
            <x v="0"/>
          </reference>
          <reference field="78" count="1" selected="0">
            <x v="4"/>
          </reference>
        </references>
      </pivotArea>
    </chartFormat>
    <chartFormat chart="1" format="22" series="1">
      <pivotArea type="data" outline="0" fieldPosition="0">
        <references count="2">
          <reference field="4294967294" count="1" selected="0">
            <x v="0"/>
          </reference>
          <reference field="78" count="1" selected="0">
            <x v="5"/>
          </reference>
        </references>
      </pivotArea>
    </chartFormat>
    <chartFormat chart="1" format="23" series="1">
      <pivotArea type="data" outline="0" fieldPosition="0">
        <references count="2">
          <reference field="4294967294" count="1" selected="0">
            <x v="0"/>
          </reference>
          <reference field="78" count="1" selected="0">
            <x v="3"/>
          </reference>
        </references>
      </pivotArea>
    </chartFormat>
    <chartFormat chart="3" format="10" series="1">
      <pivotArea type="data" outline="0" fieldPosition="0">
        <references count="2">
          <reference field="4294967294" count="1" selected="0">
            <x v="0"/>
          </reference>
          <reference field="78" count="1" selected="0">
            <x v="1"/>
          </reference>
        </references>
      </pivotArea>
    </chartFormat>
    <chartFormat chart="3" format="11" series="1">
      <pivotArea type="data" outline="0" fieldPosition="0">
        <references count="2">
          <reference field="4294967294" count="1" selected="0">
            <x v="0"/>
          </reference>
          <reference field="78" count="1" selected="0">
            <x v="3"/>
          </reference>
        </references>
      </pivotArea>
    </chartFormat>
    <chartFormat chart="3" format="12" series="1">
      <pivotArea type="data" outline="0" fieldPosition="0">
        <references count="2">
          <reference field="4294967294" count="1" selected="0">
            <x v="0"/>
          </reference>
          <reference field="78" count="1" selected="0">
            <x v="4"/>
          </reference>
        </references>
      </pivotArea>
    </chartFormat>
    <chartFormat chart="3" format="13" series="1">
      <pivotArea type="data" outline="0" fieldPosition="0">
        <references count="2">
          <reference field="4294967294" count="1" selected="0">
            <x v="0"/>
          </reference>
          <reference field="78" count="1" selected="0">
            <x v="5"/>
          </reference>
        </references>
      </pivotArea>
    </chartFormat>
    <chartFormat chart="3" format="14" series="1">
      <pivotArea type="data" outline="0" fieldPosition="0">
        <references count="2">
          <reference field="4294967294" count="1" selected="0">
            <x v="0"/>
          </reference>
          <reference field="78" count="1" selected="0">
            <x v="0"/>
          </reference>
        </references>
      </pivotArea>
    </chartFormat>
    <chartFormat chart="5" format="30" series="1">
      <pivotArea type="data" outline="0" fieldPosition="0">
        <references count="2">
          <reference field="4294967294" count="1" selected="0">
            <x v="0"/>
          </reference>
          <reference field="78" count="1" selected="0">
            <x v="0"/>
          </reference>
        </references>
      </pivotArea>
    </chartFormat>
    <chartFormat chart="5" format="31" series="1">
      <pivotArea type="data" outline="0" fieldPosition="0">
        <references count="2">
          <reference field="4294967294" count="1" selected="0">
            <x v="0"/>
          </reference>
          <reference field="78" count="1" selected="0">
            <x v="1"/>
          </reference>
        </references>
      </pivotArea>
    </chartFormat>
    <chartFormat chart="5" format="32" series="1">
      <pivotArea type="data" outline="0" fieldPosition="0">
        <references count="2">
          <reference field="4294967294" count="1" selected="0">
            <x v="0"/>
          </reference>
          <reference field="78" count="1" selected="0">
            <x v="3"/>
          </reference>
        </references>
      </pivotArea>
    </chartFormat>
    <chartFormat chart="5" format="33" series="1">
      <pivotArea type="data" outline="0" fieldPosition="0">
        <references count="2">
          <reference field="4294967294" count="1" selected="0">
            <x v="0"/>
          </reference>
          <reference field="78" count="1" selected="0">
            <x v="4"/>
          </reference>
        </references>
      </pivotArea>
    </chartFormat>
    <chartFormat chart="5" format="34" series="1">
      <pivotArea type="data" outline="0" fieldPosition="0">
        <references count="2">
          <reference field="4294967294" count="1" selected="0">
            <x v="0"/>
          </reference>
          <reference field="78" count="1" selected="0">
            <x v="5"/>
          </reference>
        </references>
      </pivotArea>
    </chartFormat>
    <chartFormat chart="3" format="15" series="1">
      <pivotArea type="data" outline="0" fieldPosition="0">
        <references count="1">
          <reference field="4294967294" count="1" selected="0">
            <x v="0"/>
          </reference>
        </references>
      </pivotArea>
    </chartFormat>
    <chartFormat chart="5" format="35" series="1">
      <pivotArea type="data" outline="0" fieldPosition="0">
        <references count="1">
          <reference field="4294967294" count="1" selected="0">
            <x v="0"/>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3" cacheId="1"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chartFormat="2" rowHeaderCaption="Objetivos Estrategicos">
  <location ref="A41:F46" firstHeaderRow="1" firstDataRow="2" firstDataCol="1"/>
  <pivotFields count="106">
    <pivotField showAll="0"/>
    <pivotField axis="axisRow"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dataField="1" showAll="0" defaultSubtotal="0">
      <items count="5">
        <item x="0"/>
        <item x="1"/>
        <item x="2"/>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s>
  <rowFields count="1">
    <field x="1"/>
  </rowFields>
  <rowItems count="4">
    <i>
      <x/>
    </i>
    <i>
      <x v="1"/>
    </i>
    <i>
      <x v="2"/>
    </i>
    <i>
      <x v="3"/>
    </i>
  </rowItems>
  <colFields count="1">
    <field x="78"/>
  </colFields>
  <colItems count="5">
    <i>
      <x/>
    </i>
    <i>
      <x v="1"/>
    </i>
    <i>
      <x v="2"/>
    </i>
    <i>
      <x v="3"/>
    </i>
    <i>
      <x v="4"/>
    </i>
  </colItems>
  <dataFields count="1">
    <dataField name="Cuenta de DESEMPEÑO FINAL 2do TRIMESTRE" fld="78" subtotal="count" showDataAs="percentOfRow" baseField="0" baseItem="0" numFmtId="9"/>
  </dataFields>
  <formats count="27">
    <format dxfId="2332">
      <pivotArea outline="0" collapsedLevelsAreSubtotals="1" fieldPosition="0"/>
    </format>
    <format dxfId="2331">
      <pivotArea outline="0" collapsedLevelsAreSubtotals="1" fieldPosition="0"/>
    </format>
    <format dxfId="2330">
      <pivotArea dataOnly="0" labelOnly="1" fieldPosition="0">
        <references count="1">
          <reference field="1" count="0"/>
        </references>
      </pivotArea>
    </format>
    <format dxfId="2329">
      <pivotArea outline="0" collapsedLevelsAreSubtotals="1" fieldPosition="0"/>
    </format>
    <format dxfId="2328">
      <pivotArea field="1" type="button" dataOnly="0" labelOnly="1" outline="0" axis="axisRow" fieldPosition="0"/>
    </format>
    <format dxfId="2327">
      <pivotArea dataOnly="0" labelOnly="1" fieldPosition="0">
        <references count="1">
          <reference field="1" count="0"/>
        </references>
      </pivotArea>
    </format>
    <format dxfId="2326">
      <pivotArea dataOnly="0" labelOnly="1" grandRow="1" outline="0" fieldPosition="0"/>
    </format>
    <format dxfId="2325">
      <pivotArea dataOnly="0" labelOnly="1" grandCol="1" outline="0" fieldPosition="0"/>
    </format>
    <format dxfId="2324">
      <pivotArea outline="0" collapsedLevelsAreSubtotals="1" fieldPosition="0"/>
    </format>
    <format dxfId="2323">
      <pivotArea dataOnly="0" labelOnly="1" grandCol="1" outline="0" fieldPosition="0"/>
    </format>
    <format dxfId="2322">
      <pivotArea field="1" type="button" dataOnly="0" labelOnly="1" outline="0" axis="axisRow" fieldPosition="0"/>
    </format>
    <format dxfId="2321">
      <pivotArea outline="0" collapsedLevelsAreSubtotals="1" fieldPosition="0"/>
    </format>
    <format dxfId="2320">
      <pivotArea field="1" type="button" dataOnly="0" labelOnly="1" outline="0" axis="axisRow" fieldPosition="0"/>
    </format>
    <format dxfId="2319">
      <pivotArea dataOnly="0" labelOnly="1" fieldPosition="0">
        <references count="1">
          <reference field="1" count="0"/>
        </references>
      </pivotArea>
    </format>
    <format dxfId="2318">
      <pivotArea outline="0" fieldPosition="0">
        <references count="1">
          <reference field="4294967294" count="1">
            <x v="0"/>
          </reference>
        </references>
      </pivotArea>
    </format>
    <format dxfId="2317">
      <pivotArea outline="0" collapsedLevelsAreSubtotals="1" fieldPosition="0"/>
    </format>
    <format dxfId="2316">
      <pivotArea outline="0" collapsedLevelsAreSubtotals="1" fieldPosition="0"/>
    </format>
    <format dxfId="2315">
      <pivotArea outline="0" collapsedLevelsAreSubtotals="1" fieldPosition="0"/>
    </format>
    <format dxfId="2314">
      <pivotArea outline="0" collapsedLevelsAreSubtotals="1" fieldPosition="0"/>
    </format>
    <format dxfId="2313">
      <pivotArea type="all" dataOnly="0" outline="0" fieldPosition="0"/>
    </format>
    <format dxfId="2312">
      <pivotArea outline="0" collapsedLevelsAreSubtotals="1" fieldPosition="0"/>
    </format>
    <format dxfId="2311">
      <pivotArea type="origin" dataOnly="0" labelOnly="1" outline="0" fieldPosition="0"/>
    </format>
    <format dxfId="2310">
      <pivotArea field="78" type="button" dataOnly="0" labelOnly="1" outline="0" axis="axisCol" fieldPosition="0"/>
    </format>
    <format dxfId="2309">
      <pivotArea type="topRight" dataOnly="0" labelOnly="1" outline="0" fieldPosition="0"/>
    </format>
    <format dxfId="2308">
      <pivotArea field="1" type="button" dataOnly="0" labelOnly="1" outline="0" axis="axisRow" fieldPosition="0"/>
    </format>
    <format dxfId="2307">
      <pivotArea dataOnly="0" labelOnly="1" fieldPosition="0">
        <references count="1">
          <reference field="1" count="0"/>
        </references>
      </pivotArea>
    </format>
    <format dxfId="2306">
      <pivotArea dataOnly="0" labelOnly="1" fieldPosition="0">
        <references count="1">
          <reference field="78" count="0"/>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2:G36" firstHeaderRow="1" firstDataRow="2" firstDataCol="1"/>
  <pivotFields count="106">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dataField="1" showAll="0" defaultSubtotal="0">
      <items count="5">
        <item x="1"/>
        <item x="0"/>
        <item x="2"/>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s>
  <rowFields count="1">
    <field x="4"/>
  </rowFields>
  <rowItems count="3">
    <i>
      <x/>
    </i>
    <i>
      <x v="1"/>
    </i>
    <i t="grand">
      <x/>
    </i>
  </rowItems>
  <colFields count="1">
    <field x="78"/>
  </colFields>
  <colItems count="6">
    <i>
      <x/>
    </i>
    <i>
      <x v="1"/>
    </i>
    <i>
      <x v="2"/>
    </i>
    <i>
      <x v="3"/>
    </i>
    <i>
      <x v="4"/>
    </i>
    <i t="grand">
      <x/>
    </i>
  </colItems>
  <dataFields count="1">
    <dataField name="Cuenta de DESEMPEÑO FINAL 2do TRIMESTRE" fld="78" subtotal="count" baseField="0" baseItem="0"/>
  </dataFields>
  <formats count="31">
    <format dxfId="2363">
      <pivotArea outline="0" collapsedLevelsAreSubtotals="1" fieldPosition="0"/>
    </format>
    <format dxfId="2362">
      <pivotArea outline="0" collapsedLevelsAreSubtotals="1" fieldPosition="0"/>
    </format>
    <format dxfId="2361">
      <pivotArea outline="0" fieldPosition="0">
        <references count="1">
          <reference field="4294967294" count="1">
            <x v="0"/>
          </reference>
        </references>
      </pivotArea>
    </format>
    <format dxfId="2360">
      <pivotArea outline="0" collapsedLevelsAreSubtotals="1" fieldPosition="0"/>
    </format>
    <format dxfId="2359">
      <pivotArea outline="0" collapsedLevelsAreSubtotals="1" fieldPosition="0"/>
    </format>
    <format dxfId="2358">
      <pivotArea outline="0" collapsedLevelsAreSubtotals="1" fieldPosition="0"/>
    </format>
    <format dxfId="2357">
      <pivotArea outline="0" collapsedLevelsAreSubtotals="1" fieldPosition="0"/>
    </format>
    <format dxfId="2356">
      <pivotArea outline="0" collapsedLevelsAreSubtotals="1" fieldPosition="0"/>
    </format>
    <format dxfId="2355">
      <pivotArea outline="0" collapsedLevelsAreSubtotals="1" fieldPosition="0"/>
    </format>
    <format dxfId="2354">
      <pivotArea outline="0" fieldPosition="0">
        <references count="1">
          <reference field="4294967294" count="1">
            <x v="0"/>
          </reference>
        </references>
      </pivotArea>
    </format>
    <format dxfId="2353">
      <pivotArea type="origin" dataOnly="0" labelOnly="1" outline="0" fieldPosition="0"/>
    </format>
    <format dxfId="2352">
      <pivotArea type="all" dataOnly="0" outline="0" fieldPosition="0"/>
    </format>
    <format dxfId="2351">
      <pivotArea outline="0" collapsedLevelsAreSubtotals="1" fieldPosition="0"/>
    </format>
    <format dxfId="2350">
      <pivotArea type="origin" dataOnly="0" labelOnly="1" outline="0" fieldPosition="0"/>
    </format>
    <format dxfId="2349">
      <pivotArea field="78" type="button" dataOnly="0" labelOnly="1" outline="0" axis="axisCol" fieldPosition="0"/>
    </format>
    <format dxfId="2348">
      <pivotArea type="topRight" dataOnly="0" labelOnly="1" outline="0" fieldPosition="0"/>
    </format>
    <format dxfId="2347">
      <pivotArea field="4" type="button" dataOnly="0" labelOnly="1" outline="0" axis="axisRow" fieldPosition="0"/>
    </format>
    <format dxfId="2346">
      <pivotArea dataOnly="0" labelOnly="1" fieldPosition="0">
        <references count="1">
          <reference field="4" count="0"/>
        </references>
      </pivotArea>
    </format>
    <format dxfId="2345">
      <pivotArea dataOnly="0" labelOnly="1" grandRow="1" outline="0" fieldPosition="0"/>
    </format>
    <format dxfId="2344">
      <pivotArea dataOnly="0" labelOnly="1" fieldPosition="0">
        <references count="1">
          <reference field="78" count="0"/>
        </references>
      </pivotArea>
    </format>
    <format dxfId="2343">
      <pivotArea dataOnly="0" labelOnly="1" grandCol="1" outline="0" fieldPosition="0"/>
    </format>
    <format dxfId="2342">
      <pivotArea type="all" dataOnly="0" outline="0" fieldPosition="0"/>
    </format>
    <format dxfId="2341">
      <pivotArea outline="0" collapsedLevelsAreSubtotals="1" fieldPosition="0"/>
    </format>
    <format dxfId="2340">
      <pivotArea type="origin" dataOnly="0" labelOnly="1" outline="0" fieldPosition="0"/>
    </format>
    <format dxfId="2339">
      <pivotArea field="78" type="button" dataOnly="0" labelOnly="1" outline="0" axis="axisCol" fieldPosition="0"/>
    </format>
    <format dxfId="2338">
      <pivotArea type="topRight" dataOnly="0" labelOnly="1" outline="0" fieldPosition="0"/>
    </format>
    <format dxfId="2337">
      <pivotArea field="4" type="button" dataOnly="0" labelOnly="1" outline="0" axis="axisRow" fieldPosition="0"/>
    </format>
    <format dxfId="2336">
      <pivotArea dataOnly="0" labelOnly="1" fieldPosition="0">
        <references count="1">
          <reference field="4" count="0"/>
        </references>
      </pivotArea>
    </format>
    <format dxfId="2335">
      <pivotArea dataOnly="0" labelOnly="1" grandRow="1" outline="0" fieldPosition="0"/>
    </format>
    <format dxfId="2334">
      <pivotArea dataOnly="0" labelOnly="1" fieldPosition="0">
        <references count="1">
          <reference field="78" count="0"/>
        </references>
      </pivotArea>
    </format>
    <format dxfId="233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Dependencia1" sourceName="Dependencia">
  <pivotTables>
    <pivotTable tabId="4" name="TablaDinámica5"/>
    <pivotTable tabId="6" name="TablaDinámica2"/>
    <pivotTable tabId="6" name="TablaDinámica4"/>
    <pivotTable tabId="6" name="TablaDinámica3"/>
    <pivotTable tabId="6" name="TablaDinámica6"/>
  </pivotTables>
  <data>
    <tabular pivotCacheId="2">
      <items count="9">
        <i x="0" s="1"/>
        <i x="1" s="1"/>
        <i x="2" s="1"/>
        <i x="3" s="1"/>
        <i x="4" s="1"/>
        <i x="5" s="1"/>
        <i x="6"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Clasificación__Estratégico___De_Gestión" sourceName="Clasificación (Estratégico / De Gestión)">
  <pivotTables>
    <pivotTable tabId="6" name="TablaDinámica2"/>
    <pivotTable tabId="6" name="TablaDinámica4"/>
    <pivotTable tabId="6" name="TablaDinámica6"/>
  </pivotTables>
  <data>
    <tabular pivotCacheId="2">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Periodicidad" sourceName="Periodicidad">
  <pivotTables>
    <pivotTable tabId="6" name="TablaDinámica2"/>
    <pivotTable tabId="6" name="TablaDinámica3"/>
    <pivotTable tabId="6" name="TablaDinámica4"/>
    <pivotTable tabId="6" name="TablaDinámica6"/>
  </pivotTables>
  <data>
    <tabular pivotCacheId="2">
      <items count="6">
        <i x="4" s="1"/>
        <i x="3" s="1"/>
        <i x="2" s="1"/>
        <i x="5"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pendencia 1" cache="SegmentaciónDeDatos_Dependencia1" caption="Dependencia" rowHeight="241300"/>
  <slicer name="Clasificación (Estratégico / De Gestión)" cache="SegmentaciónDeDatos_Clasificación__Estratégico___De_Gestión" caption="Clasificación (Estratégico / De Gestión)" rowHeight="241300"/>
  <slicer name="Periodicidad" cache="SegmentaciónDeDatos_Periodicidad" caption="Periodicidad" rowHeight="241300"/>
</slicers>
</file>

<file path=xl/tables/table1.xml><?xml version="1.0" encoding="utf-8"?>
<table xmlns="http://schemas.openxmlformats.org/spreadsheetml/2006/main" id="2" name="Tabla1" displayName="Tabla1" ref="A7:DB68" totalsRowShown="0" tableBorderDxfId="3097">
  <autoFilter ref="A7:DB68"/>
  <tableColumns count="106">
    <tableColumn id="1" name="No." dataDxfId="3096"/>
    <tableColumn id="2" name="Objetivo Estratégico" dataDxfId="3095"/>
    <tableColumn id="3" name="Proceso" dataDxfId="3094"/>
    <tableColumn id="4" name="Dependencia" dataDxfId="3093"/>
    <tableColumn id="5" name="Clasificación (Estratégico / De Gestión)" dataDxfId="3092"/>
    <tableColumn id="6" name="Nombre del indicador" dataDxfId="3091"/>
    <tableColumn id="7" name="Objetivo del indicador" dataDxfId="3090"/>
    <tableColumn id="8" name="Periodicidad" dataDxfId="3089"/>
    <tableColumn id="9" name="Recursos" dataDxfId="3088"/>
    <tableColumn id="10" name="Meta" dataDxfId="3087"/>
    <tableColumn id="11" name="Puntos de lectura" dataDxfId="3086"/>
    <tableColumn id="12" name="Tipo de indicador" dataDxfId="3085"/>
    <tableColumn id="13" name="Formula" dataDxfId="3084"/>
    <tableColumn id="14" name="Escala de medición" dataDxfId="3083"/>
    <tableColumn id="15" name="Fuente de datos" dataDxfId="3082"/>
    <tableColumn id="16" name="Frecuencia de recolección datos" dataDxfId="3081"/>
    <tableColumn id="17" name="Frecuencia de análisis de los datos" dataDxfId="3080"/>
    <tableColumn id="18" name="MALO" dataDxfId="3079"/>
    <tableColumn id="19" name="REGULAR" dataDxfId="3078"/>
    <tableColumn id="20" name="BUENO" dataDxfId="3077"/>
    <tableColumn id="21" name="EXCELENTE" dataDxfId="3076"/>
    <tableColumn id="22" name="Proceso que suministran información y datos al indicador" dataDxfId="3075"/>
    <tableColumn id="23" name="Responsable Calcular indicador" dataDxfId="3074"/>
    <tableColumn id="24" name="Responsable de Analizar indicador" dataDxfId="3073"/>
    <tableColumn id="25" name="Usuarios que utilizan la información (indicador)" dataDxfId="3072"/>
    <tableColumn id="26" name="META (per.)" dataDxfId="3071">
      <calculatedColumnFormula>J8</calculatedColumnFormula>
    </tableColumn>
    <tableColumn id="27" name="Valor numerador" dataDxfId="3070"/>
    <tableColumn id="28" name="Valor denominador" dataDxfId="3069"/>
    <tableColumn id="29" name="RESULTADO " dataDxfId="3068"/>
    <tableColumn id="30" name="TENDENCIA_x000a_(&gt;=) (&lt;=)" dataDxfId="3067"/>
    <tableColumn id="31" name="DESEMPEÑO" dataDxfId="3066"/>
    <tableColumn id="32" name="ANALISIS Y OBSERVACIONES" dataDxfId="3065"/>
    <tableColumn id="33" name="Acción _x000a_Planteada" dataDxfId="3064"/>
    <tableColumn id="34" name="META (per.)2" dataDxfId="3063">
      <calculatedColumnFormula>J8</calculatedColumnFormula>
    </tableColumn>
    <tableColumn id="35" name="Valor numerador3" dataDxfId="3062"/>
    <tableColumn id="36" name="Valor denominador4" dataDxfId="3061"/>
    <tableColumn id="37" name="RESULTADO 5" dataDxfId="3060"/>
    <tableColumn id="38" name="TENDENCIA_x000a_(&gt;=) (&lt;=)6" dataDxfId="3059"/>
    <tableColumn id="39" name="DESEMPEÑO7" dataDxfId="3058"/>
    <tableColumn id="40" name="ANALISIS Y OBSERVACIONES8" dataDxfId="3057"/>
    <tableColumn id="41" name="Acción _x000a_Planteada9" dataDxfId="3056"/>
    <tableColumn id="42" name="META (per.)10" dataDxfId="3055">
      <calculatedColumnFormula>J8</calculatedColumnFormula>
    </tableColumn>
    <tableColumn id="43" name="Valor numerador11" dataDxfId="3054"/>
    <tableColumn id="44" name="Valor denominador12" dataDxfId="3053"/>
    <tableColumn id="45" name="RESULTADO 13"/>
    <tableColumn id="46" name="TENDENCIA_x000a_(&gt;=) (&lt;=)14" dataDxfId="3052"/>
    <tableColumn id="47" name="DESEMPEÑO15" dataDxfId="3051"/>
    <tableColumn id="48" name="ANALISIS Y OBSERVACIONES16" dataDxfId="3050"/>
    <tableColumn id="49" name="Acción _x000a_Planteada17" dataDxfId="3049"/>
    <tableColumn id="50" name="PROMEDIO MENSUAL 3er TRIMESTRE" dataDxfId="3048"/>
    <tableColumn id="51" name="RESULTADO 3er TRIMESTRE" dataDxfId="3047">
      <calculatedColumnFormula>AS8</calculatedColumnFormula>
    </tableColumn>
    <tableColumn id="52" name="DESEMPEÑO FINAL 3er TRIMESTRE" dataDxfId="3046">
      <calculatedColumnFormula>AU8</calculatedColumnFormula>
    </tableColumn>
    <tableColumn id="53" name="META (per.)18" dataDxfId="3045"/>
    <tableColumn id="54" name="Valor numerador19" dataDxfId="3044"/>
    <tableColumn id="55" name="Valor denominador20" dataDxfId="3043"/>
    <tableColumn id="56" name="RESULTADO 21" dataDxfId="3042"/>
    <tableColumn id="57" name="TENDENCIA_x000a_(&gt;=) (&lt;=)22" dataDxfId="3041"/>
    <tableColumn id="58" name="DESEMPEÑO23" dataDxfId="3040"/>
    <tableColumn id="59" name="ANALISIS Y OBSERVACIONES24" dataDxfId="3039"/>
    <tableColumn id="60" name="Acción _x000a_Planteada25" dataDxfId="3038"/>
    <tableColumn id="61" name="META (per.)26" dataDxfId="3037"/>
    <tableColumn id="62" name="Valor numerador27" dataDxfId="3036"/>
    <tableColumn id="63" name="Valor denominador28" dataDxfId="3035"/>
    <tableColumn id="64" name="RESULTADO 29" dataDxfId="3034"/>
    <tableColumn id="65" name="TENDENCIA_x000a_(&gt;=) (&lt;=)30" dataDxfId="3033"/>
    <tableColumn id="66" name="DESEMPEÑO31" dataDxfId="3032"/>
    <tableColumn id="67" name="ANALISIS Y OBSERVACIONES32" dataDxfId="3031"/>
    <tableColumn id="68" name="Acción _x000a_Planteada33" dataDxfId="3030"/>
    <tableColumn id="69" name="META (per.)34" dataDxfId="3029"/>
    <tableColumn id="70" name="Valor numerador35" dataDxfId="3028"/>
    <tableColumn id="71" name="Valor denominador36" dataDxfId="3027"/>
    <tableColumn id="72" name="RESULTADO 37"/>
    <tableColumn id="73" name="TENDENCIA_x000a_(&gt;=) (&lt;=)38" dataDxfId="3026"/>
    <tableColumn id="74" name="DESEMPEÑO39" dataDxfId="3025"/>
    <tableColumn id="75" name="ANALISIS Y OBSERVACIONES40" dataDxfId="3024"/>
    <tableColumn id="76" name="Acción _x000a_Planteada41" dataDxfId="3023"/>
    <tableColumn id="77" name="PROMEDIO MENSUAL 2do TRIMESTRE" dataDxfId="3022"/>
    <tableColumn id="78" name="RESULTADO 2do TRIMESTRE" dataDxfId="3021">
      <calculatedColumnFormula>BT8</calculatedColumnFormula>
    </tableColumn>
    <tableColumn id="79" name="DESEMPEÑO FINAL 2do TRIMESTRE" dataDxfId="3020"/>
    <tableColumn id="80" name="META (per.)42" dataDxfId="3019"/>
    <tableColumn id="81" name="Valor numerador43" dataDxfId="3018"/>
    <tableColumn id="82" name="Valor denominador44" dataDxfId="3017"/>
    <tableColumn id="83" name="RESULTADO 45" dataDxfId="3016"/>
    <tableColumn id="84" name="TENDENCIA_x000a_(&gt;=) (&lt;=)46" dataDxfId="3015"/>
    <tableColumn id="85" name="DESEMPEÑO47" dataDxfId="3014"/>
    <tableColumn id="86" name="ANALISIS Y OBSERVACIONES48" dataDxfId="3013"/>
    <tableColumn id="87" name="Acción _x000a_Planteada49" dataDxfId="3012"/>
    <tableColumn id="88" name="META (per.)50" dataDxfId="3011"/>
    <tableColumn id="89" name="Valor numerador51" dataDxfId="3010"/>
    <tableColumn id="90" name="Valor denominador52" dataDxfId="3009"/>
    <tableColumn id="91" name="RESULTADO 53" dataDxfId="3008"/>
    <tableColumn id="92" name="TENDENCIA_x000a_(&gt;=) (&lt;=)54" dataDxfId="3007"/>
    <tableColumn id="93" name="DESEMPEÑO55" dataDxfId="3006"/>
    <tableColumn id="94" name="ANALISIS Y OBSERVACIONES56" dataDxfId="3005"/>
    <tableColumn id="95" name="Acción _x000a_Planteada57" dataDxfId="3004"/>
    <tableColumn id="96" name="META (per.)58" dataDxfId="3003"/>
    <tableColumn id="97" name="Valor numerador59" dataDxfId="3002"/>
    <tableColumn id="98" name="Valor denominador60" dataDxfId="3001"/>
    <tableColumn id="99" name="RESULTADO 61" dataDxfId="3000"/>
    <tableColumn id="100" name="TENDENCIA_x000a_(&gt;=) (&lt;=)62" dataDxfId="2999"/>
    <tableColumn id="101" name="DESEMPEÑO63" dataDxfId="2998"/>
    <tableColumn id="102" name="ANALISIS Y OBSERVACIONES64" dataDxfId="2997"/>
    <tableColumn id="103" name="Acción _x000a_Planteada65" dataDxfId="2996"/>
    <tableColumn id="104" name="PROMEDIO MENSUAL 1er TRIMESTRE" dataDxfId="2995"/>
    <tableColumn id="105" name="RESULTADO 1er TRIMESTRE" dataDxfId="2994">
      <calculatedColumnFormula>CU8</calculatedColumnFormula>
    </tableColumn>
    <tableColumn id="106" name="DESEMPEÑO FINAL 1erTRIMESTRE" dataDxfId="2993">
      <calculatedColumnFormula>CW8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4.xml"/><Relationship Id="rId7" Type="http://schemas.openxmlformats.org/officeDocument/2006/relationships/drawing" Target="../drawings/drawing3.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rinterSettings" Target="../printerSettings/printerSettings2.bin"/><Relationship Id="rId5" Type="http://schemas.openxmlformats.org/officeDocument/2006/relationships/pivotTable" Target="../pivotTables/pivotTable6.xml"/><Relationship Id="rId4"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ivotTable" Target="../pivotTables/pivotTable9.xml"/><Relationship Id="rId7" Type="http://schemas.openxmlformats.org/officeDocument/2006/relationships/printerSettings" Target="../printerSettings/printerSettings3.bin"/><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openxmlformats.org/officeDocument/2006/relationships/pivotTable" Target="../pivotTables/pivotTable12.xml"/><Relationship Id="rId5" Type="http://schemas.openxmlformats.org/officeDocument/2006/relationships/pivotTable" Target="../pivotTables/pivotTable11.xml"/><Relationship Id="rId4" Type="http://schemas.openxmlformats.org/officeDocument/2006/relationships/pivotTable" Target="../pivotTables/pivotTable10.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5:G108"/>
  <sheetViews>
    <sheetView showGridLines="0" zoomScale="85" zoomScaleNormal="85" workbookViewId="0">
      <selection activeCell="I12" sqref="I12"/>
    </sheetView>
  </sheetViews>
  <sheetFormatPr baseColWidth="10" defaultRowHeight="15" x14ac:dyDescent="0.25"/>
  <cols>
    <col min="2" max="2" width="28.625" customWidth="1"/>
    <col min="3" max="3" width="34.25" customWidth="1"/>
    <col min="4" max="6" width="16.375" customWidth="1"/>
    <col min="7" max="7" width="18.125" customWidth="1"/>
  </cols>
  <sheetData>
    <row r="45" spans="3:7" ht="45" x14ac:dyDescent="0.25">
      <c r="C45" s="320" t="s">
        <v>7</v>
      </c>
      <c r="D45" s="421" t="s">
        <v>6</v>
      </c>
      <c r="E45" s="421" t="s">
        <v>1003</v>
      </c>
      <c r="F45" s="134" t="s">
        <v>1075</v>
      </c>
      <c r="G45" s="134" t="s">
        <v>1074</v>
      </c>
    </row>
    <row r="46" spans="3:7" ht="30" x14ac:dyDescent="0.25">
      <c r="C46" s="422" t="s">
        <v>260</v>
      </c>
      <c r="D46" s="132" t="s">
        <v>29</v>
      </c>
      <c r="E46" s="132" t="s">
        <v>19</v>
      </c>
      <c r="F46" s="142">
        <v>1</v>
      </c>
      <c r="G46" s="142">
        <v>0.66666666666666663</v>
      </c>
    </row>
    <row r="47" spans="3:7" x14ac:dyDescent="0.25">
      <c r="C47" s="422" t="s">
        <v>176</v>
      </c>
      <c r="D47" s="132" t="s">
        <v>29</v>
      </c>
      <c r="E47" s="132" t="s">
        <v>21</v>
      </c>
      <c r="F47" s="142">
        <v>0.95</v>
      </c>
      <c r="G47" s="142">
        <v>1</v>
      </c>
    </row>
    <row r="48" spans="3:7" ht="30" x14ac:dyDescent="0.25">
      <c r="C48" s="422" t="s">
        <v>250</v>
      </c>
      <c r="D48" s="132" t="s">
        <v>29</v>
      </c>
      <c r="E48" s="132" t="s">
        <v>649</v>
      </c>
      <c r="F48" s="142">
        <v>1</v>
      </c>
      <c r="G48" s="142">
        <v>0</v>
      </c>
    </row>
    <row r="49" spans="3:7" ht="30" x14ac:dyDescent="0.25">
      <c r="C49" s="422" t="s">
        <v>158</v>
      </c>
      <c r="D49" s="132" t="s">
        <v>29</v>
      </c>
      <c r="E49" s="132" t="s">
        <v>21</v>
      </c>
      <c r="F49" s="142">
        <v>1</v>
      </c>
      <c r="G49" s="142">
        <v>1</v>
      </c>
    </row>
    <row r="50" spans="3:7" x14ac:dyDescent="0.25">
      <c r="C50" s="429" t="s">
        <v>634</v>
      </c>
      <c r="D50" s="132" t="s">
        <v>29</v>
      </c>
      <c r="E50" s="132" t="s">
        <v>21</v>
      </c>
      <c r="F50" s="136">
        <v>13</v>
      </c>
      <c r="G50" s="136">
        <v>17.142857142857142</v>
      </c>
    </row>
    <row r="51" spans="3:7" ht="30" x14ac:dyDescent="0.25">
      <c r="C51" s="422" t="s">
        <v>132</v>
      </c>
      <c r="D51" s="132" t="s">
        <v>71</v>
      </c>
      <c r="E51" s="132" t="s">
        <v>19</v>
      </c>
      <c r="F51" s="142">
        <v>1</v>
      </c>
      <c r="G51" s="142">
        <v>0.75</v>
      </c>
    </row>
    <row r="52" spans="3:7" ht="45" x14ac:dyDescent="0.25">
      <c r="C52" s="422" t="s">
        <v>135</v>
      </c>
      <c r="D52" s="132" t="s">
        <v>71</v>
      </c>
      <c r="E52" s="132" t="s">
        <v>20</v>
      </c>
      <c r="F52" s="142">
        <v>1</v>
      </c>
      <c r="G52" s="142">
        <v>0.8</v>
      </c>
    </row>
    <row r="53" spans="3:7" ht="45" x14ac:dyDescent="0.25">
      <c r="C53" s="422" t="s">
        <v>547</v>
      </c>
      <c r="D53" s="132" t="s">
        <v>29</v>
      </c>
      <c r="E53" s="132" t="s">
        <v>20</v>
      </c>
      <c r="F53" s="142">
        <v>0.9</v>
      </c>
      <c r="G53" s="142">
        <v>0.88888888888888884</v>
      </c>
    </row>
    <row r="54" spans="3:7" x14ac:dyDescent="0.25">
      <c r="C54" s="429" t="s">
        <v>400</v>
      </c>
      <c r="D54" s="132" t="s">
        <v>29</v>
      </c>
      <c r="E54" s="132" t="s">
        <v>21</v>
      </c>
      <c r="F54" s="142">
        <v>0.01</v>
      </c>
      <c r="G54" s="142">
        <v>3.1964939085682119E-3</v>
      </c>
    </row>
    <row r="55" spans="3:7" ht="30" x14ac:dyDescent="0.25">
      <c r="C55" s="422" t="s">
        <v>312</v>
      </c>
      <c r="D55" s="132" t="s">
        <v>71</v>
      </c>
      <c r="E55" s="132" t="s">
        <v>649</v>
      </c>
      <c r="F55" s="142">
        <v>1</v>
      </c>
      <c r="G55" s="142">
        <v>0</v>
      </c>
    </row>
    <row r="56" spans="3:7" ht="30" x14ac:dyDescent="0.25">
      <c r="C56" s="422" t="s">
        <v>120</v>
      </c>
      <c r="D56" s="132" t="s">
        <v>71</v>
      </c>
      <c r="E56" s="132" t="s">
        <v>20</v>
      </c>
      <c r="F56" s="142">
        <v>1</v>
      </c>
      <c r="G56" s="142">
        <v>0.91</v>
      </c>
    </row>
    <row r="57" spans="3:7" x14ac:dyDescent="0.25">
      <c r="C57" s="422" t="s">
        <v>572</v>
      </c>
      <c r="D57" s="132" t="s">
        <v>29</v>
      </c>
      <c r="E57" s="132" t="s">
        <v>649</v>
      </c>
      <c r="F57" s="142">
        <v>1</v>
      </c>
      <c r="G57" s="142">
        <v>0</v>
      </c>
    </row>
    <row r="58" spans="3:7" ht="30" x14ac:dyDescent="0.25">
      <c r="C58" s="422" t="s">
        <v>111</v>
      </c>
      <c r="D58" s="132" t="s">
        <v>29</v>
      </c>
      <c r="E58" s="132" t="s">
        <v>649</v>
      </c>
      <c r="F58" s="142">
        <v>1</v>
      </c>
      <c r="G58" s="142">
        <v>0</v>
      </c>
    </row>
    <row r="59" spans="3:7" ht="30" x14ac:dyDescent="0.25">
      <c r="C59" s="422" t="s">
        <v>84</v>
      </c>
      <c r="D59" s="132" t="s">
        <v>29</v>
      </c>
      <c r="E59" s="132" t="s">
        <v>649</v>
      </c>
      <c r="F59" s="142">
        <v>1</v>
      </c>
      <c r="G59" s="142">
        <v>0</v>
      </c>
    </row>
    <row r="60" spans="3:7" ht="30" x14ac:dyDescent="0.25">
      <c r="C60" s="422" t="s">
        <v>599</v>
      </c>
      <c r="D60" s="132" t="s">
        <v>29</v>
      </c>
      <c r="E60" s="132" t="s">
        <v>21</v>
      </c>
      <c r="F60" s="142">
        <v>0.8</v>
      </c>
      <c r="G60" s="142">
        <v>1</v>
      </c>
    </row>
    <row r="61" spans="3:7" ht="30" x14ac:dyDescent="0.25">
      <c r="C61" s="422" t="s">
        <v>213</v>
      </c>
      <c r="D61" s="132" t="s">
        <v>29</v>
      </c>
      <c r="E61" s="132" t="s">
        <v>21</v>
      </c>
      <c r="F61" s="142">
        <v>1</v>
      </c>
      <c r="G61" s="142">
        <v>1</v>
      </c>
    </row>
    <row r="62" spans="3:7" ht="30" x14ac:dyDescent="0.25">
      <c r="C62" s="422" t="s">
        <v>107</v>
      </c>
      <c r="D62" s="132" t="s">
        <v>29</v>
      </c>
      <c r="E62" s="132" t="s">
        <v>21</v>
      </c>
      <c r="F62" s="142">
        <v>1</v>
      </c>
      <c r="G62" s="142">
        <v>0.99583333333333324</v>
      </c>
    </row>
    <row r="63" spans="3:7" x14ac:dyDescent="0.25">
      <c r="C63" s="422" t="s">
        <v>276</v>
      </c>
      <c r="D63" s="132" t="s">
        <v>29</v>
      </c>
      <c r="E63" s="132" t="s">
        <v>20</v>
      </c>
      <c r="F63" s="142">
        <v>0.65</v>
      </c>
      <c r="G63" s="142">
        <v>0.6040992448759438</v>
      </c>
    </row>
    <row r="64" spans="3:7" ht="30" x14ac:dyDescent="0.25">
      <c r="C64" s="422" t="s">
        <v>99</v>
      </c>
      <c r="D64" s="132" t="s">
        <v>29</v>
      </c>
      <c r="E64" s="132" t="s">
        <v>20</v>
      </c>
      <c r="F64" s="142">
        <v>1</v>
      </c>
      <c r="G64" s="142">
        <v>0.94166666666666676</v>
      </c>
    </row>
    <row r="65" spans="3:7" ht="45" x14ac:dyDescent="0.25">
      <c r="C65" s="422" t="s">
        <v>522</v>
      </c>
      <c r="D65" s="132" t="s">
        <v>29</v>
      </c>
      <c r="E65" s="132" t="s">
        <v>21</v>
      </c>
      <c r="F65" s="142">
        <v>0.8</v>
      </c>
      <c r="G65" s="142">
        <v>0.97381671701913397</v>
      </c>
    </row>
    <row r="66" spans="3:7" ht="45" x14ac:dyDescent="0.25">
      <c r="C66" s="422" t="s">
        <v>497</v>
      </c>
      <c r="D66" s="132" t="s">
        <v>29</v>
      </c>
      <c r="E66" s="132" t="s">
        <v>20</v>
      </c>
      <c r="F66" s="142">
        <v>0.75</v>
      </c>
      <c r="G66" s="142">
        <v>0.74530769230769234</v>
      </c>
    </row>
    <row r="67" spans="3:7" ht="30" x14ac:dyDescent="0.25">
      <c r="C67" s="422" t="s">
        <v>432</v>
      </c>
      <c r="D67" s="132" t="s">
        <v>71</v>
      </c>
      <c r="E67" s="132" t="s">
        <v>21</v>
      </c>
      <c r="F67" s="142">
        <v>0.15</v>
      </c>
      <c r="G67" s="142">
        <v>0.13223496847388769</v>
      </c>
    </row>
    <row r="68" spans="3:7" ht="30" x14ac:dyDescent="0.25">
      <c r="C68" s="422" t="s">
        <v>64</v>
      </c>
      <c r="D68" s="132" t="s">
        <v>29</v>
      </c>
      <c r="E68" s="132" t="s">
        <v>649</v>
      </c>
      <c r="F68" s="142">
        <v>1</v>
      </c>
      <c r="G68" s="142">
        <v>0</v>
      </c>
    </row>
    <row r="69" spans="3:7" ht="60" x14ac:dyDescent="0.25">
      <c r="C69" s="422" t="s">
        <v>303</v>
      </c>
      <c r="D69" s="132" t="s">
        <v>29</v>
      </c>
      <c r="E69" s="132" t="s">
        <v>21</v>
      </c>
      <c r="F69" s="142">
        <v>1</v>
      </c>
      <c r="G69" s="142">
        <v>1</v>
      </c>
    </row>
    <row r="70" spans="3:7" x14ac:dyDescent="0.25">
      <c r="C70" s="422" t="s">
        <v>168</v>
      </c>
      <c r="D70" s="132" t="s">
        <v>29</v>
      </c>
      <c r="E70" s="132" t="s">
        <v>21</v>
      </c>
      <c r="F70" s="142">
        <v>1</v>
      </c>
      <c r="G70" s="142">
        <v>1</v>
      </c>
    </row>
    <row r="71" spans="3:7" x14ac:dyDescent="0.25">
      <c r="C71" s="422" t="s">
        <v>587</v>
      </c>
      <c r="D71" s="132" t="s">
        <v>29</v>
      </c>
      <c r="E71" s="132" t="s">
        <v>20</v>
      </c>
      <c r="F71" s="142">
        <v>0.8</v>
      </c>
      <c r="G71" s="142">
        <v>0.94666666666666666</v>
      </c>
    </row>
    <row r="72" spans="3:7" ht="60" x14ac:dyDescent="0.25">
      <c r="C72" s="422" t="s">
        <v>237</v>
      </c>
      <c r="D72" s="132" t="s">
        <v>29</v>
      </c>
      <c r="E72" s="132" t="s">
        <v>21</v>
      </c>
      <c r="F72" s="142">
        <v>1</v>
      </c>
      <c r="G72" s="142">
        <v>1</v>
      </c>
    </row>
    <row r="73" spans="3:7" ht="30" x14ac:dyDescent="0.25">
      <c r="C73" s="422" t="s">
        <v>50</v>
      </c>
      <c r="D73" s="132" t="s">
        <v>29</v>
      </c>
      <c r="E73" s="132" t="s">
        <v>649</v>
      </c>
      <c r="F73" s="142">
        <v>1</v>
      </c>
      <c r="G73" s="142">
        <v>0</v>
      </c>
    </row>
    <row r="74" spans="3:7" ht="30" x14ac:dyDescent="0.25">
      <c r="C74" s="422" t="s">
        <v>30</v>
      </c>
      <c r="D74" s="132" t="s">
        <v>29</v>
      </c>
      <c r="E74" s="132" t="s">
        <v>21</v>
      </c>
      <c r="F74" s="142">
        <v>0.9</v>
      </c>
      <c r="G74" s="142">
        <v>1</v>
      </c>
    </row>
    <row r="75" spans="3:7" x14ac:dyDescent="0.25">
      <c r="C75" s="429" t="s">
        <v>416</v>
      </c>
      <c r="D75" s="132" t="s">
        <v>71</v>
      </c>
      <c r="E75" s="132" t="s">
        <v>19</v>
      </c>
      <c r="F75" s="142">
        <v>0.9</v>
      </c>
      <c r="G75" s="142">
        <v>0.75164222951950865</v>
      </c>
    </row>
    <row r="76" spans="3:7" ht="30" x14ac:dyDescent="0.25">
      <c r="C76" s="422" t="s">
        <v>615</v>
      </c>
      <c r="D76" s="132" t="s">
        <v>29</v>
      </c>
      <c r="E76" s="132" t="s">
        <v>21</v>
      </c>
      <c r="F76" s="142">
        <v>0.04</v>
      </c>
      <c r="G76" s="142">
        <v>3.440636898580824E-2</v>
      </c>
    </row>
    <row r="77" spans="3:7" ht="45" x14ac:dyDescent="0.25">
      <c r="C77" s="422" t="s">
        <v>346</v>
      </c>
      <c r="D77" s="132" t="s">
        <v>29</v>
      </c>
      <c r="E77" s="132" t="s">
        <v>21</v>
      </c>
      <c r="F77" s="142">
        <v>0.9</v>
      </c>
      <c r="G77" s="142">
        <v>0.9899</v>
      </c>
    </row>
    <row r="78" spans="3:7" ht="60" x14ac:dyDescent="0.25">
      <c r="C78" s="422" t="s">
        <v>246</v>
      </c>
      <c r="D78" s="132" t="s">
        <v>29</v>
      </c>
      <c r="E78" s="132" t="s">
        <v>649</v>
      </c>
      <c r="F78" s="142">
        <v>1</v>
      </c>
      <c r="G78" s="142">
        <v>0</v>
      </c>
    </row>
    <row r="79" spans="3:7" ht="45" x14ac:dyDescent="0.25">
      <c r="C79" s="422" t="s">
        <v>228</v>
      </c>
      <c r="D79" s="132" t="s">
        <v>29</v>
      </c>
      <c r="E79" s="132" t="s">
        <v>21</v>
      </c>
      <c r="F79" s="142">
        <v>0.85</v>
      </c>
      <c r="G79" s="142">
        <v>1</v>
      </c>
    </row>
    <row r="80" spans="3:7" ht="45" x14ac:dyDescent="0.25">
      <c r="C80" s="422" t="s">
        <v>560</v>
      </c>
      <c r="D80" s="132" t="s">
        <v>29</v>
      </c>
      <c r="E80" s="132" t="s">
        <v>21</v>
      </c>
      <c r="F80" s="142">
        <v>0.9</v>
      </c>
      <c r="G80" s="142">
        <v>1</v>
      </c>
    </row>
    <row r="81" spans="3:7" x14ac:dyDescent="0.25">
      <c r="C81" s="429" t="s">
        <v>440</v>
      </c>
      <c r="D81" s="132" t="s">
        <v>71</v>
      </c>
      <c r="E81" s="132" t="s">
        <v>18</v>
      </c>
      <c r="F81" s="142">
        <v>1</v>
      </c>
      <c r="G81" s="142">
        <v>0.49121115638677521</v>
      </c>
    </row>
    <row r="82" spans="3:7" ht="30" x14ac:dyDescent="0.25">
      <c r="C82" s="422" t="s">
        <v>474</v>
      </c>
      <c r="D82" s="132" t="s">
        <v>29</v>
      </c>
      <c r="E82" s="132" t="s">
        <v>20</v>
      </c>
      <c r="F82" s="142">
        <v>1</v>
      </c>
      <c r="G82" s="142">
        <v>0.87979022542730556</v>
      </c>
    </row>
    <row r="83" spans="3:7" ht="30" x14ac:dyDescent="0.25">
      <c r="C83" s="422" t="s">
        <v>254</v>
      </c>
      <c r="D83" s="132" t="s">
        <v>29</v>
      </c>
      <c r="E83" s="132" t="s">
        <v>21</v>
      </c>
      <c r="F83" s="142">
        <v>1</v>
      </c>
      <c r="G83" s="142">
        <v>1</v>
      </c>
    </row>
    <row r="84" spans="3:7" ht="45" x14ac:dyDescent="0.25">
      <c r="C84" s="422" t="s">
        <v>359</v>
      </c>
      <c r="D84" s="132" t="s">
        <v>71</v>
      </c>
      <c r="E84" s="132" t="s">
        <v>20</v>
      </c>
      <c r="F84" s="142">
        <v>1</v>
      </c>
      <c r="G84" s="142">
        <v>0.89795918367346939</v>
      </c>
    </row>
    <row r="85" spans="3:7" ht="30" x14ac:dyDescent="0.25">
      <c r="C85" s="422" t="s">
        <v>193</v>
      </c>
      <c r="D85" s="132" t="s">
        <v>71</v>
      </c>
      <c r="E85" s="132" t="s">
        <v>21</v>
      </c>
      <c r="F85" s="142">
        <v>1</v>
      </c>
      <c r="G85" s="142">
        <v>1</v>
      </c>
    </row>
    <row r="86" spans="3:7" ht="30" x14ac:dyDescent="0.25">
      <c r="C86" s="422" t="s">
        <v>202</v>
      </c>
      <c r="D86" s="132" t="s">
        <v>29</v>
      </c>
      <c r="E86" s="132" t="s">
        <v>21</v>
      </c>
      <c r="F86" s="142">
        <v>1</v>
      </c>
      <c r="G86" s="142">
        <v>1</v>
      </c>
    </row>
    <row r="87" spans="3:7" ht="30" x14ac:dyDescent="0.25">
      <c r="C87" s="422" t="s">
        <v>148</v>
      </c>
      <c r="D87" s="132" t="s">
        <v>29</v>
      </c>
      <c r="E87" s="132" t="s">
        <v>21</v>
      </c>
      <c r="F87" s="142">
        <v>1</v>
      </c>
      <c r="G87" s="142">
        <v>1</v>
      </c>
    </row>
    <row r="88" spans="3:7" x14ac:dyDescent="0.25">
      <c r="C88" s="429" t="s">
        <v>411</v>
      </c>
      <c r="D88" s="132" t="s">
        <v>29</v>
      </c>
      <c r="E88" s="132" t="s">
        <v>21</v>
      </c>
      <c r="F88" s="142">
        <v>0.01</v>
      </c>
      <c r="G88" s="142">
        <v>0</v>
      </c>
    </row>
    <row r="89" spans="3:7" x14ac:dyDescent="0.25">
      <c r="C89" s="422" t="s">
        <v>582</v>
      </c>
      <c r="D89" s="132" t="s">
        <v>29</v>
      </c>
      <c r="E89" s="132" t="s">
        <v>649</v>
      </c>
      <c r="F89" s="142">
        <v>1</v>
      </c>
      <c r="G89" s="142">
        <v>0</v>
      </c>
    </row>
    <row r="90" spans="3:7" ht="30" x14ac:dyDescent="0.25">
      <c r="C90" s="422" t="s">
        <v>216</v>
      </c>
      <c r="D90" s="132" t="s">
        <v>29</v>
      </c>
      <c r="E90" s="132" t="s">
        <v>21</v>
      </c>
      <c r="F90" s="142">
        <v>0.8</v>
      </c>
      <c r="G90" s="142">
        <v>0.83091787439613529</v>
      </c>
    </row>
    <row r="91" spans="3:7" ht="30" x14ac:dyDescent="0.25">
      <c r="C91" s="422" t="s">
        <v>184</v>
      </c>
      <c r="D91" s="132" t="s">
        <v>29</v>
      </c>
      <c r="E91" s="132" t="s">
        <v>20</v>
      </c>
      <c r="F91" s="136">
        <v>4</v>
      </c>
      <c r="G91" s="136">
        <v>4</v>
      </c>
    </row>
    <row r="92" spans="3:7" x14ac:dyDescent="0.25">
      <c r="C92" s="429" t="s">
        <v>380</v>
      </c>
      <c r="D92" s="132" t="s">
        <v>29</v>
      </c>
      <c r="E92" s="132" t="s">
        <v>18</v>
      </c>
      <c r="F92" s="142">
        <v>0.02</v>
      </c>
      <c r="G92" s="142">
        <v>-9.420741844275049E-3</v>
      </c>
    </row>
    <row r="93" spans="3:7" x14ac:dyDescent="0.25">
      <c r="C93" s="429" t="s">
        <v>393</v>
      </c>
      <c r="D93" s="132" t="s">
        <v>29</v>
      </c>
      <c r="E93" s="132" t="s">
        <v>18</v>
      </c>
      <c r="F93" s="142">
        <v>0.02</v>
      </c>
      <c r="G93" s="142">
        <v>-3.9258284234189311E-3</v>
      </c>
    </row>
    <row r="94" spans="3:7" x14ac:dyDescent="0.25">
      <c r="C94" s="429" t="s">
        <v>396</v>
      </c>
      <c r="D94" s="132" t="s">
        <v>29</v>
      </c>
      <c r="E94" s="132" t="s">
        <v>21</v>
      </c>
      <c r="F94" s="142">
        <v>0.02</v>
      </c>
      <c r="G94" s="142">
        <v>0.18714181760919013</v>
      </c>
    </row>
    <row r="95" spans="3:7" x14ac:dyDescent="0.25">
      <c r="C95" s="422" t="s">
        <v>428</v>
      </c>
      <c r="D95" s="132" t="s">
        <v>71</v>
      </c>
      <c r="E95" s="132" t="s">
        <v>20</v>
      </c>
      <c r="F95" s="142">
        <v>1</v>
      </c>
      <c r="G95" s="142">
        <v>0.93690531924755782</v>
      </c>
    </row>
    <row r="96" spans="3:7" ht="30" x14ac:dyDescent="0.25">
      <c r="C96" s="422" t="s">
        <v>242</v>
      </c>
      <c r="D96" s="132" t="s">
        <v>29</v>
      </c>
      <c r="E96" s="132" t="s">
        <v>21</v>
      </c>
      <c r="F96" s="142">
        <v>0.8</v>
      </c>
      <c r="G96" s="142">
        <v>0.89709931839868007</v>
      </c>
    </row>
    <row r="97" spans="3:7" x14ac:dyDescent="0.25">
      <c r="C97" s="422" t="s">
        <v>72</v>
      </c>
      <c r="D97" s="132" t="s">
        <v>71</v>
      </c>
      <c r="E97" s="132" t="s">
        <v>649</v>
      </c>
      <c r="F97" s="142">
        <v>0.15</v>
      </c>
      <c r="G97" s="142">
        <v>0</v>
      </c>
    </row>
    <row r="98" spans="3:7" ht="30" x14ac:dyDescent="0.25">
      <c r="C98" s="422" t="s">
        <v>370</v>
      </c>
      <c r="D98" s="132" t="s">
        <v>71</v>
      </c>
      <c r="E98" s="132" t="s">
        <v>21</v>
      </c>
      <c r="F98" s="142">
        <v>0.9</v>
      </c>
      <c r="G98" s="142">
        <v>1</v>
      </c>
    </row>
    <row r="99" spans="3:7" x14ac:dyDescent="0.25">
      <c r="C99" s="429" t="s">
        <v>486</v>
      </c>
      <c r="D99" s="132" t="s">
        <v>29</v>
      </c>
      <c r="E99" s="132" t="s">
        <v>21</v>
      </c>
      <c r="F99" s="142">
        <v>1</v>
      </c>
      <c r="G99" s="142">
        <v>1</v>
      </c>
    </row>
    <row r="100" spans="3:7" x14ac:dyDescent="0.25">
      <c r="C100" s="429" t="s">
        <v>461</v>
      </c>
      <c r="D100" s="132" t="s">
        <v>29</v>
      </c>
      <c r="E100" s="132" t="s">
        <v>19</v>
      </c>
      <c r="F100" s="142">
        <v>0.8</v>
      </c>
      <c r="G100" s="142">
        <v>0.55664402647161271</v>
      </c>
    </row>
    <row r="101" spans="3:7" x14ac:dyDescent="0.25">
      <c r="C101" s="422" t="s">
        <v>604</v>
      </c>
      <c r="D101" s="132" t="s">
        <v>29</v>
      </c>
      <c r="E101" s="132" t="s">
        <v>21</v>
      </c>
      <c r="F101" s="142">
        <v>0.04</v>
      </c>
      <c r="G101" s="142">
        <v>1.2461059190031152E-2</v>
      </c>
    </row>
    <row r="102" spans="3:7" ht="45" x14ac:dyDescent="0.25">
      <c r="C102" s="422" t="s">
        <v>511</v>
      </c>
      <c r="D102" s="132" t="s">
        <v>29</v>
      </c>
      <c r="E102" s="132" t="s">
        <v>20</v>
      </c>
      <c r="F102" s="136">
        <v>15</v>
      </c>
      <c r="G102" s="136">
        <v>5.9987760814457216</v>
      </c>
    </row>
    <row r="103" spans="3:7" x14ac:dyDescent="0.25">
      <c r="C103" s="429" t="s">
        <v>341</v>
      </c>
      <c r="D103" s="132" t="s">
        <v>29</v>
      </c>
      <c r="E103" s="132" t="s">
        <v>21</v>
      </c>
      <c r="F103" s="136">
        <v>10</v>
      </c>
      <c r="G103" s="136">
        <v>2.7</v>
      </c>
    </row>
    <row r="104" spans="3:7" ht="60" x14ac:dyDescent="0.25">
      <c r="C104" s="422" t="s">
        <v>537</v>
      </c>
      <c r="D104" s="132" t="s">
        <v>29</v>
      </c>
      <c r="E104" s="132" t="s">
        <v>21</v>
      </c>
      <c r="F104" s="136">
        <v>5</v>
      </c>
      <c r="G104" s="136">
        <v>3.3516483516483517</v>
      </c>
    </row>
    <row r="105" spans="3:7" x14ac:dyDescent="0.25">
      <c r="C105" s="429" t="s">
        <v>289</v>
      </c>
      <c r="D105" s="132" t="s">
        <v>71</v>
      </c>
      <c r="E105" s="132" t="s">
        <v>18</v>
      </c>
      <c r="F105" s="138">
        <v>0.35416666666666669</v>
      </c>
      <c r="G105" s="138">
        <v>0.40949074074074071</v>
      </c>
    </row>
    <row r="106" spans="3:7" ht="15.75" thickBot="1" x14ac:dyDescent="0.3">
      <c r="C106" s="429" t="s">
        <v>444</v>
      </c>
      <c r="D106" s="132" t="s">
        <v>29</v>
      </c>
      <c r="E106" s="132" t="s">
        <v>649</v>
      </c>
      <c r="F106" s="142">
        <v>0</v>
      </c>
      <c r="G106" s="142">
        <v>0</v>
      </c>
    </row>
    <row r="107" spans="3:7" ht="16.5" thickTop="1" thickBot="1" x14ac:dyDescent="0.3">
      <c r="C107" s="301"/>
      <c r="D107" s="302"/>
      <c r="E107" s="300"/>
      <c r="F107" s="303"/>
      <c r="G107" s="303"/>
    </row>
    <row r="108" spans="3:7" ht="15.75" thickTop="1" x14ac:dyDescent="0.25"/>
  </sheetData>
  <conditionalFormatting pivot="1" sqref="G46:G106">
    <cfRule type="expression" dxfId="2268" priority="10">
      <formula>$E46="MALO"</formula>
    </cfRule>
  </conditionalFormatting>
  <conditionalFormatting pivot="1" sqref="G46:G106">
    <cfRule type="expression" dxfId="2267" priority="12">
      <formula>$E46="REGULAR"</formula>
    </cfRule>
  </conditionalFormatting>
  <conditionalFormatting pivot="1" sqref="G46:G106">
    <cfRule type="expression" dxfId="2266" priority="14">
      <formula>$E46="BUENO"</formula>
    </cfRule>
  </conditionalFormatting>
  <conditionalFormatting pivot="1" sqref="G46:G106">
    <cfRule type="expression" dxfId="2265" priority="16">
      <formula>$E46="EXCELENTE"</formula>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5:DB68"/>
  <sheetViews>
    <sheetView showGridLines="0" tabSelected="1" zoomScale="85" zoomScaleNormal="85" workbookViewId="0">
      <selection activeCell="D9" sqref="D9"/>
    </sheetView>
  </sheetViews>
  <sheetFormatPr baseColWidth="10" defaultColWidth="11.375" defaultRowHeight="15" x14ac:dyDescent="0.25"/>
  <cols>
    <col min="1" max="1" width="5.875" style="1" customWidth="1"/>
    <col min="2" max="2" width="31" style="1" customWidth="1"/>
    <col min="3" max="4" width="21.125" style="1" customWidth="1"/>
    <col min="5" max="5" width="40.75" style="1" customWidth="1"/>
    <col min="6" max="6" width="32.375" style="1" customWidth="1"/>
    <col min="7" max="7" width="29.875" style="1" customWidth="1"/>
    <col min="8" max="8" width="24" style="1" customWidth="1"/>
    <col min="9" max="9" width="20.25" style="1" customWidth="1"/>
    <col min="10" max="15" width="28.625" style="1" customWidth="1"/>
    <col min="16" max="16" width="33.875" style="1" customWidth="1"/>
    <col min="17" max="17" width="36.5" style="1" customWidth="1"/>
    <col min="18" max="21" width="28.625" style="1" customWidth="1"/>
    <col min="22" max="22" width="58.125" style="1" customWidth="1"/>
    <col min="23" max="23" width="32.75" style="1" customWidth="1"/>
    <col min="24" max="24" width="35.875" style="1" customWidth="1"/>
    <col min="25" max="25" width="48.625" style="1" customWidth="1"/>
    <col min="26" max="31" width="28.625" style="1" customWidth="1"/>
    <col min="32" max="32" width="29.875" style="1" customWidth="1"/>
    <col min="33" max="39" width="28.625" style="1" customWidth="1"/>
    <col min="40" max="40" width="31" style="1" customWidth="1"/>
    <col min="41" max="47" width="28.625" style="1" customWidth="1"/>
    <col min="48" max="48" width="32.25" style="1" customWidth="1"/>
    <col min="49" max="49" width="28.625" style="1" customWidth="1"/>
    <col min="50" max="50" width="32.75" style="1" customWidth="1"/>
    <col min="51" max="51" width="28.625" style="1" customWidth="1"/>
    <col min="52" max="52" width="30.625" style="1" customWidth="1"/>
    <col min="53" max="58" width="28.625" style="1" customWidth="1"/>
    <col min="59" max="59" width="32.25" style="1" customWidth="1"/>
    <col min="60" max="66" width="28.625" style="1" customWidth="1"/>
    <col min="67" max="67" width="32.25" style="1" customWidth="1"/>
    <col min="68" max="74" width="28.625" style="1" customWidth="1"/>
    <col min="75" max="75" width="32.25" style="1" customWidth="1"/>
    <col min="76" max="76" width="28.625" style="1" customWidth="1"/>
    <col min="77" max="77" width="33.125" style="1" customWidth="1"/>
    <col min="78" max="78" width="28.625" style="1" customWidth="1"/>
    <col min="79" max="79" width="30.875" style="1" customWidth="1"/>
    <col min="80" max="80" width="19.625" style="1" customWidth="1"/>
    <col min="81" max="81" width="21.375" style="1" customWidth="1"/>
    <col min="82" max="82" width="23.375" style="1" customWidth="1"/>
    <col min="83" max="83" width="22.875" style="1" customWidth="1"/>
    <col min="84" max="85" width="25.875" style="1" customWidth="1"/>
    <col min="86" max="86" width="38.125" style="1" customWidth="1"/>
    <col min="87" max="87" width="24.375" style="1" customWidth="1"/>
    <col min="88" max="88" width="19" style="1" customWidth="1"/>
    <col min="89" max="89" width="21.375" style="1" customWidth="1"/>
    <col min="90" max="90" width="23.375" style="1" customWidth="1"/>
    <col min="91" max="91" width="16.75" style="1" customWidth="1"/>
    <col min="92" max="92" width="15.375" style="1" customWidth="1"/>
    <col min="93" max="93" width="16.5" style="1" customWidth="1"/>
    <col min="94" max="94" width="49.125" style="1" customWidth="1"/>
    <col min="95" max="95" width="17.875" style="1" customWidth="1"/>
    <col min="96" max="96" width="16.5" style="1" customWidth="1"/>
    <col min="97" max="97" width="21.375" style="1" customWidth="1"/>
    <col min="98" max="98" width="23.375" style="1" customWidth="1"/>
    <col min="99" max="99" width="16.75" style="1" customWidth="1"/>
    <col min="100" max="100" width="16.375" style="1" customWidth="1"/>
    <col min="101" max="101" width="16.5" style="1" customWidth="1"/>
    <col min="102" max="102" width="43.125" style="1" customWidth="1"/>
    <col min="103" max="103" width="28.25" style="1" customWidth="1"/>
    <col min="104" max="104" width="32.75" style="1" customWidth="1"/>
    <col min="105" max="105" width="25.625" style="1" customWidth="1"/>
    <col min="106" max="106" width="30.125" style="1" customWidth="1"/>
    <col min="107" max="16384" width="11.375" style="1"/>
  </cols>
  <sheetData>
    <row r="5" spans="1:106" ht="27.75" customHeight="1" x14ac:dyDescent="0.25"/>
    <row r="6" spans="1:106" ht="21.75" thickBot="1" x14ac:dyDescent="0.4">
      <c r="B6" s="436" t="s">
        <v>0</v>
      </c>
      <c r="C6" s="436"/>
      <c r="D6" s="436"/>
      <c r="E6" s="436"/>
      <c r="F6" s="436"/>
      <c r="G6" s="436"/>
      <c r="H6" s="436"/>
      <c r="I6" s="436"/>
      <c r="J6" s="436"/>
      <c r="K6" s="436"/>
      <c r="L6" s="436"/>
      <c r="M6" s="436"/>
      <c r="N6" s="436"/>
      <c r="O6" s="436"/>
      <c r="P6" s="436"/>
      <c r="Q6" s="436"/>
      <c r="R6" s="434" t="s">
        <v>1</v>
      </c>
      <c r="S6" s="434"/>
      <c r="T6" s="434"/>
      <c r="U6" s="434"/>
      <c r="V6" s="435" t="s">
        <v>621</v>
      </c>
      <c r="W6" s="435"/>
      <c r="X6" s="435"/>
      <c r="Y6" s="435"/>
      <c r="Z6" s="440" t="s">
        <v>912</v>
      </c>
      <c r="AA6" s="441"/>
      <c r="AB6" s="441"/>
      <c r="AC6" s="441"/>
      <c r="AD6" s="441"/>
      <c r="AE6" s="441"/>
      <c r="AF6" s="441"/>
      <c r="AG6" s="442"/>
      <c r="AH6" s="440" t="s">
        <v>913</v>
      </c>
      <c r="AI6" s="441"/>
      <c r="AJ6" s="441"/>
      <c r="AK6" s="441"/>
      <c r="AL6" s="441"/>
      <c r="AM6" s="441"/>
      <c r="AN6" s="441"/>
      <c r="AO6" s="442"/>
      <c r="AP6" s="440" t="s">
        <v>914</v>
      </c>
      <c r="AQ6" s="441"/>
      <c r="AR6" s="441"/>
      <c r="AS6" s="441"/>
      <c r="AT6" s="441"/>
      <c r="AU6" s="441"/>
      <c r="AV6" s="441"/>
      <c r="AW6" s="442"/>
      <c r="AX6" s="391"/>
      <c r="AY6" s="391"/>
      <c r="AZ6" s="391"/>
      <c r="BA6" s="437" t="s">
        <v>798</v>
      </c>
      <c r="BB6" s="438"/>
      <c r="BC6" s="438"/>
      <c r="BD6" s="438"/>
      <c r="BE6" s="438"/>
      <c r="BF6" s="438"/>
      <c r="BG6" s="438"/>
      <c r="BH6" s="439"/>
      <c r="BI6" s="437" t="s">
        <v>799</v>
      </c>
      <c r="BJ6" s="438"/>
      <c r="BK6" s="438"/>
      <c r="BL6" s="438"/>
      <c r="BM6" s="438"/>
      <c r="BN6" s="438"/>
      <c r="BO6" s="438"/>
      <c r="BP6" s="439"/>
      <c r="BQ6" s="437" t="s">
        <v>800</v>
      </c>
      <c r="BR6" s="438"/>
      <c r="BS6" s="438"/>
      <c r="BT6" s="438"/>
      <c r="BU6" s="438"/>
      <c r="BV6" s="438"/>
      <c r="BW6" s="438"/>
      <c r="BX6" s="439"/>
      <c r="BY6" s="279"/>
      <c r="BZ6" s="279"/>
      <c r="CA6" s="279"/>
      <c r="CB6" s="431" t="s">
        <v>630</v>
      </c>
      <c r="CC6" s="432"/>
      <c r="CD6" s="432"/>
      <c r="CE6" s="432"/>
      <c r="CF6" s="432"/>
      <c r="CG6" s="432"/>
      <c r="CH6" s="432"/>
      <c r="CI6" s="433"/>
      <c r="CJ6" s="431" t="s">
        <v>631</v>
      </c>
      <c r="CK6" s="432"/>
      <c r="CL6" s="432"/>
      <c r="CM6" s="432"/>
      <c r="CN6" s="432"/>
      <c r="CO6" s="432"/>
      <c r="CP6" s="432"/>
      <c r="CQ6" s="433"/>
      <c r="CR6" s="431" t="s">
        <v>632</v>
      </c>
      <c r="CS6" s="432"/>
      <c r="CT6" s="432"/>
      <c r="CU6" s="432"/>
      <c r="CV6" s="432"/>
      <c r="CW6" s="432"/>
      <c r="CX6" s="432"/>
      <c r="CY6" s="433"/>
    </row>
    <row r="7" spans="1:106" ht="66.75" customHeight="1" x14ac:dyDescent="0.25">
      <c r="A7" s="2" t="s">
        <v>2</v>
      </c>
      <c r="B7" s="3" t="s">
        <v>3</v>
      </c>
      <c r="C7" s="3" t="s">
        <v>4</v>
      </c>
      <c r="D7" s="3" t="s">
        <v>5</v>
      </c>
      <c r="E7" s="3" t="s">
        <v>6</v>
      </c>
      <c r="F7" s="4" t="s">
        <v>7</v>
      </c>
      <c r="G7" s="4" t="s">
        <v>8</v>
      </c>
      <c r="H7" s="4" t="s">
        <v>9</v>
      </c>
      <c r="I7" s="4" t="s">
        <v>10</v>
      </c>
      <c r="J7" s="3" t="s">
        <v>622</v>
      </c>
      <c r="K7" s="3" t="s">
        <v>11</v>
      </c>
      <c r="L7" s="3" t="s">
        <v>12</v>
      </c>
      <c r="M7" s="3" t="s">
        <v>13</v>
      </c>
      <c r="N7" s="3" t="s">
        <v>14</v>
      </c>
      <c r="O7" s="3" t="s">
        <v>15</v>
      </c>
      <c r="P7" s="3" t="s">
        <v>16</v>
      </c>
      <c r="Q7" s="3" t="s">
        <v>17</v>
      </c>
      <c r="R7" s="5" t="s">
        <v>18</v>
      </c>
      <c r="S7" s="6" t="s">
        <v>19</v>
      </c>
      <c r="T7" s="7" t="s">
        <v>20</v>
      </c>
      <c r="U7" s="8" t="s">
        <v>21</v>
      </c>
      <c r="V7" s="9" t="s">
        <v>22</v>
      </c>
      <c r="W7" s="9" t="s">
        <v>23</v>
      </c>
      <c r="X7" s="9" t="s">
        <v>24</v>
      </c>
      <c r="Y7" s="9" t="s">
        <v>25</v>
      </c>
      <c r="Z7" s="330" t="s">
        <v>623</v>
      </c>
      <c r="AA7" s="330" t="s">
        <v>624</v>
      </c>
      <c r="AB7" s="330" t="s">
        <v>625</v>
      </c>
      <c r="AC7" s="330" t="s">
        <v>626</v>
      </c>
      <c r="AD7" s="330" t="s">
        <v>627</v>
      </c>
      <c r="AE7" s="330" t="s">
        <v>1</v>
      </c>
      <c r="AF7" s="331" t="s">
        <v>628</v>
      </c>
      <c r="AG7" s="330" t="s">
        <v>629</v>
      </c>
      <c r="AH7" s="330" t="s">
        <v>1009</v>
      </c>
      <c r="AI7" s="330" t="s">
        <v>1010</v>
      </c>
      <c r="AJ7" s="330" t="s">
        <v>1011</v>
      </c>
      <c r="AK7" s="330" t="s">
        <v>1012</v>
      </c>
      <c r="AL7" s="330" t="s">
        <v>1013</v>
      </c>
      <c r="AM7" s="330" t="s">
        <v>1014</v>
      </c>
      <c r="AN7" s="331" t="s">
        <v>1015</v>
      </c>
      <c r="AO7" s="330" t="s">
        <v>1016</v>
      </c>
      <c r="AP7" s="330" t="s">
        <v>1017</v>
      </c>
      <c r="AQ7" s="330" t="s">
        <v>1018</v>
      </c>
      <c r="AR7" s="330" t="s">
        <v>1019</v>
      </c>
      <c r="AS7" s="330" t="s">
        <v>1020</v>
      </c>
      <c r="AT7" s="330" t="s">
        <v>1021</v>
      </c>
      <c r="AU7" s="330" t="s">
        <v>1022</v>
      </c>
      <c r="AV7" s="332" t="s">
        <v>1023</v>
      </c>
      <c r="AW7" s="330" t="s">
        <v>1024</v>
      </c>
      <c r="AX7" s="128" t="s">
        <v>1001</v>
      </c>
      <c r="AY7" s="393" t="s">
        <v>1002</v>
      </c>
      <c r="AZ7" s="393" t="s">
        <v>1003</v>
      </c>
      <c r="BA7" s="145" t="s">
        <v>1025</v>
      </c>
      <c r="BB7" s="145" t="s">
        <v>1026</v>
      </c>
      <c r="BC7" s="145" t="s">
        <v>1027</v>
      </c>
      <c r="BD7" s="145" t="s">
        <v>1028</v>
      </c>
      <c r="BE7" s="145" t="s">
        <v>1029</v>
      </c>
      <c r="BF7" s="145" t="s">
        <v>1030</v>
      </c>
      <c r="BG7" s="146" t="s">
        <v>1031</v>
      </c>
      <c r="BH7" s="145" t="s">
        <v>1032</v>
      </c>
      <c r="BI7" s="145" t="s">
        <v>1033</v>
      </c>
      <c r="BJ7" s="145" t="s">
        <v>1034</v>
      </c>
      <c r="BK7" s="145" t="s">
        <v>1035</v>
      </c>
      <c r="BL7" s="145" t="s">
        <v>1036</v>
      </c>
      <c r="BM7" s="145" t="s">
        <v>1037</v>
      </c>
      <c r="BN7" s="145" t="s">
        <v>1038</v>
      </c>
      <c r="BO7" s="146" t="s">
        <v>1039</v>
      </c>
      <c r="BP7" s="145" t="s">
        <v>1040</v>
      </c>
      <c r="BQ7" s="145" t="s">
        <v>1041</v>
      </c>
      <c r="BR7" s="145" t="s">
        <v>1042</v>
      </c>
      <c r="BS7" s="145" t="s">
        <v>1043</v>
      </c>
      <c r="BT7" s="145" t="s">
        <v>1044</v>
      </c>
      <c r="BU7" s="145" t="s">
        <v>1045</v>
      </c>
      <c r="BV7" s="145" t="s">
        <v>1046</v>
      </c>
      <c r="BW7" s="147" t="s">
        <v>1047</v>
      </c>
      <c r="BX7" s="145" t="s">
        <v>1048</v>
      </c>
      <c r="BY7" s="128" t="s">
        <v>907</v>
      </c>
      <c r="BZ7" s="129" t="s">
        <v>908</v>
      </c>
      <c r="CA7" s="129" t="s">
        <v>909</v>
      </c>
      <c r="CB7" s="52" t="s">
        <v>1049</v>
      </c>
      <c r="CC7" s="52" t="s">
        <v>1050</v>
      </c>
      <c r="CD7" s="52" t="s">
        <v>1051</v>
      </c>
      <c r="CE7" s="52" t="s">
        <v>1052</v>
      </c>
      <c r="CF7" s="52" t="s">
        <v>1053</v>
      </c>
      <c r="CG7" s="52" t="s">
        <v>1054</v>
      </c>
      <c r="CH7" s="60" t="s">
        <v>1055</v>
      </c>
      <c r="CI7" s="52" t="s">
        <v>1056</v>
      </c>
      <c r="CJ7" s="52" t="s">
        <v>1057</v>
      </c>
      <c r="CK7" s="52" t="s">
        <v>1058</v>
      </c>
      <c r="CL7" s="52" t="s">
        <v>1059</v>
      </c>
      <c r="CM7" s="52" t="s">
        <v>1060</v>
      </c>
      <c r="CN7" s="52" t="s">
        <v>1061</v>
      </c>
      <c r="CO7" s="52" t="s">
        <v>1062</v>
      </c>
      <c r="CP7" s="60" t="s">
        <v>1063</v>
      </c>
      <c r="CQ7" s="52" t="s">
        <v>1064</v>
      </c>
      <c r="CR7" s="52" t="s">
        <v>1065</v>
      </c>
      <c r="CS7" s="52" t="s">
        <v>1066</v>
      </c>
      <c r="CT7" s="52" t="s">
        <v>1067</v>
      </c>
      <c r="CU7" s="52" t="s">
        <v>1068</v>
      </c>
      <c r="CV7" s="52" t="s">
        <v>1069</v>
      </c>
      <c r="CW7" s="52" t="s">
        <v>1070</v>
      </c>
      <c r="CX7" s="63" t="s">
        <v>1071</v>
      </c>
      <c r="CY7" s="52" t="s">
        <v>1072</v>
      </c>
      <c r="CZ7" s="128" t="s">
        <v>787</v>
      </c>
      <c r="DA7" s="129" t="s">
        <v>785</v>
      </c>
      <c r="DB7" s="410" t="s">
        <v>786</v>
      </c>
    </row>
    <row r="8" spans="1:106" ht="75" customHeight="1" x14ac:dyDescent="0.25">
      <c r="A8" s="11">
        <v>1</v>
      </c>
      <c r="B8" s="12" t="s">
        <v>26</v>
      </c>
      <c r="C8" s="13" t="s">
        <v>27</v>
      </c>
      <c r="D8" s="172" t="s">
        <v>28</v>
      </c>
      <c r="E8" s="10" t="s">
        <v>29</v>
      </c>
      <c r="F8" s="14" t="s">
        <v>30</v>
      </c>
      <c r="G8" s="14" t="s">
        <v>31</v>
      </c>
      <c r="H8" s="289" t="s">
        <v>32</v>
      </c>
      <c r="I8" s="289" t="s">
        <v>33</v>
      </c>
      <c r="J8" s="16">
        <v>0.9</v>
      </c>
      <c r="K8" s="289" t="s">
        <v>34</v>
      </c>
      <c r="L8" s="10" t="s">
        <v>35</v>
      </c>
      <c r="M8" s="12" t="s">
        <v>36</v>
      </c>
      <c r="N8" s="289" t="s">
        <v>37</v>
      </c>
      <c r="O8" s="289" t="s">
        <v>38</v>
      </c>
      <c r="P8" s="10" t="s">
        <v>39</v>
      </c>
      <c r="Q8" s="10" t="s">
        <v>39</v>
      </c>
      <c r="R8" s="12" t="s">
        <v>40</v>
      </c>
      <c r="S8" s="12" t="s">
        <v>41</v>
      </c>
      <c r="T8" s="12" t="s">
        <v>42</v>
      </c>
      <c r="U8" s="17" t="s">
        <v>43</v>
      </c>
      <c r="V8" s="18" t="s">
        <v>44</v>
      </c>
      <c r="W8" s="18" t="s">
        <v>45</v>
      </c>
      <c r="X8" s="18" t="s">
        <v>46</v>
      </c>
      <c r="Y8" s="18" t="s">
        <v>47</v>
      </c>
      <c r="Z8" s="333">
        <f t="shared" ref="Z8:Z39" si="0">J8</f>
        <v>0.9</v>
      </c>
      <c r="AA8" s="162"/>
      <c r="AB8" s="162"/>
      <c r="AC8" s="162"/>
      <c r="AD8" s="162"/>
      <c r="AE8" s="162"/>
      <c r="AF8" s="162"/>
      <c r="AG8" s="162"/>
      <c r="AH8" s="333">
        <f t="shared" ref="AH8:AH39" si="1">J8</f>
        <v>0.9</v>
      </c>
      <c r="AI8" s="162"/>
      <c r="AJ8" s="162"/>
      <c r="AK8" s="162"/>
      <c r="AL8" s="162"/>
      <c r="AM8" s="162"/>
      <c r="AN8" s="162"/>
      <c r="AO8" s="162"/>
      <c r="AP8" s="333">
        <f t="shared" ref="AP8:AP39" si="2">J8</f>
        <v>0.9</v>
      </c>
      <c r="AQ8" s="162">
        <f>40+84+69</f>
        <v>193</v>
      </c>
      <c r="AR8" s="162">
        <v>193</v>
      </c>
      <c r="AS8" s="376">
        <f>AQ8/AR8</f>
        <v>1</v>
      </c>
      <c r="AT8" s="162" t="s">
        <v>650</v>
      </c>
      <c r="AU8" s="162" t="s">
        <v>21</v>
      </c>
      <c r="AV8" s="162"/>
      <c r="AW8" s="162"/>
      <c r="AX8" s="162"/>
      <c r="AY8" s="152">
        <f>AS8</f>
        <v>1</v>
      </c>
      <c r="AZ8" s="162" t="str">
        <f>AU8</f>
        <v>EXCELENTE</v>
      </c>
      <c r="BA8" s="148"/>
      <c r="BB8" s="148"/>
      <c r="BC8" s="148"/>
      <c r="BD8" s="148"/>
      <c r="BE8" s="148"/>
      <c r="BF8" s="148"/>
      <c r="BG8" s="148"/>
      <c r="BH8" s="148"/>
      <c r="BI8" s="148"/>
      <c r="BJ8" s="148"/>
      <c r="BK8" s="148"/>
      <c r="BL8" s="148"/>
      <c r="BM8" s="148"/>
      <c r="BN8" s="148"/>
      <c r="BO8" s="148"/>
      <c r="BP8" s="148"/>
      <c r="BQ8" s="171">
        <v>0.9</v>
      </c>
      <c r="BR8" s="148">
        <v>433</v>
      </c>
      <c r="BS8" s="148">
        <v>433</v>
      </c>
      <c r="BT8" s="171">
        <v>1</v>
      </c>
      <c r="BU8" s="148" t="s">
        <v>650</v>
      </c>
      <c r="BV8" s="148" t="s">
        <v>817</v>
      </c>
      <c r="BW8" s="148" t="s">
        <v>818</v>
      </c>
      <c r="BX8" s="148"/>
      <c r="BY8" s="132"/>
      <c r="BZ8" s="142">
        <f>BT8</f>
        <v>1</v>
      </c>
      <c r="CA8" s="133" t="s">
        <v>21</v>
      </c>
      <c r="CB8" s="47"/>
      <c r="CC8" s="48"/>
      <c r="CD8" s="48"/>
      <c r="CE8" s="47"/>
      <c r="CF8" s="49"/>
      <c r="CG8" s="49"/>
      <c r="CH8" s="62"/>
      <c r="CI8" s="62"/>
      <c r="CJ8" s="47"/>
      <c r="CK8" s="48"/>
      <c r="CL8" s="48"/>
      <c r="CM8" s="47"/>
      <c r="CN8" s="49"/>
      <c r="CO8" s="49"/>
      <c r="CP8" s="62"/>
      <c r="CQ8" s="62"/>
      <c r="CR8" s="47">
        <v>0.9</v>
      </c>
      <c r="CS8" s="48">
        <v>314</v>
      </c>
      <c r="CT8" s="48">
        <v>314</v>
      </c>
      <c r="CU8" s="47">
        <v>1</v>
      </c>
      <c r="CV8" s="49" t="s">
        <v>647</v>
      </c>
      <c r="CW8" s="49" t="s">
        <v>21</v>
      </c>
      <c r="CX8" s="394" t="s">
        <v>648</v>
      </c>
      <c r="CY8" s="51"/>
      <c r="CZ8" s="132"/>
      <c r="DA8" s="142">
        <f>CU8</f>
        <v>1</v>
      </c>
      <c r="DB8" s="411" t="str">
        <f>CW8</f>
        <v>EXCELENTE</v>
      </c>
    </row>
    <row r="9" spans="1:106" s="23" customFormat="1" ht="113.25" customHeight="1" x14ac:dyDescent="0.25">
      <c r="A9" s="11">
        <v>2</v>
      </c>
      <c r="B9" s="12" t="s">
        <v>26</v>
      </c>
      <c r="C9" s="289" t="s">
        <v>48</v>
      </c>
      <c r="D9" s="170" t="s">
        <v>49</v>
      </c>
      <c r="E9" s="19" t="s">
        <v>29</v>
      </c>
      <c r="F9" s="20" t="s">
        <v>50</v>
      </c>
      <c r="G9" s="289" t="s">
        <v>51</v>
      </c>
      <c r="H9" s="289" t="s">
        <v>52</v>
      </c>
      <c r="I9" s="289" t="s">
        <v>53</v>
      </c>
      <c r="J9" s="16">
        <v>1</v>
      </c>
      <c r="K9" s="289" t="s">
        <v>54</v>
      </c>
      <c r="L9" s="10" t="s">
        <v>35</v>
      </c>
      <c r="M9" s="12" t="s">
        <v>55</v>
      </c>
      <c r="N9" s="289" t="s">
        <v>37</v>
      </c>
      <c r="O9" s="289" t="s">
        <v>56</v>
      </c>
      <c r="P9" s="10" t="s">
        <v>32</v>
      </c>
      <c r="Q9" s="10" t="s">
        <v>32</v>
      </c>
      <c r="R9" s="35" t="s">
        <v>57</v>
      </c>
      <c r="S9" s="21" t="s">
        <v>58</v>
      </c>
      <c r="T9" s="21" t="s">
        <v>59</v>
      </c>
      <c r="U9" s="17">
        <v>1</v>
      </c>
      <c r="V9" s="18" t="s">
        <v>60</v>
      </c>
      <c r="W9" s="18" t="s">
        <v>61</v>
      </c>
      <c r="X9" s="18" t="s">
        <v>62</v>
      </c>
      <c r="Y9" s="289" t="s">
        <v>63</v>
      </c>
      <c r="Z9" s="333">
        <f t="shared" si="0"/>
        <v>1</v>
      </c>
      <c r="AA9" s="322"/>
      <c r="AB9" s="322"/>
      <c r="AC9" s="322"/>
      <c r="AD9" s="322"/>
      <c r="AE9" s="322"/>
      <c r="AF9" s="322"/>
      <c r="AG9" s="322"/>
      <c r="AH9" s="333">
        <f t="shared" si="1"/>
        <v>1</v>
      </c>
      <c r="AI9" s="322"/>
      <c r="AJ9" s="322"/>
      <c r="AK9" s="322"/>
      <c r="AL9" s="322"/>
      <c r="AM9" s="322"/>
      <c r="AN9" s="322"/>
      <c r="AO9" s="322"/>
      <c r="AP9" s="333">
        <f t="shared" si="2"/>
        <v>1</v>
      </c>
      <c r="AQ9" s="322"/>
      <c r="AR9" s="322"/>
      <c r="AS9" s="322"/>
      <c r="AT9" s="322"/>
      <c r="AU9" s="322"/>
      <c r="AV9" s="322"/>
      <c r="AW9" s="322"/>
      <c r="AX9" s="322"/>
      <c r="AY9" s="322" t="s">
        <v>649</v>
      </c>
      <c r="AZ9" s="322" t="s">
        <v>649</v>
      </c>
      <c r="BA9" s="148"/>
      <c r="BB9" s="148"/>
      <c r="BC9" s="148"/>
      <c r="BD9" s="148"/>
      <c r="BE9" s="148"/>
      <c r="BF9" s="148"/>
      <c r="BG9" s="148"/>
      <c r="BH9" s="148"/>
      <c r="BI9" s="148"/>
      <c r="BJ9" s="148"/>
      <c r="BK9" s="148"/>
      <c r="BL9" s="148"/>
      <c r="BM9" s="148"/>
      <c r="BN9" s="148"/>
      <c r="BO9" s="148"/>
      <c r="BP9" s="148"/>
      <c r="BQ9" s="171">
        <v>1</v>
      </c>
      <c r="BR9" s="148">
        <v>3</v>
      </c>
      <c r="BS9" s="148">
        <v>3</v>
      </c>
      <c r="BT9" s="180">
        <f>+BR9/BS9</f>
        <v>1</v>
      </c>
      <c r="BU9" s="148" t="s">
        <v>659</v>
      </c>
      <c r="BV9" s="184" t="s">
        <v>674</v>
      </c>
      <c r="BW9" s="185" t="s">
        <v>852</v>
      </c>
      <c r="BX9" s="148"/>
      <c r="BY9" s="134"/>
      <c r="BZ9" s="135">
        <f>BT9</f>
        <v>1</v>
      </c>
      <c r="CA9" s="135" t="s">
        <v>21</v>
      </c>
      <c r="CB9" s="47"/>
      <c r="CC9" s="48"/>
      <c r="CD9" s="48"/>
      <c r="CE9" s="47"/>
      <c r="CF9" s="49"/>
      <c r="CG9" s="50"/>
      <c r="CH9" s="62"/>
      <c r="CI9" s="62"/>
      <c r="CJ9" s="47"/>
      <c r="CK9" s="48"/>
      <c r="CL9" s="48"/>
      <c r="CM9" s="47"/>
      <c r="CN9" s="49"/>
      <c r="CO9" s="50"/>
      <c r="CP9" s="62"/>
      <c r="CQ9" s="62"/>
      <c r="CR9" s="47" t="s">
        <v>649</v>
      </c>
      <c r="CS9" s="47" t="s">
        <v>649</v>
      </c>
      <c r="CT9" s="47" t="s">
        <v>649</v>
      </c>
      <c r="CU9" s="47" t="s">
        <v>649</v>
      </c>
      <c r="CV9" s="47" t="s">
        <v>649</v>
      </c>
      <c r="CW9" s="47" t="s">
        <v>649</v>
      </c>
      <c r="CX9" s="47" t="s">
        <v>649</v>
      </c>
      <c r="CY9" s="51"/>
      <c r="CZ9" s="134"/>
      <c r="DA9" s="135" t="str">
        <f>CU9</f>
        <v>No aplica</v>
      </c>
      <c r="DB9" s="412" t="str">
        <f>CV9</f>
        <v>No aplica</v>
      </c>
    </row>
    <row r="10" spans="1:106" ht="59.25" customHeight="1" x14ac:dyDescent="0.25">
      <c r="A10" s="11">
        <v>3</v>
      </c>
      <c r="B10" s="12" t="s">
        <v>26</v>
      </c>
      <c r="C10" s="289" t="s">
        <v>48</v>
      </c>
      <c r="D10" s="170" t="s">
        <v>49</v>
      </c>
      <c r="E10" s="19" t="s">
        <v>29</v>
      </c>
      <c r="F10" s="20" t="s">
        <v>64</v>
      </c>
      <c r="G10" s="289" t="s">
        <v>65</v>
      </c>
      <c r="H10" s="20" t="s">
        <v>52</v>
      </c>
      <c r="I10" s="289" t="s">
        <v>53</v>
      </c>
      <c r="J10" s="16">
        <v>1</v>
      </c>
      <c r="K10" s="289" t="s">
        <v>54</v>
      </c>
      <c r="L10" s="20" t="s">
        <v>66</v>
      </c>
      <c r="M10" s="12" t="s">
        <v>67</v>
      </c>
      <c r="N10" s="289" t="s">
        <v>37</v>
      </c>
      <c r="O10" s="20" t="s">
        <v>68</v>
      </c>
      <c r="P10" s="10" t="s">
        <v>32</v>
      </c>
      <c r="Q10" s="10" t="s">
        <v>32</v>
      </c>
      <c r="R10" s="35" t="s">
        <v>57</v>
      </c>
      <c r="S10" s="21" t="s">
        <v>58</v>
      </c>
      <c r="T10" s="21" t="s">
        <v>59</v>
      </c>
      <c r="U10" s="17">
        <v>1</v>
      </c>
      <c r="V10" s="18" t="s">
        <v>60</v>
      </c>
      <c r="W10" s="18" t="s">
        <v>61</v>
      </c>
      <c r="X10" s="18" t="s">
        <v>62</v>
      </c>
      <c r="Y10" s="289" t="s">
        <v>69</v>
      </c>
      <c r="Z10" s="333">
        <f t="shared" si="0"/>
        <v>1</v>
      </c>
      <c r="AA10" s="322"/>
      <c r="AB10" s="322"/>
      <c r="AC10" s="322"/>
      <c r="AD10" s="322"/>
      <c r="AE10" s="322"/>
      <c r="AF10" s="322"/>
      <c r="AG10" s="322"/>
      <c r="AH10" s="333">
        <f t="shared" si="1"/>
        <v>1</v>
      </c>
      <c r="AI10" s="322"/>
      <c r="AJ10" s="322"/>
      <c r="AK10" s="322"/>
      <c r="AL10" s="322"/>
      <c r="AM10" s="322"/>
      <c r="AN10" s="322"/>
      <c r="AO10" s="322"/>
      <c r="AP10" s="333">
        <f t="shared" si="2"/>
        <v>1</v>
      </c>
      <c r="AQ10" s="322"/>
      <c r="AR10" s="322"/>
      <c r="AS10" s="322"/>
      <c r="AT10" s="322"/>
      <c r="AU10" s="322"/>
      <c r="AV10" s="322"/>
      <c r="AW10" s="322"/>
      <c r="AX10" s="322"/>
      <c r="AY10" s="322" t="s">
        <v>649</v>
      </c>
      <c r="AZ10" s="322" t="s">
        <v>649</v>
      </c>
      <c r="BA10" s="148"/>
      <c r="BB10" s="148"/>
      <c r="BC10" s="148"/>
      <c r="BD10" s="148"/>
      <c r="BE10" s="148"/>
      <c r="BF10" s="148"/>
      <c r="BG10" s="148"/>
      <c r="BH10" s="148"/>
      <c r="BI10" s="148"/>
      <c r="BJ10" s="148"/>
      <c r="BK10" s="148"/>
      <c r="BL10" s="148"/>
      <c r="BM10" s="148"/>
      <c r="BN10" s="148"/>
      <c r="BO10" s="148"/>
      <c r="BP10" s="148"/>
      <c r="BQ10" s="171">
        <v>1</v>
      </c>
      <c r="BR10" s="148">
        <v>44</v>
      </c>
      <c r="BS10" s="148">
        <v>53</v>
      </c>
      <c r="BT10" s="180">
        <f>+BR10/BS10</f>
        <v>0.83018867924528306</v>
      </c>
      <c r="BU10" s="148" t="s">
        <v>646</v>
      </c>
      <c r="BV10" s="186" t="s">
        <v>853</v>
      </c>
      <c r="BW10" s="185" t="s">
        <v>854</v>
      </c>
      <c r="BX10" s="148"/>
      <c r="BY10" s="132"/>
      <c r="BZ10" s="135">
        <f>BT10</f>
        <v>0.83018867924528306</v>
      </c>
      <c r="CA10" s="135" t="s">
        <v>21</v>
      </c>
      <c r="CB10" s="47"/>
      <c r="CC10" s="48"/>
      <c r="CD10" s="48"/>
      <c r="CE10" s="47"/>
      <c r="CF10" s="49"/>
      <c r="CG10" s="50"/>
      <c r="CH10" s="62"/>
      <c r="CI10" s="62"/>
      <c r="CJ10" s="47"/>
      <c r="CK10" s="48"/>
      <c r="CL10" s="48"/>
      <c r="CM10" s="47"/>
      <c r="CN10" s="49"/>
      <c r="CO10" s="50"/>
      <c r="CP10" s="62"/>
      <c r="CQ10" s="62"/>
      <c r="CR10" s="47" t="s">
        <v>649</v>
      </c>
      <c r="CS10" s="47" t="s">
        <v>649</v>
      </c>
      <c r="CT10" s="47" t="s">
        <v>649</v>
      </c>
      <c r="CU10" s="47" t="s">
        <v>649</v>
      </c>
      <c r="CV10" s="47" t="s">
        <v>649</v>
      </c>
      <c r="CW10" s="47" t="s">
        <v>649</v>
      </c>
      <c r="CX10" s="47" t="s">
        <v>649</v>
      </c>
      <c r="CY10" s="51"/>
      <c r="CZ10" s="132"/>
      <c r="DA10" s="135" t="str">
        <f>CU10</f>
        <v>No aplica</v>
      </c>
      <c r="DB10" s="412" t="str">
        <f>CV10</f>
        <v>No aplica</v>
      </c>
    </row>
    <row r="11" spans="1:106" ht="118.5" customHeight="1" x14ac:dyDescent="0.25">
      <c r="A11" s="11">
        <v>4</v>
      </c>
      <c r="B11" s="12" t="s">
        <v>26</v>
      </c>
      <c r="C11" s="13" t="s">
        <v>48</v>
      </c>
      <c r="D11" s="172" t="s">
        <v>70</v>
      </c>
      <c r="E11" s="10" t="s">
        <v>71</v>
      </c>
      <c r="F11" s="20" t="s">
        <v>72</v>
      </c>
      <c r="G11" s="289" t="s">
        <v>73</v>
      </c>
      <c r="H11" s="289" t="s">
        <v>74</v>
      </c>
      <c r="I11" s="289" t="s">
        <v>33</v>
      </c>
      <c r="J11" s="16">
        <v>0.15</v>
      </c>
      <c r="K11" s="289" t="s">
        <v>75</v>
      </c>
      <c r="L11" s="10" t="s">
        <v>66</v>
      </c>
      <c r="M11" s="24" t="s">
        <v>76</v>
      </c>
      <c r="N11" s="289" t="s">
        <v>37</v>
      </c>
      <c r="O11" s="289" t="s">
        <v>77</v>
      </c>
      <c r="P11" s="10" t="s">
        <v>32</v>
      </c>
      <c r="Q11" s="10" t="s">
        <v>32</v>
      </c>
      <c r="R11" s="24" t="s">
        <v>78</v>
      </c>
      <c r="S11" s="24" t="s">
        <v>79</v>
      </c>
      <c r="T11" s="24" t="s">
        <v>80</v>
      </c>
      <c r="U11" s="17" t="s">
        <v>81</v>
      </c>
      <c r="V11" s="18" t="s">
        <v>82</v>
      </c>
      <c r="W11" s="18" t="s">
        <v>82</v>
      </c>
      <c r="X11" s="18" t="s">
        <v>82</v>
      </c>
      <c r="Y11" s="18" t="s">
        <v>83</v>
      </c>
      <c r="Z11" s="333">
        <f t="shared" si="0"/>
        <v>0.15</v>
      </c>
      <c r="AA11" s="162"/>
      <c r="AB11" s="162"/>
      <c r="AC11" s="162"/>
      <c r="AD11" s="162"/>
      <c r="AE11" s="162"/>
      <c r="AF11" s="162"/>
      <c r="AG11" s="162"/>
      <c r="AH11" s="333">
        <f t="shared" si="1"/>
        <v>0.15</v>
      </c>
      <c r="AI11" s="162"/>
      <c r="AJ11" s="162"/>
      <c r="AK11" s="162"/>
      <c r="AL11" s="162"/>
      <c r="AM11" s="162"/>
      <c r="AN11" s="162"/>
      <c r="AO11" s="162"/>
      <c r="AP11" s="333">
        <f t="shared" si="2"/>
        <v>0.15</v>
      </c>
      <c r="AQ11" s="162"/>
      <c r="AR11" s="162"/>
      <c r="AS11" s="162"/>
      <c r="AT11" s="162"/>
      <c r="AU11" s="162"/>
      <c r="AV11" s="162"/>
      <c r="AW11" s="162"/>
      <c r="AX11" s="162"/>
      <c r="AY11" s="322" t="s">
        <v>649</v>
      </c>
      <c r="AZ11" s="322" t="s">
        <v>649</v>
      </c>
      <c r="BA11" s="148"/>
      <c r="BB11" s="148"/>
      <c r="BC11" s="148"/>
      <c r="BD11" s="148"/>
      <c r="BE11" s="148"/>
      <c r="BF11" s="148"/>
      <c r="BG11" s="148"/>
      <c r="BH11" s="148"/>
      <c r="BI11" s="148"/>
      <c r="BJ11" s="148"/>
      <c r="BK11" s="148"/>
      <c r="BL11" s="148"/>
      <c r="BM11" s="148"/>
      <c r="BN11" s="148"/>
      <c r="BO11" s="148"/>
      <c r="BP11" s="148"/>
      <c r="BQ11" s="171">
        <v>0.15</v>
      </c>
      <c r="BR11" s="148">
        <v>0</v>
      </c>
      <c r="BS11" s="148">
        <v>0</v>
      </c>
      <c r="BT11" s="180">
        <v>0</v>
      </c>
      <c r="BU11" s="148" t="s">
        <v>646</v>
      </c>
      <c r="BV11" s="148" t="s">
        <v>21</v>
      </c>
      <c r="BW11" s="148" t="s">
        <v>855</v>
      </c>
      <c r="BX11" s="148" t="s">
        <v>856</v>
      </c>
      <c r="BY11" s="132"/>
      <c r="BZ11" s="135">
        <f>BT11</f>
        <v>0</v>
      </c>
      <c r="CA11" s="135" t="s">
        <v>21</v>
      </c>
      <c r="CB11" s="47"/>
      <c r="CC11" s="48"/>
      <c r="CD11" s="48"/>
      <c r="CE11" s="47"/>
      <c r="CF11" s="49"/>
      <c r="CG11" s="50"/>
      <c r="CH11" s="62"/>
      <c r="CI11" s="64"/>
      <c r="CJ11" s="47"/>
      <c r="CK11" s="48"/>
      <c r="CL11" s="48"/>
      <c r="CM11" s="47"/>
      <c r="CN11" s="49"/>
      <c r="CO11" s="50"/>
      <c r="CP11" s="62"/>
      <c r="CQ11" s="62"/>
      <c r="CR11" s="47" t="s">
        <v>649</v>
      </c>
      <c r="CS11" s="47" t="s">
        <v>649</v>
      </c>
      <c r="CT11" s="47" t="s">
        <v>649</v>
      </c>
      <c r="CU11" s="47" t="s">
        <v>649</v>
      </c>
      <c r="CV11" s="47" t="s">
        <v>649</v>
      </c>
      <c r="CW11" s="47" t="s">
        <v>649</v>
      </c>
      <c r="CX11" s="47" t="s">
        <v>649</v>
      </c>
      <c r="CY11" s="51"/>
      <c r="CZ11" s="132"/>
      <c r="DA11" s="135" t="str">
        <f>CU11</f>
        <v>No aplica</v>
      </c>
      <c r="DB11" s="412" t="str">
        <f>CV11</f>
        <v>No aplica</v>
      </c>
    </row>
    <row r="12" spans="1:106" ht="127.5" customHeight="1" x14ac:dyDescent="0.25">
      <c r="A12" s="11">
        <v>5</v>
      </c>
      <c r="B12" s="12" t="s">
        <v>26</v>
      </c>
      <c r="C12" s="13" t="s">
        <v>27</v>
      </c>
      <c r="D12" s="172" t="s">
        <v>70</v>
      </c>
      <c r="E12" s="10" t="s">
        <v>29</v>
      </c>
      <c r="F12" s="12" t="s">
        <v>84</v>
      </c>
      <c r="G12" s="289" t="s">
        <v>85</v>
      </c>
      <c r="H12" s="289" t="s">
        <v>39</v>
      </c>
      <c r="I12" s="289" t="s">
        <v>86</v>
      </c>
      <c r="J12" s="25">
        <v>1</v>
      </c>
      <c r="K12" s="289" t="s">
        <v>87</v>
      </c>
      <c r="L12" s="10" t="s">
        <v>35</v>
      </c>
      <c r="M12" s="289" t="s">
        <v>88</v>
      </c>
      <c r="N12" s="289" t="s">
        <v>37</v>
      </c>
      <c r="O12" s="289" t="s">
        <v>89</v>
      </c>
      <c r="P12" s="10" t="s">
        <v>90</v>
      </c>
      <c r="Q12" s="10" t="s">
        <v>39</v>
      </c>
      <c r="R12" s="35" t="s">
        <v>91</v>
      </c>
      <c r="S12" s="21" t="s">
        <v>92</v>
      </c>
      <c r="T12" s="21" t="s">
        <v>93</v>
      </c>
      <c r="U12" s="21" t="s">
        <v>94</v>
      </c>
      <c r="V12" s="289" t="s">
        <v>95</v>
      </c>
      <c r="W12" s="18" t="s">
        <v>96</v>
      </c>
      <c r="X12" s="18" t="s">
        <v>97</v>
      </c>
      <c r="Y12" s="18" t="s">
        <v>98</v>
      </c>
      <c r="Z12" s="333">
        <f t="shared" si="0"/>
        <v>1</v>
      </c>
      <c r="AA12" s="162">
        <v>0</v>
      </c>
      <c r="AB12" s="162">
        <v>0</v>
      </c>
      <c r="AC12" s="162" t="s">
        <v>698</v>
      </c>
      <c r="AD12" s="162"/>
      <c r="AE12" s="162"/>
      <c r="AF12" s="162" t="s">
        <v>993</v>
      </c>
      <c r="AG12" s="162" t="s">
        <v>994</v>
      </c>
      <c r="AH12" s="333">
        <f t="shared" si="1"/>
        <v>1</v>
      </c>
      <c r="AI12" s="162">
        <v>0</v>
      </c>
      <c r="AJ12" s="162">
        <v>0</v>
      </c>
      <c r="AK12" s="162" t="s">
        <v>698</v>
      </c>
      <c r="AL12" s="162"/>
      <c r="AM12" s="162"/>
      <c r="AN12" s="162" t="s">
        <v>993</v>
      </c>
      <c r="AO12" s="162" t="s">
        <v>994</v>
      </c>
      <c r="AP12" s="333">
        <f t="shared" si="2"/>
        <v>1</v>
      </c>
      <c r="AQ12" s="162">
        <v>0</v>
      </c>
      <c r="AR12" s="162">
        <v>0</v>
      </c>
      <c r="AS12" s="162" t="s">
        <v>698</v>
      </c>
      <c r="AT12" s="162"/>
      <c r="AU12" s="162"/>
      <c r="AV12" s="162" t="s">
        <v>993</v>
      </c>
      <c r="AW12" s="162" t="s">
        <v>994</v>
      </c>
      <c r="AX12" s="131" t="s">
        <v>698</v>
      </c>
      <c r="AY12" s="322" t="s">
        <v>649</v>
      </c>
      <c r="AZ12" s="322" t="s">
        <v>649</v>
      </c>
      <c r="BA12" s="173">
        <v>1</v>
      </c>
      <c r="BB12" s="174">
        <v>349</v>
      </c>
      <c r="BC12" s="174">
        <v>377</v>
      </c>
      <c r="BD12" s="173">
        <f>BB12/BC12</f>
        <v>0.92572944297082227</v>
      </c>
      <c r="BE12" s="148" t="s">
        <v>646</v>
      </c>
      <c r="BF12" s="148" t="s">
        <v>20</v>
      </c>
      <c r="BG12" s="175" t="s">
        <v>819</v>
      </c>
      <c r="BH12" s="176" t="s">
        <v>653</v>
      </c>
      <c r="BI12" s="173">
        <v>1</v>
      </c>
      <c r="BJ12" s="174">
        <v>289</v>
      </c>
      <c r="BK12" s="174">
        <v>301</v>
      </c>
      <c r="BL12" s="173">
        <f>BJ12/BK12</f>
        <v>0.96013289036544847</v>
      </c>
      <c r="BM12" s="177" t="s">
        <v>646</v>
      </c>
      <c r="BN12" s="178" t="s">
        <v>20</v>
      </c>
      <c r="BO12" s="179" t="s">
        <v>820</v>
      </c>
      <c r="BP12" s="176" t="s">
        <v>653</v>
      </c>
      <c r="BQ12" s="173">
        <v>1</v>
      </c>
      <c r="BR12" s="174">
        <v>182</v>
      </c>
      <c r="BS12" s="174">
        <v>192</v>
      </c>
      <c r="BT12" s="173">
        <f>BR12/BS12</f>
        <v>0.94791666666666663</v>
      </c>
      <c r="BU12" s="177" t="s">
        <v>646</v>
      </c>
      <c r="BV12" s="178" t="s">
        <v>20</v>
      </c>
      <c r="BW12" s="175" t="s">
        <v>821</v>
      </c>
      <c r="BX12" s="176" t="s">
        <v>653</v>
      </c>
      <c r="BY12" s="131">
        <f>AVERAGE(BD12,BL12,BT12)</f>
        <v>0.94459300000097912</v>
      </c>
      <c r="BZ12" s="142">
        <f>BY12</f>
        <v>0.94459300000097912</v>
      </c>
      <c r="CA12" s="132" t="s">
        <v>20</v>
      </c>
      <c r="CB12" s="47">
        <v>1</v>
      </c>
      <c r="CC12" s="48">
        <v>531</v>
      </c>
      <c r="CD12" s="48">
        <v>552</v>
      </c>
      <c r="CE12" s="47">
        <f>CC12/CD12</f>
        <v>0.96195652173913049</v>
      </c>
      <c r="CF12" s="49" t="s">
        <v>650</v>
      </c>
      <c r="CG12" s="49" t="s">
        <v>651</v>
      </c>
      <c r="CH12" s="62" t="s">
        <v>652</v>
      </c>
      <c r="CI12" s="65" t="s">
        <v>653</v>
      </c>
      <c r="CJ12" s="47">
        <v>1</v>
      </c>
      <c r="CK12" s="48">
        <v>572</v>
      </c>
      <c r="CL12" s="48">
        <v>587</v>
      </c>
      <c r="CM12" s="47">
        <f>CK12/CL12</f>
        <v>0.97444633730834751</v>
      </c>
      <c r="CN12" s="49" t="s">
        <v>650</v>
      </c>
      <c r="CO12" s="50" t="s">
        <v>20</v>
      </c>
      <c r="CP12" s="62" t="s">
        <v>654</v>
      </c>
      <c r="CQ12" s="51" t="s">
        <v>653</v>
      </c>
      <c r="CR12" s="47">
        <v>1</v>
      </c>
      <c r="CS12" s="48">
        <v>388</v>
      </c>
      <c r="CT12" s="48">
        <v>397</v>
      </c>
      <c r="CU12" s="47">
        <f>CS12/CT12</f>
        <v>0.97732997481108308</v>
      </c>
      <c r="CV12" s="49" t="s">
        <v>650</v>
      </c>
      <c r="CW12" s="50" t="s">
        <v>20</v>
      </c>
      <c r="CX12" s="394" t="s">
        <v>655</v>
      </c>
      <c r="CY12" s="51" t="s">
        <v>653</v>
      </c>
      <c r="CZ12" s="131">
        <f>AVERAGE(CE12,CM12,CU12)</f>
        <v>0.97124427795285373</v>
      </c>
      <c r="DA12" s="142">
        <f>CZ12</f>
        <v>0.97124427795285373</v>
      </c>
      <c r="DB12" s="413" t="s">
        <v>20</v>
      </c>
    </row>
    <row r="13" spans="1:106" ht="75" x14ac:dyDescent="0.25">
      <c r="A13" s="11">
        <v>6</v>
      </c>
      <c r="B13" s="12" t="s">
        <v>26</v>
      </c>
      <c r="C13" s="13" t="s">
        <v>27</v>
      </c>
      <c r="D13" s="172" t="s">
        <v>70</v>
      </c>
      <c r="E13" s="10" t="s">
        <v>29</v>
      </c>
      <c r="F13" s="20" t="s">
        <v>99</v>
      </c>
      <c r="G13" s="289" t="s">
        <v>100</v>
      </c>
      <c r="H13" s="289" t="s">
        <v>39</v>
      </c>
      <c r="I13" s="289" t="s">
        <v>101</v>
      </c>
      <c r="J13" s="25">
        <v>1</v>
      </c>
      <c r="K13" s="289" t="s">
        <v>102</v>
      </c>
      <c r="L13" s="289" t="s">
        <v>35</v>
      </c>
      <c r="M13" s="289" t="s">
        <v>103</v>
      </c>
      <c r="N13" s="289" t="s">
        <v>37</v>
      </c>
      <c r="O13" s="289" t="s">
        <v>104</v>
      </c>
      <c r="P13" s="289" t="s">
        <v>105</v>
      </c>
      <c r="Q13" s="289" t="s">
        <v>39</v>
      </c>
      <c r="R13" s="35" t="s">
        <v>91</v>
      </c>
      <c r="S13" s="21" t="s">
        <v>92</v>
      </c>
      <c r="T13" s="21" t="s">
        <v>93</v>
      </c>
      <c r="U13" s="21" t="s">
        <v>94</v>
      </c>
      <c r="V13" s="289" t="s">
        <v>106</v>
      </c>
      <c r="W13" s="18" t="s">
        <v>96</v>
      </c>
      <c r="X13" s="18" t="s">
        <v>97</v>
      </c>
      <c r="Y13" s="18" t="s">
        <v>98</v>
      </c>
      <c r="Z13" s="333">
        <f t="shared" si="0"/>
        <v>1</v>
      </c>
      <c r="AA13" s="162">
        <v>678</v>
      </c>
      <c r="AB13" s="162">
        <v>720</v>
      </c>
      <c r="AC13" s="388">
        <f>AA13/AB13</f>
        <v>0.94166666666666665</v>
      </c>
      <c r="AD13" s="162"/>
      <c r="AE13" s="162"/>
      <c r="AF13" s="162" t="s">
        <v>656</v>
      </c>
      <c r="AG13" s="162" t="s">
        <v>653</v>
      </c>
      <c r="AH13" s="333">
        <f t="shared" si="1"/>
        <v>1</v>
      </c>
      <c r="AI13" s="162">
        <v>678</v>
      </c>
      <c r="AJ13" s="162">
        <v>720</v>
      </c>
      <c r="AK13" s="388">
        <f>AI13/AJ13</f>
        <v>0.94166666666666665</v>
      </c>
      <c r="AL13" s="162"/>
      <c r="AM13" s="162"/>
      <c r="AN13" s="162" t="s">
        <v>656</v>
      </c>
      <c r="AO13" s="162" t="s">
        <v>653</v>
      </c>
      <c r="AP13" s="333">
        <f t="shared" si="2"/>
        <v>1</v>
      </c>
      <c r="AQ13" s="162">
        <v>678</v>
      </c>
      <c r="AR13" s="162">
        <v>720</v>
      </c>
      <c r="AS13" s="388">
        <f>AQ13/AR13</f>
        <v>0.94166666666666665</v>
      </c>
      <c r="AT13" s="162"/>
      <c r="AU13" s="162"/>
      <c r="AV13" s="162" t="s">
        <v>656</v>
      </c>
      <c r="AW13" s="162" t="s">
        <v>653</v>
      </c>
      <c r="AX13" s="131">
        <f>AVERAGE(AC13,AK13,AS13)</f>
        <v>0.94166666666666676</v>
      </c>
      <c r="AY13" s="399">
        <f>AX13</f>
        <v>0.94166666666666676</v>
      </c>
      <c r="AZ13" s="162" t="s">
        <v>20</v>
      </c>
      <c r="BA13" s="173">
        <v>1</v>
      </c>
      <c r="BB13" s="174">
        <v>714</v>
      </c>
      <c r="BC13" s="174">
        <v>720</v>
      </c>
      <c r="BD13" s="173">
        <f>BB13/BC13</f>
        <v>0.9916666666666667</v>
      </c>
      <c r="BE13" s="148" t="s">
        <v>646</v>
      </c>
      <c r="BF13" s="148" t="s">
        <v>20</v>
      </c>
      <c r="BG13" s="175" t="s">
        <v>656</v>
      </c>
      <c r="BH13" s="176" t="s">
        <v>653</v>
      </c>
      <c r="BI13" s="173">
        <v>1</v>
      </c>
      <c r="BJ13" s="174">
        <v>714</v>
      </c>
      <c r="BK13" s="174">
        <v>720</v>
      </c>
      <c r="BL13" s="173">
        <f>BJ13/BK13</f>
        <v>0.9916666666666667</v>
      </c>
      <c r="BM13" s="177" t="s">
        <v>646</v>
      </c>
      <c r="BN13" s="178" t="s">
        <v>20</v>
      </c>
      <c r="BO13" s="179" t="s">
        <v>656</v>
      </c>
      <c r="BP13" s="176" t="s">
        <v>653</v>
      </c>
      <c r="BQ13" s="173">
        <v>1</v>
      </c>
      <c r="BR13" s="174">
        <v>714</v>
      </c>
      <c r="BS13" s="174">
        <v>720</v>
      </c>
      <c r="BT13" s="173">
        <f>BR13/BS13</f>
        <v>0.9916666666666667</v>
      </c>
      <c r="BU13" s="177" t="s">
        <v>646</v>
      </c>
      <c r="BV13" s="178" t="s">
        <v>20</v>
      </c>
      <c r="BW13" s="175" t="s">
        <v>656</v>
      </c>
      <c r="BX13" s="176" t="s">
        <v>653</v>
      </c>
      <c r="BY13" s="131">
        <f>AVERAGE(BD13,BL13,BT13)</f>
        <v>0.9916666666666667</v>
      </c>
      <c r="BZ13" s="142">
        <f>BY13</f>
        <v>0.9916666666666667</v>
      </c>
      <c r="CA13" s="132" t="s">
        <v>20</v>
      </c>
      <c r="CB13" s="47">
        <v>1</v>
      </c>
      <c r="CC13" s="48">
        <v>711</v>
      </c>
      <c r="CD13" s="48">
        <v>720</v>
      </c>
      <c r="CE13" s="67">
        <f>CC13/CD13</f>
        <v>0.98750000000000004</v>
      </c>
      <c r="CF13" s="49" t="s">
        <v>650</v>
      </c>
      <c r="CG13" s="49" t="s">
        <v>651</v>
      </c>
      <c r="CH13" s="394" t="s">
        <v>656</v>
      </c>
      <c r="CI13" s="65" t="s">
        <v>653</v>
      </c>
      <c r="CJ13" s="47">
        <v>1</v>
      </c>
      <c r="CK13" s="48">
        <v>711</v>
      </c>
      <c r="CL13" s="48">
        <v>720</v>
      </c>
      <c r="CM13" s="47">
        <f>CK13/CL13</f>
        <v>0.98750000000000004</v>
      </c>
      <c r="CN13" s="49" t="s">
        <v>650</v>
      </c>
      <c r="CO13" s="50" t="s">
        <v>20</v>
      </c>
      <c r="CP13" s="394" t="s">
        <v>656</v>
      </c>
      <c r="CQ13" s="51" t="s">
        <v>653</v>
      </c>
      <c r="CR13" s="47">
        <v>1</v>
      </c>
      <c r="CS13" s="48">
        <v>711</v>
      </c>
      <c r="CT13" s="48">
        <v>720</v>
      </c>
      <c r="CU13" s="47">
        <f>CS13/CT13</f>
        <v>0.98750000000000004</v>
      </c>
      <c r="CV13" s="49" t="s">
        <v>650</v>
      </c>
      <c r="CW13" s="50" t="s">
        <v>20</v>
      </c>
      <c r="CX13" s="394" t="s">
        <v>656</v>
      </c>
      <c r="CY13" s="51"/>
      <c r="CZ13" s="131">
        <f>AVERAGE(CE13,CM13,CU13)</f>
        <v>0.98750000000000016</v>
      </c>
      <c r="DA13" s="142">
        <f>CZ13</f>
        <v>0.98750000000000016</v>
      </c>
      <c r="DB13" s="413" t="s">
        <v>20</v>
      </c>
    </row>
    <row r="14" spans="1:106" ht="75" x14ac:dyDescent="0.25">
      <c r="A14" s="11">
        <v>7</v>
      </c>
      <c r="B14" s="12" t="s">
        <v>26</v>
      </c>
      <c r="C14" s="13" t="s">
        <v>27</v>
      </c>
      <c r="D14" s="172" t="s">
        <v>70</v>
      </c>
      <c r="E14" s="10" t="s">
        <v>29</v>
      </c>
      <c r="F14" s="20" t="s">
        <v>107</v>
      </c>
      <c r="G14" s="289" t="s">
        <v>108</v>
      </c>
      <c r="H14" s="289" t="s">
        <v>39</v>
      </c>
      <c r="I14" s="289" t="s">
        <v>109</v>
      </c>
      <c r="J14" s="25">
        <v>1</v>
      </c>
      <c r="K14" s="289" t="s">
        <v>102</v>
      </c>
      <c r="L14" s="289" t="s">
        <v>35</v>
      </c>
      <c r="M14" s="289" t="s">
        <v>110</v>
      </c>
      <c r="N14" s="289" t="s">
        <v>37</v>
      </c>
      <c r="O14" s="289" t="s">
        <v>109</v>
      </c>
      <c r="P14" s="289" t="s">
        <v>105</v>
      </c>
      <c r="Q14" s="289" t="s">
        <v>39</v>
      </c>
      <c r="R14" s="35" t="s">
        <v>91</v>
      </c>
      <c r="S14" s="21" t="s">
        <v>92</v>
      </c>
      <c r="T14" s="21" t="s">
        <v>93</v>
      </c>
      <c r="U14" s="21" t="s">
        <v>94</v>
      </c>
      <c r="V14" s="289" t="s">
        <v>106</v>
      </c>
      <c r="W14" s="18" t="s">
        <v>96</v>
      </c>
      <c r="X14" s="18" t="s">
        <v>97</v>
      </c>
      <c r="Y14" s="18" t="s">
        <v>98</v>
      </c>
      <c r="Z14" s="333">
        <f t="shared" si="0"/>
        <v>1</v>
      </c>
      <c r="AA14" s="162">
        <v>717</v>
      </c>
      <c r="AB14" s="162">
        <v>720</v>
      </c>
      <c r="AC14" s="388">
        <f>AA14/AB14</f>
        <v>0.99583333333333335</v>
      </c>
      <c r="AD14" s="162"/>
      <c r="AE14" s="162"/>
      <c r="AF14" s="162" t="s">
        <v>656</v>
      </c>
      <c r="AG14" s="162" t="s">
        <v>653</v>
      </c>
      <c r="AH14" s="333">
        <f t="shared" si="1"/>
        <v>1</v>
      </c>
      <c r="AI14" s="162">
        <v>717</v>
      </c>
      <c r="AJ14" s="162">
        <v>720</v>
      </c>
      <c r="AK14" s="388">
        <f>AI14/AJ14</f>
        <v>0.99583333333333335</v>
      </c>
      <c r="AL14" s="162"/>
      <c r="AM14" s="162"/>
      <c r="AN14" s="162" t="s">
        <v>656</v>
      </c>
      <c r="AO14" s="162" t="s">
        <v>653</v>
      </c>
      <c r="AP14" s="333">
        <f t="shared" si="2"/>
        <v>1</v>
      </c>
      <c r="AQ14" s="162">
        <v>717</v>
      </c>
      <c r="AR14" s="162">
        <v>720</v>
      </c>
      <c r="AS14" s="388">
        <f>AQ14/AR14</f>
        <v>0.99583333333333335</v>
      </c>
      <c r="AT14" s="162"/>
      <c r="AU14" s="162"/>
      <c r="AV14" s="162" t="s">
        <v>656</v>
      </c>
      <c r="AW14" s="162" t="s">
        <v>653</v>
      </c>
      <c r="AX14" s="131">
        <f>AVERAGE(AC14,AK14,AS14)</f>
        <v>0.99583333333333324</v>
      </c>
      <c r="AY14" s="399">
        <f>AX14</f>
        <v>0.99583333333333324</v>
      </c>
      <c r="AZ14" s="162" t="s">
        <v>21</v>
      </c>
      <c r="BA14" s="173">
        <v>1</v>
      </c>
      <c r="BB14" s="174">
        <v>717</v>
      </c>
      <c r="BC14" s="174">
        <v>720</v>
      </c>
      <c r="BD14" s="173">
        <f>BB14/BC14</f>
        <v>0.99583333333333335</v>
      </c>
      <c r="BE14" s="148" t="s">
        <v>659</v>
      </c>
      <c r="BF14" s="148" t="s">
        <v>21</v>
      </c>
      <c r="BG14" s="175" t="s">
        <v>657</v>
      </c>
      <c r="BH14" s="176" t="s">
        <v>658</v>
      </c>
      <c r="BI14" s="173">
        <v>1</v>
      </c>
      <c r="BJ14" s="174">
        <v>718</v>
      </c>
      <c r="BK14" s="174">
        <v>720</v>
      </c>
      <c r="BL14" s="173">
        <f>BJ14/BK14</f>
        <v>0.99722222222222223</v>
      </c>
      <c r="BM14" s="177" t="s">
        <v>659</v>
      </c>
      <c r="BN14" s="178" t="s">
        <v>21</v>
      </c>
      <c r="BO14" s="179" t="s">
        <v>657</v>
      </c>
      <c r="BP14" s="176" t="s">
        <v>658</v>
      </c>
      <c r="BQ14" s="173">
        <v>1</v>
      </c>
      <c r="BR14" s="174"/>
      <c r="BS14" s="174"/>
      <c r="BT14" s="173">
        <v>0</v>
      </c>
      <c r="BU14" s="177" t="s">
        <v>649</v>
      </c>
      <c r="BV14" s="177" t="s">
        <v>649</v>
      </c>
      <c r="BW14" s="175" t="s">
        <v>822</v>
      </c>
      <c r="BX14" s="176"/>
      <c r="BY14" s="131">
        <f>AVERAGE(BD14,BL14,BT14)</f>
        <v>0.66435185185185186</v>
      </c>
      <c r="BZ14" s="142">
        <f>BY14</f>
        <v>0.66435185185185186</v>
      </c>
      <c r="CA14" s="132" t="s">
        <v>18</v>
      </c>
      <c r="CB14" s="47">
        <v>1</v>
      </c>
      <c r="CC14" s="48">
        <v>718</v>
      </c>
      <c r="CD14" s="48">
        <v>720</v>
      </c>
      <c r="CE14" s="67">
        <f>CC14/CD14</f>
        <v>0.99722222222222223</v>
      </c>
      <c r="CF14" s="49" t="s">
        <v>650</v>
      </c>
      <c r="CG14" s="50" t="s">
        <v>20</v>
      </c>
      <c r="CH14" s="394" t="s">
        <v>657</v>
      </c>
      <c r="CI14" s="65"/>
      <c r="CJ14" s="47">
        <v>1</v>
      </c>
      <c r="CK14" s="48">
        <v>718</v>
      </c>
      <c r="CL14" s="48">
        <v>720</v>
      </c>
      <c r="CM14" s="47">
        <f>CK14/CL14</f>
        <v>0.99722222222222223</v>
      </c>
      <c r="CN14" s="49" t="s">
        <v>650</v>
      </c>
      <c r="CO14" s="50" t="s">
        <v>21</v>
      </c>
      <c r="CP14" s="394" t="s">
        <v>657</v>
      </c>
      <c r="CQ14" s="51" t="s">
        <v>658</v>
      </c>
      <c r="CR14" s="47">
        <v>1</v>
      </c>
      <c r="CS14" s="48">
        <v>0</v>
      </c>
      <c r="CT14" s="48">
        <v>0</v>
      </c>
      <c r="CU14" s="47">
        <v>0</v>
      </c>
      <c r="CV14" s="49" t="s">
        <v>659</v>
      </c>
      <c r="CW14" s="50" t="s">
        <v>18</v>
      </c>
      <c r="CX14" s="394" t="s">
        <v>660</v>
      </c>
      <c r="CY14" s="51"/>
      <c r="CZ14" s="131">
        <f>AVERAGE(CE14,CM14,CU14)</f>
        <v>0.66481481481481486</v>
      </c>
      <c r="DA14" s="142">
        <f>CZ14</f>
        <v>0.66481481481481486</v>
      </c>
      <c r="DB14" s="413" t="s">
        <v>18</v>
      </c>
    </row>
    <row r="15" spans="1:106" ht="75" x14ac:dyDescent="0.25">
      <c r="A15" s="11">
        <v>8</v>
      </c>
      <c r="B15" s="12" t="s">
        <v>26</v>
      </c>
      <c r="C15" s="13" t="s">
        <v>27</v>
      </c>
      <c r="D15" s="172" t="s">
        <v>70</v>
      </c>
      <c r="E15" s="10" t="s">
        <v>29</v>
      </c>
      <c r="F15" s="20" t="s">
        <v>111</v>
      </c>
      <c r="G15" s="289" t="s">
        <v>112</v>
      </c>
      <c r="H15" s="289" t="s">
        <v>39</v>
      </c>
      <c r="I15" s="289" t="s">
        <v>113</v>
      </c>
      <c r="J15" s="25">
        <v>1</v>
      </c>
      <c r="K15" s="289" t="s">
        <v>114</v>
      </c>
      <c r="L15" s="289" t="s">
        <v>35</v>
      </c>
      <c r="M15" s="289" t="s">
        <v>88</v>
      </c>
      <c r="N15" s="289" t="s">
        <v>37</v>
      </c>
      <c r="O15" s="289" t="s">
        <v>115</v>
      </c>
      <c r="P15" s="289" t="s">
        <v>105</v>
      </c>
      <c r="Q15" s="289" t="s">
        <v>39</v>
      </c>
      <c r="R15" s="35" t="s">
        <v>91</v>
      </c>
      <c r="S15" s="21" t="s">
        <v>116</v>
      </c>
      <c r="T15" s="21" t="s">
        <v>117</v>
      </c>
      <c r="U15" s="21" t="s">
        <v>94</v>
      </c>
      <c r="V15" s="289" t="s">
        <v>118</v>
      </c>
      <c r="W15" s="18" t="s">
        <v>96</v>
      </c>
      <c r="X15" s="18" t="s">
        <v>97</v>
      </c>
      <c r="Y15" s="18" t="s">
        <v>98</v>
      </c>
      <c r="Z15" s="333">
        <f t="shared" si="0"/>
        <v>1</v>
      </c>
      <c r="AA15" s="162" t="s">
        <v>698</v>
      </c>
      <c r="AB15" s="162" t="s">
        <v>698</v>
      </c>
      <c r="AC15" s="162" t="s">
        <v>698</v>
      </c>
      <c r="AD15" s="162" t="s">
        <v>698</v>
      </c>
      <c r="AE15" s="162" t="s">
        <v>698</v>
      </c>
      <c r="AF15" s="162" t="s">
        <v>823</v>
      </c>
      <c r="AG15" s="162"/>
      <c r="AH15" s="333">
        <f t="shared" si="1"/>
        <v>1</v>
      </c>
      <c r="AI15" s="162" t="s">
        <v>698</v>
      </c>
      <c r="AJ15" s="162" t="s">
        <v>698</v>
      </c>
      <c r="AK15" s="162" t="s">
        <v>698</v>
      </c>
      <c r="AL15" s="162" t="s">
        <v>698</v>
      </c>
      <c r="AM15" s="162" t="s">
        <v>698</v>
      </c>
      <c r="AN15" s="162" t="s">
        <v>823</v>
      </c>
      <c r="AO15" s="162"/>
      <c r="AP15" s="333">
        <f t="shared" si="2"/>
        <v>1</v>
      </c>
      <c r="AQ15" s="162" t="s">
        <v>698</v>
      </c>
      <c r="AR15" s="162" t="s">
        <v>698</v>
      </c>
      <c r="AS15" s="162" t="s">
        <v>698</v>
      </c>
      <c r="AT15" s="162" t="s">
        <v>698</v>
      </c>
      <c r="AU15" s="162" t="s">
        <v>698</v>
      </c>
      <c r="AV15" s="162" t="s">
        <v>823</v>
      </c>
      <c r="AW15" s="162"/>
      <c r="AX15" s="131" t="s">
        <v>698</v>
      </c>
      <c r="AY15" s="322" t="s">
        <v>649</v>
      </c>
      <c r="AZ15" s="322" t="s">
        <v>649</v>
      </c>
      <c r="BA15" s="173">
        <v>1</v>
      </c>
      <c r="BB15" s="174"/>
      <c r="BC15" s="174"/>
      <c r="BD15" s="173" t="s">
        <v>649</v>
      </c>
      <c r="BE15" s="173" t="s">
        <v>649</v>
      </c>
      <c r="BF15" s="173" t="s">
        <v>649</v>
      </c>
      <c r="BG15" s="175" t="s">
        <v>823</v>
      </c>
      <c r="BH15" s="148"/>
      <c r="BI15" s="173"/>
      <c r="BJ15" s="174"/>
      <c r="BK15" s="174"/>
      <c r="BL15" s="173" t="s">
        <v>649</v>
      </c>
      <c r="BM15" s="177"/>
      <c r="BN15" s="178"/>
      <c r="BO15" s="179" t="s">
        <v>823</v>
      </c>
      <c r="BP15" s="176"/>
      <c r="BQ15" s="173"/>
      <c r="BR15" s="174"/>
      <c r="BS15" s="174"/>
      <c r="BT15" s="173" t="s">
        <v>649</v>
      </c>
      <c r="BU15" s="177"/>
      <c r="BV15" s="178"/>
      <c r="BW15" s="175" t="s">
        <v>823</v>
      </c>
      <c r="BX15" s="176"/>
      <c r="BY15" s="131" t="s">
        <v>649</v>
      </c>
      <c r="BZ15" s="131" t="str">
        <f>BY15</f>
        <v>No aplica</v>
      </c>
      <c r="CA15" s="132" t="s">
        <v>649</v>
      </c>
      <c r="CB15" s="47">
        <v>1</v>
      </c>
      <c r="CC15" s="48" t="s">
        <v>649</v>
      </c>
      <c r="CD15" s="48" t="s">
        <v>649</v>
      </c>
      <c r="CE15" s="48" t="s">
        <v>649</v>
      </c>
      <c r="CF15" s="48" t="s">
        <v>649</v>
      </c>
      <c r="CG15" s="48" t="s">
        <v>649</v>
      </c>
      <c r="CH15" s="394" t="s">
        <v>661</v>
      </c>
      <c r="CI15" s="51"/>
      <c r="CJ15" s="47">
        <v>1</v>
      </c>
      <c r="CK15" s="48" t="s">
        <v>649</v>
      </c>
      <c r="CL15" s="48" t="s">
        <v>649</v>
      </c>
      <c r="CM15" s="48" t="s">
        <v>649</v>
      </c>
      <c r="CN15" s="48" t="s">
        <v>649</v>
      </c>
      <c r="CO15" s="48" t="s">
        <v>649</v>
      </c>
      <c r="CP15" s="394" t="s">
        <v>661</v>
      </c>
      <c r="CQ15" s="51"/>
      <c r="CR15" s="47">
        <v>1</v>
      </c>
      <c r="CS15" s="48" t="s">
        <v>649</v>
      </c>
      <c r="CT15" s="48" t="s">
        <v>649</v>
      </c>
      <c r="CU15" s="48" t="s">
        <v>649</v>
      </c>
      <c r="CV15" s="48" t="s">
        <v>649</v>
      </c>
      <c r="CW15" s="48" t="s">
        <v>649</v>
      </c>
      <c r="CX15" s="394" t="s">
        <v>661</v>
      </c>
      <c r="CY15" s="51"/>
      <c r="CZ15" s="131" t="s">
        <v>649</v>
      </c>
      <c r="DA15" s="131" t="str">
        <f>CZ15</f>
        <v>No aplica</v>
      </c>
      <c r="DB15" s="413" t="s">
        <v>649</v>
      </c>
    </row>
    <row r="16" spans="1:106" ht="75" x14ac:dyDescent="0.25">
      <c r="A16" s="11">
        <v>9</v>
      </c>
      <c r="B16" s="12" t="s">
        <v>26</v>
      </c>
      <c r="C16" s="13" t="s">
        <v>119</v>
      </c>
      <c r="D16" s="170" t="s">
        <v>70</v>
      </c>
      <c r="E16" s="20" t="s">
        <v>71</v>
      </c>
      <c r="F16" s="12" t="s">
        <v>120</v>
      </c>
      <c r="G16" s="289" t="s">
        <v>121</v>
      </c>
      <c r="H16" s="289" t="s">
        <v>32</v>
      </c>
      <c r="I16" s="289" t="s">
        <v>122</v>
      </c>
      <c r="J16" s="26">
        <v>1</v>
      </c>
      <c r="K16" s="289" t="s">
        <v>123</v>
      </c>
      <c r="L16" s="10" t="s">
        <v>35</v>
      </c>
      <c r="M16" s="289" t="s">
        <v>124</v>
      </c>
      <c r="N16" s="289" t="s">
        <v>37</v>
      </c>
      <c r="O16" s="289" t="s">
        <v>125</v>
      </c>
      <c r="P16" s="289" t="s">
        <v>126</v>
      </c>
      <c r="Q16" s="10" t="s">
        <v>39</v>
      </c>
      <c r="R16" s="35" t="s">
        <v>793</v>
      </c>
      <c r="S16" s="21" t="s">
        <v>794</v>
      </c>
      <c r="T16" s="27" t="s">
        <v>795</v>
      </c>
      <c r="U16" s="28" t="s">
        <v>43</v>
      </c>
      <c r="V16" s="18" t="s">
        <v>129</v>
      </c>
      <c r="W16" s="18" t="s">
        <v>130</v>
      </c>
      <c r="X16" s="18" t="s">
        <v>130</v>
      </c>
      <c r="Y16" s="18" t="s">
        <v>131</v>
      </c>
      <c r="Z16" s="333">
        <f t="shared" si="0"/>
        <v>1</v>
      </c>
      <c r="AA16" s="162"/>
      <c r="AB16" s="162"/>
      <c r="AC16" s="162"/>
      <c r="AD16" s="162"/>
      <c r="AE16" s="162"/>
      <c r="AF16" s="162"/>
      <c r="AG16" s="162"/>
      <c r="AH16" s="333">
        <f t="shared" si="1"/>
        <v>1</v>
      </c>
      <c r="AI16" s="162"/>
      <c r="AJ16" s="162"/>
      <c r="AK16" s="162"/>
      <c r="AL16" s="162"/>
      <c r="AM16" s="162"/>
      <c r="AN16" s="162"/>
      <c r="AO16" s="162"/>
      <c r="AP16" s="333">
        <f t="shared" si="2"/>
        <v>1</v>
      </c>
      <c r="AQ16" s="148">
        <v>0</v>
      </c>
      <c r="AR16" s="148">
        <v>0</v>
      </c>
      <c r="AS16" s="171">
        <v>0.91</v>
      </c>
      <c r="AT16" s="148" t="s">
        <v>650</v>
      </c>
      <c r="AU16" s="148" t="s">
        <v>20</v>
      </c>
      <c r="AV16" s="394" t="s">
        <v>666</v>
      </c>
      <c r="AW16" s="162"/>
      <c r="AX16" s="162"/>
      <c r="AY16" s="152">
        <f t="shared" ref="AY16:AY22" si="3">AS16</f>
        <v>0.91</v>
      </c>
      <c r="AZ16" s="162" t="str">
        <f t="shared" ref="AZ16:AZ22" si="4">AU16</f>
        <v>BUENO</v>
      </c>
      <c r="BA16" s="148"/>
      <c r="BB16" s="148"/>
      <c r="BC16" s="148"/>
      <c r="BD16" s="148"/>
      <c r="BE16" s="148"/>
      <c r="BF16" s="148"/>
      <c r="BG16" s="148"/>
      <c r="BH16" s="148"/>
      <c r="BI16" s="148"/>
      <c r="BJ16" s="148"/>
      <c r="BK16" s="148"/>
      <c r="BL16" s="148"/>
      <c r="BM16" s="148"/>
      <c r="BN16" s="148"/>
      <c r="BO16" s="148"/>
      <c r="BP16" s="148"/>
      <c r="BQ16" s="171">
        <v>1</v>
      </c>
      <c r="BR16" s="148">
        <v>0</v>
      </c>
      <c r="BS16" s="148">
        <v>0</v>
      </c>
      <c r="BT16" s="171">
        <v>0.94</v>
      </c>
      <c r="BU16" s="148" t="s">
        <v>650</v>
      </c>
      <c r="BV16" s="148" t="s">
        <v>20</v>
      </c>
      <c r="BW16" s="394" t="s">
        <v>666</v>
      </c>
      <c r="BX16" s="148"/>
      <c r="BY16" s="132"/>
      <c r="BZ16" s="142">
        <f t="shared" ref="BZ16:BZ22" si="5">BT16</f>
        <v>0.94</v>
      </c>
      <c r="CA16" s="133" t="str">
        <f t="shared" ref="CA16:CA21" si="6">BV16</f>
        <v>BUENO</v>
      </c>
      <c r="CB16" s="47"/>
      <c r="CC16" s="48"/>
      <c r="CD16" s="48"/>
      <c r="CE16" s="47"/>
      <c r="CF16" s="49"/>
      <c r="CG16" s="50"/>
      <c r="CH16" s="62"/>
      <c r="CI16" s="62"/>
      <c r="CJ16" s="47"/>
      <c r="CK16" s="48"/>
      <c r="CL16" s="48"/>
      <c r="CM16" s="47"/>
      <c r="CN16" s="49"/>
      <c r="CO16" s="50"/>
      <c r="CP16" s="62"/>
      <c r="CQ16" s="62"/>
      <c r="CR16" s="47">
        <f>J16</f>
        <v>1</v>
      </c>
      <c r="CS16" s="48">
        <v>0</v>
      </c>
      <c r="CT16" s="48">
        <v>0</v>
      </c>
      <c r="CU16" s="47">
        <v>0.8</v>
      </c>
      <c r="CV16" s="49" t="s">
        <v>646</v>
      </c>
      <c r="CW16" s="50" t="s">
        <v>19</v>
      </c>
      <c r="CX16" s="394" t="s">
        <v>666</v>
      </c>
      <c r="CY16" s="51"/>
      <c r="CZ16" s="132"/>
      <c r="DA16" s="142">
        <f t="shared" ref="DA16:DA22" si="7">CU16</f>
        <v>0.8</v>
      </c>
      <c r="DB16" s="411" t="str">
        <f t="shared" ref="DB16:DB22" si="8">CW16</f>
        <v>REGULAR</v>
      </c>
    </row>
    <row r="17" spans="1:106" ht="75" x14ac:dyDescent="0.25">
      <c r="A17" s="11">
        <v>10</v>
      </c>
      <c r="B17" s="12" t="s">
        <v>26</v>
      </c>
      <c r="C17" s="13" t="s">
        <v>119</v>
      </c>
      <c r="D17" s="170" t="s">
        <v>70</v>
      </c>
      <c r="E17" s="20" t="s">
        <v>71</v>
      </c>
      <c r="F17" s="12" t="s">
        <v>132</v>
      </c>
      <c r="G17" s="289" t="s">
        <v>133</v>
      </c>
      <c r="H17" s="289" t="s">
        <v>32</v>
      </c>
      <c r="I17" s="289" t="s">
        <v>122</v>
      </c>
      <c r="J17" s="26">
        <v>1</v>
      </c>
      <c r="K17" s="289" t="s">
        <v>123</v>
      </c>
      <c r="L17" s="10" t="s">
        <v>35</v>
      </c>
      <c r="M17" s="289" t="s">
        <v>134</v>
      </c>
      <c r="N17" s="289" t="s">
        <v>37</v>
      </c>
      <c r="O17" s="289" t="s">
        <v>125</v>
      </c>
      <c r="P17" s="289" t="s">
        <v>126</v>
      </c>
      <c r="Q17" s="10" t="s">
        <v>39</v>
      </c>
      <c r="R17" s="35" t="s">
        <v>793</v>
      </c>
      <c r="S17" s="21" t="s">
        <v>794</v>
      </c>
      <c r="T17" s="27" t="s">
        <v>795</v>
      </c>
      <c r="U17" s="28" t="s">
        <v>43</v>
      </c>
      <c r="V17" s="18" t="s">
        <v>129</v>
      </c>
      <c r="W17" s="18" t="s">
        <v>130</v>
      </c>
      <c r="X17" s="18" t="s">
        <v>130</v>
      </c>
      <c r="Y17" s="18" t="s">
        <v>131</v>
      </c>
      <c r="Z17" s="333">
        <f t="shared" si="0"/>
        <v>1</v>
      </c>
      <c r="AA17" s="162"/>
      <c r="AB17" s="162"/>
      <c r="AC17" s="162"/>
      <c r="AD17" s="162"/>
      <c r="AE17" s="162"/>
      <c r="AF17" s="162"/>
      <c r="AG17" s="162"/>
      <c r="AH17" s="333">
        <f t="shared" si="1"/>
        <v>1</v>
      </c>
      <c r="AI17" s="162"/>
      <c r="AJ17" s="162"/>
      <c r="AK17" s="162"/>
      <c r="AL17" s="162"/>
      <c r="AM17" s="162"/>
      <c r="AN17" s="162"/>
      <c r="AO17" s="162"/>
      <c r="AP17" s="333">
        <f t="shared" si="2"/>
        <v>1</v>
      </c>
      <c r="AQ17" s="148">
        <v>0</v>
      </c>
      <c r="AR17" s="148">
        <v>0</v>
      </c>
      <c r="AS17" s="171">
        <v>0.75</v>
      </c>
      <c r="AT17" s="148" t="s">
        <v>650</v>
      </c>
      <c r="AU17" s="148" t="s">
        <v>19</v>
      </c>
      <c r="AV17" s="394" t="s">
        <v>667</v>
      </c>
      <c r="AW17" s="162"/>
      <c r="AX17" s="162"/>
      <c r="AY17" s="152">
        <f t="shared" si="3"/>
        <v>0.75</v>
      </c>
      <c r="AZ17" s="162" t="str">
        <f t="shared" si="4"/>
        <v>REGULAR</v>
      </c>
      <c r="BA17" s="148"/>
      <c r="BB17" s="148"/>
      <c r="BC17" s="148"/>
      <c r="BD17" s="148"/>
      <c r="BE17" s="148"/>
      <c r="BF17" s="148"/>
      <c r="BG17" s="148"/>
      <c r="BH17" s="148"/>
      <c r="BI17" s="148"/>
      <c r="BJ17" s="148"/>
      <c r="BK17" s="148"/>
      <c r="BL17" s="148"/>
      <c r="BM17" s="148"/>
      <c r="BN17" s="148"/>
      <c r="BO17" s="148"/>
      <c r="BP17" s="148"/>
      <c r="BQ17" s="171">
        <v>1</v>
      </c>
      <c r="BR17" s="148">
        <v>0</v>
      </c>
      <c r="BS17" s="148">
        <v>0</v>
      </c>
      <c r="BT17" s="171">
        <v>0.55000000000000004</v>
      </c>
      <c r="BU17" s="148" t="s">
        <v>650</v>
      </c>
      <c r="BV17" s="148" t="s">
        <v>19</v>
      </c>
      <c r="BW17" s="394" t="s">
        <v>667</v>
      </c>
      <c r="BX17" s="148"/>
      <c r="BY17" s="132"/>
      <c r="BZ17" s="142">
        <f t="shared" si="5"/>
        <v>0.55000000000000004</v>
      </c>
      <c r="CA17" s="133" t="str">
        <f t="shared" si="6"/>
        <v>REGULAR</v>
      </c>
      <c r="CB17" s="47"/>
      <c r="CC17" s="48"/>
      <c r="CD17" s="48"/>
      <c r="CE17" s="47"/>
      <c r="CF17" s="49"/>
      <c r="CG17" s="50"/>
      <c r="CH17" s="62"/>
      <c r="CI17" s="62"/>
      <c r="CJ17" s="47"/>
      <c r="CK17" s="48"/>
      <c r="CL17" s="48"/>
      <c r="CM17" s="47"/>
      <c r="CN17" s="49"/>
      <c r="CO17" s="50"/>
      <c r="CP17" s="62"/>
      <c r="CQ17" s="62"/>
      <c r="CR17" s="47">
        <f>J17</f>
        <v>1</v>
      </c>
      <c r="CS17" s="48">
        <v>0</v>
      </c>
      <c r="CT17" s="48">
        <v>0</v>
      </c>
      <c r="CU17" s="47">
        <v>0.45</v>
      </c>
      <c r="CV17" s="49" t="s">
        <v>646</v>
      </c>
      <c r="CW17" s="50" t="s">
        <v>18</v>
      </c>
      <c r="CX17" s="394" t="s">
        <v>667</v>
      </c>
      <c r="CY17" s="51"/>
      <c r="CZ17" s="132"/>
      <c r="DA17" s="142">
        <f t="shared" si="7"/>
        <v>0.45</v>
      </c>
      <c r="DB17" s="411" t="str">
        <f t="shared" si="8"/>
        <v>MALO</v>
      </c>
    </row>
    <row r="18" spans="1:106" ht="75" x14ac:dyDescent="0.25">
      <c r="A18" s="11">
        <v>11</v>
      </c>
      <c r="B18" s="12" t="s">
        <v>26</v>
      </c>
      <c r="C18" s="13" t="s">
        <v>119</v>
      </c>
      <c r="D18" s="170" t="s">
        <v>70</v>
      </c>
      <c r="E18" s="20" t="s">
        <v>71</v>
      </c>
      <c r="F18" s="12" t="s">
        <v>135</v>
      </c>
      <c r="G18" s="289" t="s">
        <v>136</v>
      </c>
      <c r="H18" s="289" t="s">
        <v>32</v>
      </c>
      <c r="I18" s="289" t="s">
        <v>122</v>
      </c>
      <c r="J18" s="26">
        <v>1</v>
      </c>
      <c r="K18" s="289" t="s">
        <v>123</v>
      </c>
      <c r="L18" s="10" t="s">
        <v>35</v>
      </c>
      <c r="M18" s="289" t="s">
        <v>137</v>
      </c>
      <c r="N18" s="289" t="s">
        <v>37</v>
      </c>
      <c r="O18" s="289" t="s">
        <v>125</v>
      </c>
      <c r="P18" s="289" t="s">
        <v>126</v>
      </c>
      <c r="Q18" s="10" t="s">
        <v>39</v>
      </c>
      <c r="R18" s="35" t="s">
        <v>793</v>
      </c>
      <c r="S18" s="21" t="s">
        <v>794</v>
      </c>
      <c r="T18" s="27" t="s">
        <v>795</v>
      </c>
      <c r="U18" s="28" t="s">
        <v>43</v>
      </c>
      <c r="V18" s="18" t="s">
        <v>129</v>
      </c>
      <c r="W18" s="18" t="s">
        <v>130</v>
      </c>
      <c r="X18" s="18" t="s">
        <v>130</v>
      </c>
      <c r="Y18" s="18" t="s">
        <v>131</v>
      </c>
      <c r="Z18" s="333">
        <f t="shared" si="0"/>
        <v>1</v>
      </c>
      <c r="AA18" s="162"/>
      <c r="AB18" s="162"/>
      <c r="AC18" s="162"/>
      <c r="AD18" s="162"/>
      <c r="AE18" s="162"/>
      <c r="AF18" s="162"/>
      <c r="AG18" s="162"/>
      <c r="AH18" s="333">
        <f t="shared" si="1"/>
        <v>1</v>
      </c>
      <c r="AI18" s="162"/>
      <c r="AJ18" s="162"/>
      <c r="AK18" s="162"/>
      <c r="AL18" s="162"/>
      <c r="AM18" s="162"/>
      <c r="AN18" s="162"/>
      <c r="AO18" s="162"/>
      <c r="AP18" s="333">
        <f t="shared" si="2"/>
        <v>1</v>
      </c>
      <c r="AQ18" s="148">
        <v>0</v>
      </c>
      <c r="AR18" s="148">
        <v>0</v>
      </c>
      <c r="AS18" s="171">
        <v>0.8</v>
      </c>
      <c r="AT18" s="148" t="s">
        <v>646</v>
      </c>
      <c r="AU18" s="148" t="s">
        <v>20</v>
      </c>
      <c r="AV18" s="394" t="s">
        <v>668</v>
      </c>
      <c r="AW18" s="162"/>
      <c r="AX18" s="162"/>
      <c r="AY18" s="152">
        <f t="shared" si="3"/>
        <v>0.8</v>
      </c>
      <c r="AZ18" s="162" t="str">
        <f t="shared" si="4"/>
        <v>BUENO</v>
      </c>
      <c r="BA18" s="148"/>
      <c r="BB18" s="148"/>
      <c r="BC18" s="148"/>
      <c r="BD18" s="148"/>
      <c r="BE18" s="148"/>
      <c r="BF18" s="148"/>
      <c r="BG18" s="148"/>
      <c r="BH18" s="148"/>
      <c r="BI18" s="148"/>
      <c r="BJ18" s="148"/>
      <c r="BK18" s="148"/>
      <c r="BL18" s="148"/>
      <c r="BM18" s="148"/>
      <c r="BN18" s="148"/>
      <c r="BO18" s="148"/>
      <c r="BP18" s="148"/>
      <c r="BQ18" s="171">
        <v>1</v>
      </c>
      <c r="BR18" s="148">
        <v>0</v>
      </c>
      <c r="BS18" s="148">
        <v>0</v>
      </c>
      <c r="BT18" s="171">
        <v>0.67</v>
      </c>
      <c r="BU18" s="148" t="s">
        <v>646</v>
      </c>
      <c r="BV18" s="148" t="s">
        <v>19</v>
      </c>
      <c r="BW18" s="394" t="s">
        <v>668</v>
      </c>
      <c r="BX18" s="148"/>
      <c r="BY18" s="132"/>
      <c r="BZ18" s="142">
        <f t="shared" si="5"/>
        <v>0.67</v>
      </c>
      <c r="CA18" s="133" t="str">
        <f t="shared" si="6"/>
        <v>REGULAR</v>
      </c>
      <c r="CB18" s="47"/>
      <c r="CC18" s="48"/>
      <c r="CD18" s="48"/>
      <c r="CE18" s="47"/>
      <c r="CF18" s="49"/>
      <c r="CG18" s="50"/>
      <c r="CH18" s="62"/>
      <c r="CI18" s="62"/>
      <c r="CJ18" s="47"/>
      <c r="CK18" s="48"/>
      <c r="CL18" s="48"/>
      <c r="CM18" s="47"/>
      <c r="CN18" s="49"/>
      <c r="CO18" s="50"/>
      <c r="CP18" s="62"/>
      <c r="CQ18" s="62"/>
      <c r="CR18" s="47">
        <f>J18</f>
        <v>1</v>
      </c>
      <c r="CS18" s="48">
        <v>0</v>
      </c>
      <c r="CT18" s="48">
        <v>0</v>
      </c>
      <c r="CU18" s="47">
        <v>0.8</v>
      </c>
      <c r="CV18" s="49" t="s">
        <v>646</v>
      </c>
      <c r="CW18" s="50" t="s">
        <v>19</v>
      </c>
      <c r="CX18" s="394" t="s">
        <v>668</v>
      </c>
      <c r="CY18" s="51"/>
      <c r="CZ18" s="132"/>
      <c r="DA18" s="142">
        <f t="shared" si="7"/>
        <v>0.8</v>
      </c>
      <c r="DB18" s="411" t="str">
        <f t="shared" si="8"/>
        <v>REGULAR</v>
      </c>
    </row>
    <row r="19" spans="1:106" ht="75" customHeight="1" x14ac:dyDescent="0.25">
      <c r="A19" s="11">
        <v>12</v>
      </c>
      <c r="B19" s="12" t="s">
        <v>26</v>
      </c>
      <c r="C19" s="13" t="s">
        <v>119</v>
      </c>
      <c r="D19" s="170" t="s">
        <v>70</v>
      </c>
      <c r="E19" s="20" t="s">
        <v>147</v>
      </c>
      <c r="F19" s="12" t="s">
        <v>148</v>
      </c>
      <c r="G19" s="59" t="s">
        <v>149</v>
      </c>
      <c r="H19" s="20" t="s">
        <v>32</v>
      </c>
      <c r="I19" s="289" t="s">
        <v>122</v>
      </c>
      <c r="J19" s="25">
        <v>1</v>
      </c>
      <c r="K19" s="20" t="s">
        <v>150</v>
      </c>
      <c r="L19" s="19" t="s">
        <v>66</v>
      </c>
      <c r="M19" s="12" t="s">
        <v>151</v>
      </c>
      <c r="N19" s="289" t="s">
        <v>37</v>
      </c>
      <c r="O19" s="20" t="s">
        <v>152</v>
      </c>
      <c r="P19" s="10" t="s">
        <v>39</v>
      </c>
      <c r="Q19" s="10" t="s">
        <v>39</v>
      </c>
      <c r="R19" s="35" t="s">
        <v>57</v>
      </c>
      <c r="S19" s="21" t="s">
        <v>127</v>
      </c>
      <c r="T19" s="27" t="s">
        <v>128</v>
      </c>
      <c r="U19" s="28" t="s">
        <v>43</v>
      </c>
      <c r="V19" s="18" t="s">
        <v>129</v>
      </c>
      <c r="W19" s="18" t="s">
        <v>153</v>
      </c>
      <c r="X19" s="18" t="s">
        <v>154</v>
      </c>
      <c r="Y19" s="18" t="s">
        <v>155</v>
      </c>
      <c r="Z19" s="333">
        <f t="shared" si="0"/>
        <v>1</v>
      </c>
      <c r="AA19" s="162"/>
      <c r="AB19" s="162"/>
      <c r="AC19" s="162"/>
      <c r="AD19" s="162"/>
      <c r="AE19" s="162"/>
      <c r="AF19" s="162"/>
      <c r="AG19" s="162"/>
      <c r="AH19" s="333">
        <f t="shared" si="1"/>
        <v>1</v>
      </c>
      <c r="AI19" s="162"/>
      <c r="AJ19" s="162"/>
      <c r="AK19" s="162"/>
      <c r="AL19" s="162"/>
      <c r="AM19" s="162"/>
      <c r="AN19" s="162"/>
      <c r="AO19" s="162"/>
      <c r="AP19" s="333">
        <f t="shared" si="2"/>
        <v>1</v>
      </c>
      <c r="AQ19" s="162">
        <v>254</v>
      </c>
      <c r="AR19" s="162">
        <v>254</v>
      </c>
      <c r="AS19" s="376">
        <f>AQ19/AR19</f>
        <v>1</v>
      </c>
      <c r="AT19" s="162" t="s">
        <v>659</v>
      </c>
      <c r="AU19" s="162" t="s">
        <v>21</v>
      </c>
      <c r="AV19" s="162" t="s">
        <v>995</v>
      </c>
      <c r="AW19" s="162" t="s">
        <v>649</v>
      </c>
      <c r="AX19" s="162"/>
      <c r="AY19" s="152">
        <f t="shared" si="3"/>
        <v>1</v>
      </c>
      <c r="AZ19" s="162" t="str">
        <f t="shared" si="4"/>
        <v>EXCELENTE</v>
      </c>
      <c r="BA19" s="148"/>
      <c r="BB19" s="148"/>
      <c r="BC19" s="148"/>
      <c r="BD19" s="148"/>
      <c r="BE19" s="148"/>
      <c r="BF19" s="148"/>
      <c r="BG19" s="148"/>
      <c r="BH19" s="148"/>
      <c r="BI19" s="148"/>
      <c r="BJ19" s="148"/>
      <c r="BK19" s="148"/>
      <c r="BL19" s="148"/>
      <c r="BM19" s="148"/>
      <c r="BN19" s="148"/>
      <c r="BO19" s="148"/>
      <c r="BP19" s="148"/>
      <c r="BQ19" s="171">
        <v>1</v>
      </c>
      <c r="BR19" s="148">
        <v>94</v>
      </c>
      <c r="BS19" s="148">
        <v>94</v>
      </c>
      <c r="BT19" s="180">
        <f>BR19/BS19</f>
        <v>1</v>
      </c>
      <c r="BU19" s="177" t="s">
        <v>650</v>
      </c>
      <c r="BV19" s="178" t="s">
        <v>21</v>
      </c>
      <c r="BW19" s="148" t="s">
        <v>874</v>
      </c>
      <c r="BX19" s="148"/>
      <c r="BY19" s="132"/>
      <c r="BZ19" s="142">
        <f t="shared" si="5"/>
        <v>1</v>
      </c>
      <c r="CA19" s="133" t="str">
        <f t="shared" si="6"/>
        <v>EXCELENTE</v>
      </c>
      <c r="CB19" s="47"/>
      <c r="CC19" s="48"/>
      <c r="CD19" s="48"/>
      <c r="CE19" s="47"/>
      <c r="CF19" s="49"/>
      <c r="CG19" s="50"/>
      <c r="CH19" s="62"/>
      <c r="CI19" s="62"/>
      <c r="CJ19" s="47"/>
      <c r="CK19" s="48"/>
      <c r="CL19" s="48"/>
      <c r="CM19" s="47"/>
      <c r="CN19" s="49"/>
      <c r="CO19" s="50"/>
      <c r="CP19" s="62"/>
      <c r="CQ19" s="62"/>
      <c r="CR19" s="47">
        <v>1</v>
      </c>
      <c r="CS19" s="48">
        <f>CT19-20</f>
        <v>282</v>
      </c>
      <c r="CT19" s="48">
        <v>302</v>
      </c>
      <c r="CU19" s="47">
        <f>CS19/CT19</f>
        <v>0.93377483443708609</v>
      </c>
      <c r="CV19" s="49" t="s">
        <v>646</v>
      </c>
      <c r="CW19" s="50" t="s">
        <v>20</v>
      </c>
      <c r="CX19" s="66" t="s">
        <v>664</v>
      </c>
      <c r="CY19" s="51" t="s">
        <v>665</v>
      </c>
      <c r="CZ19" s="132"/>
      <c r="DA19" s="142">
        <f t="shared" si="7"/>
        <v>0.93377483443708609</v>
      </c>
      <c r="DB19" s="411" t="str">
        <f t="shared" si="8"/>
        <v>BUENO</v>
      </c>
    </row>
    <row r="20" spans="1:106" ht="165" x14ac:dyDescent="0.25">
      <c r="A20" s="11">
        <v>13</v>
      </c>
      <c r="B20" s="12" t="s">
        <v>26</v>
      </c>
      <c r="C20" s="13" t="s">
        <v>156</v>
      </c>
      <c r="D20" s="172" t="s">
        <v>157</v>
      </c>
      <c r="E20" s="10" t="s">
        <v>29</v>
      </c>
      <c r="F20" s="12" t="s">
        <v>158</v>
      </c>
      <c r="G20" s="12" t="s">
        <v>159</v>
      </c>
      <c r="H20" s="289" t="s">
        <v>32</v>
      </c>
      <c r="I20" s="289" t="s">
        <v>160</v>
      </c>
      <c r="J20" s="30">
        <v>1</v>
      </c>
      <c r="K20" s="289" t="s">
        <v>102</v>
      </c>
      <c r="L20" s="12" t="s">
        <v>35</v>
      </c>
      <c r="M20" s="12" t="s">
        <v>161</v>
      </c>
      <c r="N20" s="289" t="s">
        <v>37</v>
      </c>
      <c r="O20" s="12" t="s">
        <v>162</v>
      </c>
      <c r="P20" s="10" t="s">
        <v>39</v>
      </c>
      <c r="Q20" s="10" t="s">
        <v>39</v>
      </c>
      <c r="R20" s="12" t="s">
        <v>40</v>
      </c>
      <c r="S20" s="12" t="s">
        <v>163</v>
      </c>
      <c r="T20" s="12" t="s">
        <v>164</v>
      </c>
      <c r="U20" s="28" t="s">
        <v>43</v>
      </c>
      <c r="V20" s="18" t="s">
        <v>165</v>
      </c>
      <c r="W20" s="18" t="s">
        <v>166</v>
      </c>
      <c r="X20" s="18" t="s">
        <v>166</v>
      </c>
      <c r="Y20" s="18" t="s">
        <v>167</v>
      </c>
      <c r="Z20" s="333">
        <f t="shared" si="0"/>
        <v>1</v>
      </c>
      <c r="AA20" s="162"/>
      <c r="AB20" s="162"/>
      <c r="AC20" s="162"/>
      <c r="AD20" s="162"/>
      <c r="AE20" s="162"/>
      <c r="AF20" s="162"/>
      <c r="AG20" s="162"/>
      <c r="AH20" s="333">
        <f t="shared" si="1"/>
        <v>1</v>
      </c>
      <c r="AI20" s="162"/>
      <c r="AJ20" s="162"/>
      <c r="AK20" s="162"/>
      <c r="AL20" s="162"/>
      <c r="AM20" s="162"/>
      <c r="AN20" s="162"/>
      <c r="AO20" s="162"/>
      <c r="AP20" s="333">
        <f t="shared" si="2"/>
        <v>1</v>
      </c>
      <c r="AQ20" s="162">
        <v>65</v>
      </c>
      <c r="AR20" s="162">
        <v>65</v>
      </c>
      <c r="AS20" s="152">
        <v>1</v>
      </c>
      <c r="AT20" s="49" t="s">
        <v>43</v>
      </c>
      <c r="AU20" s="50" t="s">
        <v>21</v>
      </c>
      <c r="AV20" s="162" t="s">
        <v>996</v>
      </c>
      <c r="AW20" s="162"/>
      <c r="AX20" s="162"/>
      <c r="AY20" s="152">
        <f t="shared" si="3"/>
        <v>1</v>
      </c>
      <c r="AZ20" s="162" t="str">
        <f t="shared" si="4"/>
        <v>EXCELENTE</v>
      </c>
      <c r="BA20" s="148"/>
      <c r="BB20" s="148"/>
      <c r="BC20" s="148"/>
      <c r="BD20" s="148"/>
      <c r="BE20" s="148"/>
      <c r="BF20" s="148"/>
      <c r="BG20" s="148"/>
      <c r="BH20" s="148"/>
      <c r="BI20" s="47"/>
      <c r="BJ20" s="48"/>
      <c r="BK20" s="48"/>
      <c r="BL20" s="47"/>
      <c r="BM20" s="49"/>
      <c r="BN20" s="50"/>
      <c r="BO20" s="281"/>
      <c r="BP20" s="282"/>
      <c r="BQ20" s="47">
        <v>1</v>
      </c>
      <c r="BR20" s="48">
        <v>90</v>
      </c>
      <c r="BS20" s="48">
        <v>90</v>
      </c>
      <c r="BT20" s="47">
        <f>(20/20)</f>
        <v>1</v>
      </c>
      <c r="BU20" s="49"/>
      <c r="BV20" s="50" t="s">
        <v>21</v>
      </c>
      <c r="BW20" s="49"/>
      <c r="BX20" s="50"/>
      <c r="BY20" s="132"/>
      <c r="BZ20" s="142">
        <f t="shared" si="5"/>
        <v>1</v>
      </c>
      <c r="CA20" s="133" t="str">
        <f t="shared" si="6"/>
        <v>EXCELENTE</v>
      </c>
      <c r="CB20" s="66" t="s">
        <v>868</v>
      </c>
      <c r="CC20" s="418"/>
      <c r="CD20" s="51"/>
      <c r="CE20" s="47"/>
      <c r="CF20" s="49"/>
      <c r="CG20" s="50"/>
      <c r="CH20" s="62"/>
      <c r="CI20" s="62"/>
      <c r="CJ20" s="47"/>
      <c r="CK20" s="48"/>
      <c r="CL20" s="48"/>
      <c r="CM20" s="47"/>
      <c r="CN20" s="49"/>
      <c r="CO20" s="50"/>
      <c r="CP20" s="394"/>
      <c r="CQ20" s="51"/>
      <c r="CR20" s="47">
        <v>1</v>
      </c>
      <c r="CS20" s="48">
        <v>20</v>
      </c>
      <c r="CT20" s="48">
        <v>20</v>
      </c>
      <c r="CU20" s="47">
        <f>(20/20)</f>
        <v>1</v>
      </c>
      <c r="CV20" s="49"/>
      <c r="CW20" s="50" t="s">
        <v>21</v>
      </c>
      <c r="CX20" s="394" t="s">
        <v>669</v>
      </c>
      <c r="CY20" s="51"/>
      <c r="CZ20" s="132"/>
      <c r="DA20" s="142">
        <f t="shared" si="7"/>
        <v>1</v>
      </c>
      <c r="DB20" s="411" t="str">
        <f t="shared" si="8"/>
        <v>EXCELENTE</v>
      </c>
    </row>
    <row r="21" spans="1:106" ht="105" x14ac:dyDescent="0.25">
      <c r="A21" s="11">
        <v>14</v>
      </c>
      <c r="B21" s="12" t="s">
        <v>26</v>
      </c>
      <c r="C21" s="13" t="s">
        <v>156</v>
      </c>
      <c r="D21" s="172" t="s">
        <v>157</v>
      </c>
      <c r="E21" s="10" t="s">
        <v>29</v>
      </c>
      <c r="F21" s="12" t="s">
        <v>168</v>
      </c>
      <c r="G21" s="12" t="s">
        <v>169</v>
      </c>
      <c r="H21" s="289" t="s">
        <v>32</v>
      </c>
      <c r="I21" s="289" t="s">
        <v>160</v>
      </c>
      <c r="J21" s="30">
        <v>1</v>
      </c>
      <c r="K21" s="289" t="s">
        <v>102</v>
      </c>
      <c r="L21" s="12" t="s">
        <v>35</v>
      </c>
      <c r="M21" s="12" t="s">
        <v>170</v>
      </c>
      <c r="N21" s="289" t="s">
        <v>37</v>
      </c>
      <c r="O21" s="12" t="s">
        <v>171</v>
      </c>
      <c r="P21" s="10" t="s">
        <v>39</v>
      </c>
      <c r="Q21" s="10" t="s">
        <v>39</v>
      </c>
      <c r="R21" s="12" t="s">
        <v>172</v>
      </c>
      <c r="S21" s="12" t="s">
        <v>173</v>
      </c>
      <c r="T21" s="12" t="s">
        <v>174</v>
      </c>
      <c r="U21" s="28" t="s">
        <v>43</v>
      </c>
      <c r="V21" s="18" t="s">
        <v>165</v>
      </c>
      <c r="W21" s="289" t="s">
        <v>175</v>
      </c>
      <c r="X21" s="289" t="s">
        <v>175</v>
      </c>
      <c r="Y21" s="18" t="s">
        <v>167</v>
      </c>
      <c r="Z21" s="333">
        <f t="shared" si="0"/>
        <v>1</v>
      </c>
      <c r="AA21" s="162"/>
      <c r="AB21" s="162"/>
      <c r="AC21" s="162"/>
      <c r="AD21" s="162"/>
      <c r="AE21" s="162"/>
      <c r="AF21" s="162"/>
      <c r="AG21" s="162"/>
      <c r="AH21" s="333">
        <f t="shared" si="1"/>
        <v>1</v>
      </c>
      <c r="AI21" s="162"/>
      <c r="AJ21" s="162"/>
      <c r="AK21" s="162"/>
      <c r="AL21" s="162"/>
      <c r="AM21" s="162"/>
      <c r="AN21" s="162"/>
      <c r="AO21" s="162"/>
      <c r="AP21" s="333">
        <f t="shared" si="2"/>
        <v>1</v>
      </c>
      <c r="AQ21" s="162">
        <v>3</v>
      </c>
      <c r="AR21" s="162">
        <v>3</v>
      </c>
      <c r="AS21" s="152">
        <v>1</v>
      </c>
      <c r="AT21" s="49" t="s">
        <v>43</v>
      </c>
      <c r="AU21" s="50" t="s">
        <v>21</v>
      </c>
      <c r="AV21" s="162" t="s">
        <v>997</v>
      </c>
      <c r="AW21" s="162"/>
      <c r="AX21" s="162"/>
      <c r="AY21" s="152">
        <f t="shared" si="3"/>
        <v>1</v>
      </c>
      <c r="AZ21" s="162" t="str">
        <f t="shared" si="4"/>
        <v>EXCELENTE</v>
      </c>
      <c r="BA21" s="148"/>
      <c r="BB21" s="148"/>
      <c r="BC21" s="148"/>
      <c r="BD21" s="148"/>
      <c r="BE21" s="148"/>
      <c r="BF21" s="148"/>
      <c r="BG21" s="148"/>
      <c r="BH21" s="148"/>
      <c r="BI21" s="47"/>
      <c r="BJ21" s="48"/>
      <c r="BK21" s="48"/>
      <c r="BL21" s="47"/>
      <c r="BM21" s="49"/>
      <c r="BN21" s="50"/>
      <c r="BO21" s="281"/>
      <c r="BP21" s="282"/>
      <c r="BQ21" s="47">
        <v>1</v>
      </c>
      <c r="BR21" s="48">
        <v>48</v>
      </c>
      <c r="BS21" s="48">
        <v>48</v>
      </c>
      <c r="BT21" s="47">
        <f>(12/12)</f>
        <v>1</v>
      </c>
      <c r="BU21" s="49" t="s">
        <v>43</v>
      </c>
      <c r="BV21" s="50" t="s">
        <v>21</v>
      </c>
      <c r="BW21" s="49"/>
      <c r="BX21" s="50"/>
      <c r="BY21" s="132"/>
      <c r="BZ21" s="142">
        <f t="shared" si="5"/>
        <v>1</v>
      </c>
      <c r="CA21" s="133" t="str">
        <f t="shared" si="6"/>
        <v>EXCELENTE</v>
      </c>
      <c r="CB21" s="66" t="s">
        <v>869</v>
      </c>
      <c r="CC21" s="418"/>
      <c r="CD21" s="51"/>
      <c r="CE21" s="47"/>
      <c r="CF21" s="49"/>
      <c r="CG21" s="50"/>
      <c r="CH21" s="62"/>
      <c r="CI21" s="62"/>
      <c r="CJ21" s="47"/>
      <c r="CK21" s="48"/>
      <c r="CL21" s="48"/>
      <c r="CM21" s="47"/>
      <c r="CN21" s="49"/>
      <c r="CO21" s="50"/>
      <c r="CP21" s="394"/>
      <c r="CQ21" s="51"/>
      <c r="CR21" s="47">
        <v>1</v>
      </c>
      <c r="CS21" s="48">
        <v>12</v>
      </c>
      <c r="CT21" s="48">
        <v>12</v>
      </c>
      <c r="CU21" s="47">
        <f>(12/12)</f>
        <v>1</v>
      </c>
      <c r="CV21" s="49" t="s">
        <v>43</v>
      </c>
      <c r="CW21" s="50" t="s">
        <v>21</v>
      </c>
      <c r="CX21" s="394" t="s">
        <v>670</v>
      </c>
      <c r="CY21" s="51"/>
      <c r="CZ21" s="132"/>
      <c r="DA21" s="142">
        <f t="shared" si="7"/>
        <v>1</v>
      </c>
      <c r="DB21" s="411" t="str">
        <f t="shared" si="8"/>
        <v>EXCELENTE</v>
      </c>
    </row>
    <row r="22" spans="1:106" ht="165" x14ac:dyDescent="0.25">
      <c r="A22" s="11">
        <v>15</v>
      </c>
      <c r="B22" s="12" t="s">
        <v>26</v>
      </c>
      <c r="C22" s="13" t="s">
        <v>156</v>
      </c>
      <c r="D22" s="172" t="s">
        <v>157</v>
      </c>
      <c r="E22" s="10" t="s">
        <v>29</v>
      </c>
      <c r="F22" s="12" t="s">
        <v>176</v>
      </c>
      <c r="G22" s="12" t="s">
        <v>177</v>
      </c>
      <c r="H22" s="289" t="s">
        <v>32</v>
      </c>
      <c r="I22" s="289" t="s">
        <v>160</v>
      </c>
      <c r="J22" s="30">
        <v>0.95</v>
      </c>
      <c r="K22" s="289" t="s">
        <v>102</v>
      </c>
      <c r="L22" s="12" t="s">
        <v>178</v>
      </c>
      <c r="M22" s="12" t="s">
        <v>179</v>
      </c>
      <c r="N22" s="289" t="s">
        <v>37</v>
      </c>
      <c r="O22" s="12" t="s">
        <v>180</v>
      </c>
      <c r="P22" s="10" t="s">
        <v>39</v>
      </c>
      <c r="Q22" s="10" t="s">
        <v>39</v>
      </c>
      <c r="R22" s="12" t="s">
        <v>172</v>
      </c>
      <c r="S22" s="12" t="s">
        <v>181</v>
      </c>
      <c r="T22" s="12" t="s">
        <v>182</v>
      </c>
      <c r="U22" s="28" t="s">
        <v>43</v>
      </c>
      <c r="V22" s="18" t="s">
        <v>165</v>
      </c>
      <c r="W22" s="289" t="s">
        <v>183</v>
      </c>
      <c r="X22" s="289" t="s">
        <v>183</v>
      </c>
      <c r="Y22" s="18" t="s">
        <v>167</v>
      </c>
      <c r="Z22" s="333">
        <f t="shared" si="0"/>
        <v>0.95</v>
      </c>
      <c r="AA22" s="162"/>
      <c r="AB22" s="162"/>
      <c r="AC22" s="162"/>
      <c r="AD22" s="162"/>
      <c r="AE22" s="162"/>
      <c r="AF22" s="162"/>
      <c r="AG22" s="162"/>
      <c r="AH22" s="333">
        <f t="shared" si="1"/>
        <v>0.95</v>
      </c>
      <c r="AI22" s="162"/>
      <c r="AJ22" s="162"/>
      <c r="AK22" s="162"/>
      <c r="AL22" s="162"/>
      <c r="AM22" s="162"/>
      <c r="AN22" s="162"/>
      <c r="AO22" s="162"/>
      <c r="AP22" s="333">
        <f t="shared" si="2"/>
        <v>0.95</v>
      </c>
      <c r="AQ22" s="162">
        <v>226</v>
      </c>
      <c r="AR22" s="162">
        <v>226</v>
      </c>
      <c r="AS22" s="152">
        <v>1</v>
      </c>
      <c r="AT22" s="49" t="s">
        <v>43</v>
      </c>
      <c r="AU22" s="50" t="s">
        <v>21</v>
      </c>
      <c r="AV22" s="162" t="s">
        <v>998</v>
      </c>
      <c r="AW22" s="162"/>
      <c r="AX22" s="162"/>
      <c r="AY22" s="152">
        <f t="shared" si="3"/>
        <v>1</v>
      </c>
      <c r="AZ22" s="162" t="str">
        <f t="shared" si="4"/>
        <v>EXCELENTE</v>
      </c>
      <c r="BA22" s="148"/>
      <c r="BB22" s="148"/>
      <c r="BC22" s="148"/>
      <c r="BD22" s="148"/>
      <c r="BE22" s="148"/>
      <c r="BF22" s="148"/>
      <c r="BG22" s="148"/>
      <c r="BH22" s="148"/>
      <c r="BI22" s="47"/>
      <c r="BJ22" s="48"/>
      <c r="BK22" s="48"/>
      <c r="BL22" s="47"/>
      <c r="BM22" s="49"/>
      <c r="BN22" s="50"/>
      <c r="BO22" s="281"/>
      <c r="BP22" s="282"/>
      <c r="BQ22" s="47">
        <v>0.95</v>
      </c>
      <c r="BR22" s="48">
        <v>21</v>
      </c>
      <c r="BS22" s="48">
        <v>21</v>
      </c>
      <c r="BT22" s="47">
        <v>0.95</v>
      </c>
      <c r="BU22" s="49" t="s">
        <v>43</v>
      </c>
      <c r="BV22" s="50" t="s">
        <v>21</v>
      </c>
      <c r="BW22" s="49"/>
      <c r="BX22" s="50"/>
      <c r="BY22" s="132"/>
      <c r="BZ22" s="142">
        <f t="shared" si="5"/>
        <v>0.95</v>
      </c>
      <c r="CA22" s="133" t="s">
        <v>20</v>
      </c>
      <c r="CB22" s="66" t="s">
        <v>870</v>
      </c>
      <c r="CC22" s="418"/>
      <c r="CD22" s="51"/>
      <c r="CE22" s="47"/>
      <c r="CF22" s="49"/>
      <c r="CG22" s="50"/>
      <c r="CH22" s="62"/>
      <c r="CI22" s="62"/>
      <c r="CJ22" s="47"/>
      <c r="CK22" s="48"/>
      <c r="CL22" s="48"/>
      <c r="CM22" s="47"/>
      <c r="CN22" s="49"/>
      <c r="CO22" s="50"/>
      <c r="CP22" s="394"/>
      <c r="CQ22" s="51"/>
      <c r="CR22" s="47">
        <v>0.95</v>
      </c>
      <c r="CS22" s="48">
        <v>150</v>
      </c>
      <c r="CT22" s="48">
        <v>150</v>
      </c>
      <c r="CU22" s="47">
        <v>0.95</v>
      </c>
      <c r="CV22" s="49" t="s">
        <v>43</v>
      </c>
      <c r="CW22" s="50" t="s">
        <v>21</v>
      </c>
      <c r="CX22" s="394" t="s">
        <v>671</v>
      </c>
      <c r="CY22" s="51"/>
      <c r="CZ22" s="132"/>
      <c r="DA22" s="142">
        <f t="shared" si="7"/>
        <v>0.95</v>
      </c>
      <c r="DB22" s="411" t="str">
        <f t="shared" si="8"/>
        <v>EXCELENTE</v>
      </c>
    </row>
    <row r="23" spans="1:106" ht="75" customHeight="1" x14ac:dyDescent="0.25">
      <c r="A23" s="11">
        <v>16</v>
      </c>
      <c r="B23" s="12" t="s">
        <v>26</v>
      </c>
      <c r="C23" s="13" t="s">
        <v>156</v>
      </c>
      <c r="D23" s="172" t="s">
        <v>157</v>
      </c>
      <c r="E23" s="10" t="s">
        <v>29</v>
      </c>
      <c r="F23" s="12" t="s">
        <v>184</v>
      </c>
      <c r="G23" s="24" t="s">
        <v>185</v>
      </c>
      <c r="H23" s="289" t="s">
        <v>186</v>
      </c>
      <c r="I23" s="289" t="s">
        <v>160</v>
      </c>
      <c r="J23" s="24">
        <v>4</v>
      </c>
      <c r="K23" s="289" t="s">
        <v>114</v>
      </c>
      <c r="L23" s="24" t="s">
        <v>178</v>
      </c>
      <c r="M23" s="12" t="s">
        <v>187</v>
      </c>
      <c r="N23" s="289" t="s">
        <v>37</v>
      </c>
      <c r="O23" s="24" t="s">
        <v>188</v>
      </c>
      <c r="P23" s="10" t="s">
        <v>39</v>
      </c>
      <c r="Q23" s="10" t="s">
        <v>39</v>
      </c>
      <c r="R23" s="24" t="s">
        <v>189</v>
      </c>
      <c r="S23" s="24" t="s">
        <v>190</v>
      </c>
      <c r="T23" s="24" t="s">
        <v>191</v>
      </c>
      <c r="U23" s="24" t="s">
        <v>192</v>
      </c>
      <c r="V23" s="18" t="s">
        <v>165</v>
      </c>
      <c r="W23" s="289" t="s">
        <v>183</v>
      </c>
      <c r="X23" s="289" t="s">
        <v>183</v>
      </c>
      <c r="Y23" s="18" t="s">
        <v>167</v>
      </c>
      <c r="Z23" s="334">
        <f t="shared" si="0"/>
        <v>4</v>
      </c>
      <c r="AA23" s="162"/>
      <c r="AB23" s="162"/>
      <c r="AC23" s="162"/>
      <c r="AD23" s="162"/>
      <c r="AE23" s="162"/>
      <c r="AF23" s="162"/>
      <c r="AG23" s="162"/>
      <c r="AH23" s="339">
        <f t="shared" si="1"/>
        <v>4</v>
      </c>
      <c r="AI23" s="162" t="s">
        <v>698</v>
      </c>
      <c r="AJ23" s="162" t="s">
        <v>698</v>
      </c>
      <c r="AK23" s="162">
        <v>4</v>
      </c>
      <c r="AL23" s="389" t="s">
        <v>191</v>
      </c>
      <c r="AM23" s="390" t="s">
        <v>20</v>
      </c>
      <c r="AN23" s="162" t="s">
        <v>1000</v>
      </c>
      <c r="AO23" s="162"/>
      <c r="AP23" s="339">
        <f t="shared" si="2"/>
        <v>4</v>
      </c>
      <c r="AQ23" s="162"/>
      <c r="AR23" s="162"/>
      <c r="AS23" s="162"/>
      <c r="AT23" s="162"/>
      <c r="AU23" s="162"/>
      <c r="AV23" s="162"/>
      <c r="AW23" s="162"/>
      <c r="AX23" s="162">
        <f>AK23</f>
        <v>4</v>
      </c>
      <c r="AY23" s="162">
        <f>AX23</f>
        <v>4</v>
      </c>
      <c r="AZ23" s="162" t="s">
        <v>20</v>
      </c>
      <c r="BA23" s="148"/>
      <c r="BB23" s="148"/>
      <c r="BC23" s="148"/>
      <c r="BD23" s="148"/>
      <c r="BE23" s="148"/>
      <c r="BF23" s="148"/>
      <c r="BG23" s="148"/>
      <c r="BH23" s="148"/>
      <c r="BI23" s="47" t="s">
        <v>871</v>
      </c>
      <c r="BJ23" s="48">
        <v>0</v>
      </c>
      <c r="BK23" s="48">
        <v>0</v>
      </c>
      <c r="BL23" s="48">
        <v>0</v>
      </c>
      <c r="BM23" s="49" t="s">
        <v>192</v>
      </c>
      <c r="BN23" s="50" t="s">
        <v>21</v>
      </c>
      <c r="BO23" s="281" t="s">
        <v>872</v>
      </c>
      <c r="BP23" s="282"/>
      <c r="BQ23" s="283"/>
      <c r="BR23" s="51"/>
      <c r="BS23" s="47"/>
      <c r="BT23" s="48"/>
      <c r="BU23" s="48"/>
      <c r="BV23" s="47"/>
      <c r="BW23" s="49"/>
      <c r="BX23" s="50"/>
      <c r="BY23" s="136"/>
      <c r="BZ23" s="136">
        <f>BL23</f>
        <v>0</v>
      </c>
      <c r="CA23" s="133" t="str">
        <f>BN23</f>
        <v>EXCELENTE</v>
      </c>
      <c r="CB23" s="66"/>
      <c r="CC23" s="418"/>
      <c r="CD23" s="51"/>
      <c r="CE23" s="47"/>
      <c r="CF23" s="49"/>
      <c r="CG23" s="50"/>
      <c r="CH23" s="62"/>
      <c r="CI23" s="62"/>
      <c r="CJ23" s="48">
        <v>4</v>
      </c>
      <c r="CK23" s="48">
        <v>1</v>
      </c>
      <c r="CL23" s="48">
        <v>1</v>
      </c>
      <c r="CM23" s="130">
        <v>1</v>
      </c>
      <c r="CN23" s="49" t="s">
        <v>192</v>
      </c>
      <c r="CO23" s="50" t="s">
        <v>21</v>
      </c>
      <c r="CP23" s="394" t="s">
        <v>672</v>
      </c>
      <c r="CQ23" s="51"/>
      <c r="CR23" s="47"/>
      <c r="CS23" s="48"/>
      <c r="CT23" s="48"/>
      <c r="CU23" s="47"/>
      <c r="CV23" s="49"/>
      <c r="CW23" s="50"/>
      <c r="CX23" s="394"/>
      <c r="CY23" s="51"/>
      <c r="CZ23" s="136"/>
      <c r="DA23" s="132">
        <f>CM23</f>
        <v>1</v>
      </c>
      <c r="DB23" s="411" t="str">
        <f>CO23</f>
        <v>EXCELENTE</v>
      </c>
    </row>
    <row r="24" spans="1:106" ht="165" x14ac:dyDescent="0.25">
      <c r="A24" s="11">
        <v>17</v>
      </c>
      <c r="B24" s="12" t="s">
        <v>26</v>
      </c>
      <c r="C24" s="13" t="s">
        <v>156</v>
      </c>
      <c r="D24" s="172" t="s">
        <v>157</v>
      </c>
      <c r="E24" s="10" t="s">
        <v>71</v>
      </c>
      <c r="F24" s="24" t="s">
        <v>193</v>
      </c>
      <c r="G24" s="31" t="s">
        <v>194</v>
      </c>
      <c r="H24" s="289" t="s">
        <v>32</v>
      </c>
      <c r="I24" s="289" t="s">
        <v>160</v>
      </c>
      <c r="J24" s="30">
        <v>1</v>
      </c>
      <c r="K24" s="289" t="s">
        <v>114</v>
      </c>
      <c r="L24" s="24" t="s">
        <v>178</v>
      </c>
      <c r="M24" s="24" t="s">
        <v>195</v>
      </c>
      <c r="N24" s="289" t="s">
        <v>37</v>
      </c>
      <c r="O24" s="24" t="s">
        <v>196</v>
      </c>
      <c r="P24" s="10" t="s">
        <v>39</v>
      </c>
      <c r="Q24" s="10" t="s">
        <v>39</v>
      </c>
      <c r="R24" s="24" t="s">
        <v>197</v>
      </c>
      <c r="S24" s="24" t="s">
        <v>198</v>
      </c>
      <c r="T24" s="32">
        <v>1</v>
      </c>
      <c r="U24" s="32">
        <v>1</v>
      </c>
      <c r="V24" s="18" t="s">
        <v>165</v>
      </c>
      <c r="W24" s="18" t="s">
        <v>165</v>
      </c>
      <c r="X24" s="18" t="s">
        <v>165</v>
      </c>
      <c r="Y24" s="18" t="s">
        <v>167</v>
      </c>
      <c r="Z24" s="333">
        <f t="shared" si="0"/>
        <v>1</v>
      </c>
      <c r="AA24" s="162"/>
      <c r="AB24" s="162"/>
      <c r="AC24" s="162"/>
      <c r="AD24" s="162"/>
      <c r="AE24" s="162"/>
      <c r="AF24" s="162"/>
      <c r="AG24" s="162"/>
      <c r="AH24" s="333">
        <f t="shared" si="1"/>
        <v>1</v>
      </c>
      <c r="AI24" s="162"/>
      <c r="AJ24" s="162"/>
      <c r="AK24" s="162"/>
      <c r="AL24" s="162"/>
      <c r="AM24" s="162"/>
      <c r="AN24" s="162"/>
      <c r="AO24" s="162"/>
      <c r="AP24" s="333">
        <f t="shared" si="2"/>
        <v>1</v>
      </c>
      <c r="AQ24" s="162">
        <v>83</v>
      </c>
      <c r="AR24" s="162">
        <v>83</v>
      </c>
      <c r="AS24" s="152">
        <v>1</v>
      </c>
      <c r="AT24" s="49" t="s">
        <v>43</v>
      </c>
      <c r="AU24" s="50" t="s">
        <v>21</v>
      </c>
      <c r="AV24" s="162" t="s">
        <v>999</v>
      </c>
      <c r="AW24" s="162"/>
      <c r="AX24" s="162"/>
      <c r="AY24" s="152">
        <f>AS24</f>
        <v>1</v>
      </c>
      <c r="AZ24" s="162" t="str">
        <f>AU24</f>
        <v>EXCELENTE</v>
      </c>
      <c r="BA24" s="148"/>
      <c r="BB24" s="148"/>
      <c r="BC24" s="148"/>
      <c r="BD24" s="148"/>
      <c r="BE24" s="148"/>
      <c r="BF24" s="148"/>
      <c r="BG24" s="148"/>
      <c r="BH24" s="148"/>
      <c r="BI24" s="47"/>
      <c r="BJ24" s="48"/>
      <c r="BK24" s="48"/>
      <c r="BL24" s="47"/>
      <c r="BM24" s="49"/>
      <c r="BN24" s="50"/>
      <c r="BO24" s="281"/>
      <c r="BP24" s="282"/>
      <c r="BQ24" s="47">
        <v>1</v>
      </c>
      <c r="BR24" s="48">
        <v>91</v>
      </c>
      <c r="BS24" s="48">
        <v>91</v>
      </c>
      <c r="BT24" s="47">
        <f>(84/84)</f>
        <v>1</v>
      </c>
      <c r="BU24" s="49" t="s">
        <v>43</v>
      </c>
      <c r="BV24" s="50" t="s">
        <v>21</v>
      </c>
      <c r="BW24" s="49"/>
      <c r="BX24" s="50"/>
      <c r="BY24" s="132"/>
      <c r="BZ24" s="142">
        <f>BT24</f>
        <v>1</v>
      </c>
      <c r="CA24" s="133" t="str">
        <f>BV24</f>
        <v>EXCELENTE</v>
      </c>
      <c r="CB24" s="66" t="s">
        <v>873</v>
      </c>
      <c r="CC24" s="418"/>
      <c r="CD24" s="51"/>
      <c r="CE24" s="47"/>
      <c r="CF24" s="49"/>
      <c r="CG24" s="50"/>
      <c r="CH24" s="62"/>
      <c r="CI24" s="62"/>
      <c r="CJ24" s="47"/>
      <c r="CK24" s="48"/>
      <c r="CL24" s="48"/>
      <c r="CM24" s="47"/>
      <c r="CN24" s="49"/>
      <c r="CO24" s="50"/>
      <c r="CP24" s="394"/>
      <c r="CQ24" s="51"/>
      <c r="CR24" s="47">
        <v>1</v>
      </c>
      <c r="CS24" s="48">
        <v>84</v>
      </c>
      <c r="CT24" s="48">
        <v>84</v>
      </c>
      <c r="CU24" s="47">
        <f>(84/84)</f>
        <v>1</v>
      </c>
      <c r="CV24" s="49" t="s">
        <v>43</v>
      </c>
      <c r="CW24" s="50" t="s">
        <v>21</v>
      </c>
      <c r="CX24" s="394" t="s">
        <v>673</v>
      </c>
      <c r="CY24" s="51"/>
      <c r="CZ24" s="132"/>
      <c r="DA24" s="142">
        <f>CU24</f>
        <v>1</v>
      </c>
      <c r="DB24" s="411" t="str">
        <f>CW24</f>
        <v>EXCELENTE</v>
      </c>
    </row>
    <row r="25" spans="1:106" ht="60" x14ac:dyDescent="0.25">
      <c r="A25" s="11">
        <v>18</v>
      </c>
      <c r="B25" s="33" t="s">
        <v>199</v>
      </c>
      <c r="C25" s="13" t="s">
        <v>200</v>
      </c>
      <c r="D25" s="170" t="s">
        <v>201</v>
      </c>
      <c r="E25" s="19" t="s">
        <v>29</v>
      </c>
      <c r="F25" s="34" t="s">
        <v>202</v>
      </c>
      <c r="G25" s="14" t="s">
        <v>203</v>
      </c>
      <c r="H25" s="10" t="s">
        <v>204</v>
      </c>
      <c r="I25" s="289" t="s">
        <v>205</v>
      </c>
      <c r="J25" s="26">
        <v>1</v>
      </c>
      <c r="K25" s="289" t="s">
        <v>206</v>
      </c>
      <c r="L25" s="10" t="s">
        <v>35</v>
      </c>
      <c r="M25" s="12" t="s">
        <v>207</v>
      </c>
      <c r="N25" s="10" t="s">
        <v>37</v>
      </c>
      <c r="O25" s="12" t="s">
        <v>208</v>
      </c>
      <c r="P25" s="10" t="s">
        <v>39</v>
      </c>
      <c r="Q25" s="10" t="s">
        <v>39</v>
      </c>
      <c r="R25" s="35" t="s">
        <v>209</v>
      </c>
      <c r="S25" s="21" t="s">
        <v>210</v>
      </c>
      <c r="T25" s="21" t="s">
        <v>174</v>
      </c>
      <c r="U25" s="28" t="s">
        <v>211</v>
      </c>
      <c r="V25" s="18" t="s">
        <v>200</v>
      </c>
      <c r="W25" s="18" t="s">
        <v>212</v>
      </c>
      <c r="X25" s="18" t="s">
        <v>212</v>
      </c>
      <c r="Y25" s="18" t="s">
        <v>200</v>
      </c>
      <c r="Z25" s="333">
        <f t="shared" si="0"/>
        <v>1</v>
      </c>
      <c r="AA25" s="162">
        <v>63</v>
      </c>
      <c r="AB25" s="162">
        <v>63</v>
      </c>
      <c r="AC25" s="376">
        <f t="shared" ref="AC25:AC30" si="9">+AA25/AB25</f>
        <v>1</v>
      </c>
      <c r="AD25" s="377"/>
      <c r="AE25" s="378" t="s">
        <v>21</v>
      </c>
      <c r="AF25" s="378" t="s">
        <v>952</v>
      </c>
      <c r="AG25" s="162"/>
      <c r="AH25" s="333">
        <f t="shared" si="1"/>
        <v>1</v>
      </c>
      <c r="AI25" s="162">
        <v>49</v>
      </c>
      <c r="AJ25" s="162">
        <v>49</v>
      </c>
      <c r="AK25" s="376">
        <f t="shared" ref="AK25:AK30" si="10">+AI25/AJ25</f>
        <v>1</v>
      </c>
      <c r="AL25" s="162"/>
      <c r="AM25" s="379" t="s">
        <v>21</v>
      </c>
      <c r="AN25" s="378" t="s">
        <v>953</v>
      </c>
      <c r="AO25" s="162"/>
      <c r="AP25" s="333">
        <f t="shared" si="2"/>
        <v>1</v>
      </c>
      <c r="AQ25" s="162">
        <v>47</v>
      </c>
      <c r="AR25" s="162">
        <v>47</v>
      </c>
      <c r="AS25" s="376">
        <f t="shared" ref="AS25:AS30" si="11">+AQ25/AR25</f>
        <v>1</v>
      </c>
      <c r="AT25" s="162"/>
      <c r="AU25" s="378" t="s">
        <v>21</v>
      </c>
      <c r="AV25" s="162"/>
      <c r="AW25" s="162"/>
      <c r="AX25" s="131">
        <f t="shared" ref="AX25:AX30" si="12">AVERAGE(AC25,AK25,AS25)</f>
        <v>1</v>
      </c>
      <c r="AY25" s="399">
        <f t="shared" ref="AY25:AY30" si="13">AX25</f>
        <v>1</v>
      </c>
      <c r="AZ25" s="162" t="s">
        <v>21</v>
      </c>
      <c r="BA25" s="171">
        <f>$J$25</f>
        <v>1</v>
      </c>
      <c r="BB25" s="148">
        <v>63</v>
      </c>
      <c r="BC25" s="148">
        <v>63</v>
      </c>
      <c r="BD25" s="180">
        <f t="shared" ref="BD25:BD30" si="14">+BB25/BC25</f>
        <v>1</v>
      </c>
      <c r="BE25" s="148" t="s">
        <v>659</v>
      </c>
      <c r="BF25" s="148" t="s">
        <v>21</v>
      </c>
      <c r="BG25" s="181" t="s">
        <v>824</v>
      </c>
      <c r="BH25" s="148"/>
      <c r="BI25" s="171">
        <f>$J$25</f>
        <v>1</v>
      </c>
      <c r="BJ25" s="148">
        <v>49</v>
      </c>
      <c r="BK25" s="148">
        <v>49</v>
      </c>
      <c r="BL25" s="180">
        <f t="shared" ref="BL25:BL30" si="15">+BJ25/BK25</f>
        <v>1</v>
      </c>
      <c r="BM25" s="148" t="s">
        <v>659</v>
      </c>
      <c r="BN25" s="148" t="s">
        <v>21</v>
      </c>
      <c r="BO25" s="181" t="s">
        <v>825</v>
      </c>
      <c r="BP25" s="148"/>
      <c r="BQ25" s="171">
        <f>$J$25</f>
        <v>1</v>
      </c>
      <c r="BR25" s="148">
        <v>42</v>
      </c>
      <c r="BS25" s="148">
        <v>42</v>
      </c>
      <c r="BT25" s="180">
        <f>+BR25/BS25</f>
        <v>1</v>
      </c>
      <c r="BU25" s="148" t="s">
        <v>659</v>
      </c>
      <c r="BV25" s="148" t="s">
        <v>21</v>
      </c>
      <c r="BW25" s="181" t="s">
        <v>826</v>
      </c>
      <c r="BX25" s="148"/>
      <c r="BY25" s="131">
        <f t="shared" ref="BY25:BY30" si="16">AVERAGE(BD25,BL25,BT25)</f>
        <v>1</v>
      </c>
      <c r="BZ25" s="142">
        <f t="shared" ref="BZ25:BZ30" si="17">BY25</f>
        <v>1</v>
      </c>
      <c r="CA25" s="132" t="s">
        <v>21</v>
      </c>
      <c r="CB25" s="47">
        <v>1</v>
      </c>
      <c r="CC25" s="48">
        <v>67</v>
      </c>
      <c r="CD25" s="48">
        <v>67</v>
      </c>
      <c r="CE25" s="47">
        <f t="shared" ref="CE25:CE30" si="18">+CC25/CD25</f>
        <v>1</v>
      </c>
      <c r="CF25" s="49"/>
      <c r="CG25" s="50" t="s">
        <v>674</v>
      </c>
      <c r="CH25" s="394" t="s">
        <v>675</v>
      </c>
      <c r="CI25" s="51" t="s">
        <v>198</v>
      </c>
      <c r="CJ25" s="47">
        <v>1</v>
      </c>
      <c r="CK25" s="48">
        <v>67</v>
      </c>
      <c r="CL25" s="48">
        <v>67</v>
      </c>
      <c r="CM25" s="47">
        <f t="shared" ref="CM25:CM30" si="19">+CK25/CL25</f>
        <v>1</v>
      </c>
      <c r="CN25" s="49"/>
      <c r="CO25" s="50" t="s">
        <v>674</v>
      </c>
      <c r="CP25" s="394" t="s">
        <v>676</v>
      </c>
      <c r="CQ25" s="51" t="s">
        <v>198</v>
      </c>
      <c r="CR25" s="47">
        <v>1</v>
      </c>
      <c r="CS25" s="48">
        <v>52</v>
      </c>
      <c r="CT25" s="48">
        <v>52</v>
      </c>
      <c r="CU25" s="47">
        <f t="shared" ref="CU25:CU30" si="20">+CS25/CT25</f>
        <v>1</v>
      </c>
      <c r="CV25" s="49"/>
      <c r="CW25" s="50" t="s">
        <v>21</v>
      </c>
      <c r="CX25" s="394" t="s">
        <v>677</v>
      </c>
      <c r="CY25" s="51" t="s">
        <v>198</v>
      </c>
      <c r="CZ25" s="131">
        <f t="shared" ref="CZ25:CZ30" si="21">AVERAGE(CE25,CM25,CU25)</f>
        <v>1</v>
      </c>
      <c r="DA25" s="142">
        <f t="shared" ref="DA25:DA30" si="22">CZ25</f>
        <v>1</v>
      </c>
      <c r="DB25" s="413" t="s">
        <v>21</v>
      </c>
    </row>
    <row r="26" spans="1:106" ht="60" x14ac:dyDescent="0.25">
      <c r="A26" s="11">
        <v>19</v>
      </c>
      <c r="B26" s="33" t="s">
        <v>199</v>
      </c>
      <c r="C26" s="13" t="s">
        <v>200</v>
      </c>
      <c r="D26" s="170" t="s">
        <v>201</v>
      </c>
      <c r="E26" s="19" t="s">
        <v>29</v>
      </c>
      <c r="F26" s="34" t="s">
        <v>213</v>
      </c>
      <c r="G26" s="12" t="s">
        <v>214</v>
      </c>
      <c r="H26" s="10" t="s">
        <v>204</v>
      </c>
      <c r="I26" s="289" t="s">
        <v>205</v>
      </c>
      <c r="J26" s="26">
        <v>1</v>
      </c>
      <c r="K26" s="289" t="s">
        <v>206</v>
      </c>
      <c r="L26" s="10" t="s">
        <v>35</v>
      </c>
      <c r="M26" s="12" t="s">
        <v>215</v>
      </c>
      <c r="N26" s="10" t="s">
        <v>37</v>
      </c>
      <c r="O26" s="12" t="s">
        <v>208</v>
      </c>
      <c r="P26" s="10" t="s">
        <v>39</v>
      </c>
      <c r="Q26" s="10" t="s">
        <v>39</v>
      </c>
      <c r="R26" s="35" t="s">
        <v>209</v>
      </c>
      <c r="S26" s="21" t="s">
        <v>210</v>
      </c>
      <c r="T26" s="21" t="s">
        <v>174</v>
      </c>
      <c r="U26" s="28" t="s">
        <v>211</v>
      </c>
      <c r="V26" s="18" t="s">
        <v>200</v>
      </c>
      <c r="W26" s="18" t="s">
        <v>212</v>
      </c>
      <c r="X26" s="18" t="s">
        <v>212</v>
      </c>
      <c r="Y26" s="18" t="s">
        <v>200</v>
      </c>
      <c r="Z26" s="333">
        <f t="shared" si="0"/>
        <v>1</v>
      </c>
      <c r="AA26" s="162">
        <v>30</v>
      </c>
      <c r="AB26" s="162">
        <v>30</v>
      </c>
      <c r="AC26" s="376">
        <f t="shared" si="9"/>
        <v>1</v>
      </c>
      <c r="AD26" s="378"/>
      <c r="AE26" s="378" t="s">
        <v>21</v>
      </c>
      <c r="AF26" s="379" t="s">
        <v>954</v>
      </c>
      <c r="AG26" s="162"/>
      <c r="AH26" s="333">
        <f t="shared" si="1"/>
        <v>1</v>
      </c>
      <c r="AI26" s="162">
        <v>18</v>
      </c>
      <c r="AJ26" s="162">
        <v>18</v>
      </c>
      <c r="AK26" s="376">
        <f t="shared" si="10"/>
        <v>1</v>
      </c>
      <c r="AL26" s="162"/>
      <c r="AM26" s="379" t="s">
        <v>21</v>
      </c>
      <c r="AN26" s="379" t="s">
        <v>955</v>
      </c>
      <c r="AO26" s="162"/>
      <c r="AP26" s="333">
        <f t="shared" si="2"/>
        <v>1</v>
      </c>
      <c r="AQ26" s="162">
        <v>18</v>
      </c>
      <c r="AR26" s="162">
        <v>18</v>
      </c>
      <c r="AS26" s="376">
        <f t="shared" si="11"/>
        <v>1</v>
      </c>
      <c r="AT26" s="162"/>
      <c r="AU26" s="378" t="s">
        <v>21</v>
      </c>
      <c r="AV26" s="162"/>
      <c r="AW26" s="162"/>
      <c r="AX26" s="131">
        <f t="shared" si="12"/>
        <v>1</v>
      </c>
      <c r="AY26" s="399">
        <f t="shared" si="13"/>
        <v>1</v>
      </c>
      <c r="AZ26" s="162" t="s">
        <v>21</v>
      </c>
      <c r="BA26" s="171">
        <f t="shared" ref="BA26:BA33" si="23">$J$25</f>
        <v>1</v>
      </c>
      <c r="BB26" s="148">
        <v>15</v>
      </c>
      <c r="BC26" s="148">
        <v>15</v>
      </c>
      <c r="BD26" s="180">
        <f t="shared" si="14"/>
        <v>1</v>
      </c>
      <c r="BE26" s="148" t="s">
        <v>659</v>
      </c>
      <c r="BF26" s="148" t="s">
        <v>21</v>
      </c>
      <c r="BG26" s="181" t="s">
        <v>827</v>
      </c>
      <c r="BH26" s="148"/>
      <c r="BI26" s="171">
        <f t="shared" ref="BI26:BI33" si="24">$J$25</f>
        <v>1</v>
      </c>
      <c r="BJ26" s="148">
        <v>15</v>
      </c>
      <c r="BK26" s="148">
        <v>15</v>
      </c>
      <c r="BL26" s="180">
        <f t="shared" si="15"/>
        <v>1</v>
      </c>
      <c r="BM26" s="148" t="s">
        <v>659</v>
      </c>
      <c r="BN26" s="148" t="s">
        <v>21</v>
      </c>
      <c r="BO26" s="181" t="s">
        <v>827</v>
      </c>
      <c r="BP26" s="148"/>
      <c r="BQ26" s="171">
        <f t="shared" ref="BQ26:BQ33" si="25">$J$25</f>
        <v>1</v>
      </c>
      <c r="BR26" s="148">
        <v>14</v>
      </c>
      <c r="BS26" s="148">
        <v>14</v>
      </c>
      <c r="BT26" s="180">
        <f>+BR26/BS26</f>
        <v>1</v>
      </c>
      <c r="BU26" s="148" t="s">
        <v>659</v>
      </c>
      <c r="BV26" s="148" t="s">
        <v>21</v>
      </c>
      <c r="BW26" s="181" t="s">
        <v>679</v>
      </c>
      <c r="BX26" s="148"/>
      <c r="BY26" s="131">
        <f t="shared" si="16"/>
        <v>1</v>
      </c>
      <c r="BZ26" s="142">
        <f t="shared" si="17"/>
        <v>1</v>
      </c>
      <c r="CA26" s="132" t="s">
        <v>21</v>
      </c>
      <c r="CB26" s="47">
        <v>1</v>
      </c>
      <c r="CC26" s="48">
        <v>24</v>
      </c>
      <c r="CD26" s="48">
        <v>24</v>
      </c>
      <c r="CE26" s="47">
        <f t="shared" si="18"/>
        <v>1</v>
      </c>
      <c r="CF26" s="49"/>
      <c r="CG26" s="50" t="s">
        <v>674</v>
      </c>
      <c r="CH26" s="394" t="s">
        <v>678</v>
      </c>
      <c r="CI26" s="51" t="s">
        <v>198</v>
      </c>
      <c r="CJ26" s="47">
        <v>1</v>
      </c>
      <c r="CK26" s="48">
        <v>14</v>
      </c>
      <c r="CL26" s="48">
        <v>14</v>
      </c>
      <c r="CM26" s="47">
        <f t="shared" si="19"/>
        <v>1</v>
      </c>
      <c r="CN26" s="49"/>
      <c r="CO26" s="50" t="s">
        <v>674</v>
      </c>
      <c r="CP26" s="394" t="s">
        <v>679</v>
      </c>
      <c r="CQ26" s="51" t="s">
        <v>198</v>
      </c>
      <c r="CR26" s="47">
        <v>1</v>
      </c>
      <c r="CS26" s="48">
        <v>22</v>
      </c>
      <c r="CT26" s="48">
        <v>22</v>
      </c>
      <c r="CU26" s="47">
        <f t="shared" si="20"/>
        <v>1</v>
      </c>
      <c r="CV26" s="49"/>
      <c r="CW26" s="50" t="s">
        <v>21</v>
      </c>
      <c r="CX26" s="394" t="s">
        <v>680</v>
      </c>
      <c r="CY26" s="51" t="s">
        <v>198</v>
      </c>
      <c r="CZ26" s="131">
        <f t="shared" si="21"/>
        <v>1</v>
      </c>
      <c r="DA26" s="142">
        <f t="shared" si="22"/>
        <v>1</v>
      </c>
      <c r="DB26" s="413" t="s">
        <v>21</v>
      </c>
    </row>
    <row r="27" spans="1:106" ht="105" x14ac:dyDescent="0.25">
      <c r="A27" s="11">
        <v>20</v>
      </c>
      <c r="B27" s="33" t="s">
        <v>199</v>
      </c>
      <c r="C27" s="13" t="s">
        <v>200</v>
      </c>
      <c r="D27" s="170" t="s">
        <v>201</v>
      </c>
      <c r="E27" s="19" t="s">
        <v>29</v>
      </c>
      <c r="F27" s="34" t="s">
        <v>216</v>
      </c>
      <c r="G27" s="20" t="s">
        <v>217</v>
      </c>
      <c r="H27" s="10" t="s">
        <v>204</v>
      </c>
      <c r="I27" s="289" t="s">
        <v>205</v>
      </c>
      <c r="J27" s="25">
        <v>0.8</v>
      </c>
      <c r="K27" s="289" t="s">
        <v>206</v>
      </c>
      <c r="L27" s="10" t="s">
        <v>218</v>
      </c>
      <c r="M27" s="34" t="s">
        <v>219</v>
      </c>
      <c r="N27" s="10" t="s">
        <v>37</v>
      </c>
      <c r="O27" s="10" t="s">
        <v>220</v>
      </c>
      <c r="P27" s="10" t="s">
        <v>39</v>
      </c>
      <c r="Q27" s="10" t="s">
        <v>39</v>
      </c>
      <c r="R27" s="35" t="s">
        <v>221</v>
      </c>
      <c r="S27" s="21" t="s">
        <v>222</v>
      </c>
      <c r="T27" s="21" t="s">
        <v>223</v>
      </c>
      <c r="U27" s="28" t="s">
        <v>224</v>
      </c>
      <c r="V27" s="289" t="s">
        <v>225</v>
      </c>
      <c r="W27" s="289" t="s">
        <v>226</v>
      </c>
      <c r="X27" s="289" t="s">
        <v>226</v>
      </c>
      <c r="Y27" s="289" t="s">
        <v>226</v>
      </c>
      <c r="Z27" s="333">
        <f t="shared" si="0"/>
        <v>0.8</v>
      </c>
      <c r="AA27" s="322">
        <v>16</v>
      </c>
      <c r="AB27" s="322">
        <v>23</v>
      </c>
      <c r="AC27" s="376">
        <f t="shared" si="9"/>
        <v>0.69565217391304346</v>
      </c>
      <c r="AD27" s="322"/>
      <c r="AE27" s="379" t="s">
        <v>18</v>
      </c>
      <c r="AF27" s="379" t="s">
        <v>956</v>
      </c>
      <c r="AG27" s="322"/>
      <c r="AH27" s="333">
        <f t="shared" si="1"/>
        <v>0.8</v>
      </c>
      <c r="AI27" s="322">
        <v>81</v>
      </c>
      <c r="AJ27" s="322">
        <v>92</v>
      </c>
      <c r="AK27" s="376">
        <f t="shared" si="10"/>
        <v>0.88043478260869568</v>
      </c>
      <c r="AL27" s="322"/>
      <c r="AM27" s="379" t="s">
        <v>21</v>
      </c>
      <c r="AN27" s="379" t="s">
        <v>957</v>
      </c>
      <c r="AO27" s="322"/>
      <c r="AP27" s="333">
        <f t="shared" si="2"/>
        <v>0.8</v>
      </c>
      <c r="AQ27" s="322">
        <v>132</v>
      </c>
      <c r="AR27" s="322">
        <v>144</v>
      </c>
      <c r="AS27" s="380">
        <f t="shared" si="11"/>
        <v>0.91666666666666663</v>
      </c>
      <c r="AT27" s="322"/>
      <c r="AU27" s="378" t="s">
        <v>21</v>
      </c>
      <c r="AV27" s="322"/>
      <c r="AW27" s="322"/>
      <c r="AX27" s="131">
        <f t="shared" si="12"/>
        <v>0.83091787439613529</v>
      </c>
      <c r="AY27" s="399">
        <f t="shared" si="13"/>
        <v>0.83091787439613529</v>
      </c>
      <c r="AZ27" s="322" t="s">
        <v>21</v>
      </c>
      <c r="BA27" s="171">
        <v>0.8</v>
      </c>
      <c r="BB27" s="148">
        <v>193</v>
      </c>
      <c r="BC27" s="148">
        <v>235</v>
      </c>
      <c r="BD27" s="180">
        <f t="shared" si="14"/>
        <v>0.82127659574468082</v>
      </c>
      <c r="BE27" s="148" t="s">
        <v>650</v>
      </c>
      <c r="BF27" s="148" t="s">
        <v>21</v>
      </c>
      <c r="BG27" s="181" t="s">
        <v>828</v>
      </c>
      <c r="BH27" s="148"/>
      <c r="BI27" s="171">
        <v>0.8</v>
      </c>
      <c r="BJ27" s="148">
        <v>58</v>
      </c>
      <c r="BK27" s="148">
        <v>65</v>
      </c>
      <c r="BL27" s="180">
        <f t="shared" si="15"/>
        <v>0.89230769230769236</v>
      </c>
      <c r="BM27" s="148" t="s">
        <v>650</v>
      </c>
      <c r="BN27" s="148" t="s">
        <v>21</v>
      </c>
      <c r="BO27" s="181" t="s">
        <v>829</v>
      </c>
      <c r="BP27" s="148"/>
      <c r="BQ27" s="171">
        <v>0.8</v>
      </c>
      <c r="BR27" s="148">
        <v>131</v>
      </c>
      <c r="BS27" s="148">
        <v>142</v>
      </c>
      <c r="BT27" s="180">
        <f>+BR27/BS27</f>
        <v>0.92253521126760563</v>
      </c>
      <c r="BU27" s="148" t="s">
        <v>650</v>
      </c>
      <c r="BV27" s="148" t="s">
        <v>21</v>
      </c>
      <c r="BW27" s="181" t="s">
        <v>830</v>
      </c>
      <c r="BX27" s="148"/>
      <c r="BY27" s="131">
        <f t="shared" si="16"/>
        <v>0.87870649977332616</v>
      </c>
      <c r="BZ27" s="142">
        <f t="shared" si="17"/>
        <v>0.87870649977332616</v>
      </c>
      <c r="CA27" s="132" t="s">
        <v>21</v>
      </c>
      <c r="CB27" s="47">
        <v>0.8</v>
      </c>
      <c r="CC27" s="48">
        <v>76</v>
      </c>
      <c r="CD27" s="48">
        <v>86</v>
      </c>
      <c r="CE27" s="47">
        <f t="shared" si="18"/>
        <v>0.88372093023255816</v>
      </c>
      <c r="CF27" s="49">
        <v>0.08</v>
      </c>
      <c r="CG27" s="50" t="s">
        <v>674</v>
      </c>
      <c r="CH27" s="394" t="s">
        <v>681</v>
      </c>
      <c r="CI27" s="51" t="s">
        <v>198</v>
      </c>
      <c r="CJ27" s="47">
        <v>0.8</v>
      </c>
      <c r="CK27" s="48">
        <v>46</v>
      </c>
      <c r="CL27" s="48">
        <v>50</v>
      </c>
      <c r="CM27" s="47">
        <f t="shared" si="19"/>
        <v>0.92</v>
      </c>
      <c r="CN27" s="49">
        <v>0.12</v>
      </c>
      <c r="CO27" s="50" t="s">
        <v>674</v>
      </c>
      <c r="CP27" s="394" t="s">
        <v>682</v>
      </c>
      <c r="CQ27" s="51" t="s">
        <v>198</v>
      </c>
      <c r="CR27" s="47">
        <v>0.8</v>
      </c>
      <c r="CS27" s="48">
        <v>59</v>
      </c>
      <c r="CT27" s="48">
        <v>61</v>
      </c>
      <c r="CU27" s="47">
        <f t="shared" si="20"/>
        <v>0.96721311475409832</v>
      </c>
      <c r="CV27" s="49">
        <v>0.17</v>
      </c>
      <c r="CW27" s="50" t="s">
        <v>21</v>
      </c>
      <c r="CX27" s="394" t="s">
        <v>683</v>
      </c>
      <c r="CY27" s="51" t="s">
        <v>198</v>
      </c>
      <c r="CZ27" s="131">
        <f t="shared" si="21"/>
        <v>0.92364468166221891</v>
      </c>
      <c r="DA27" s="142">
        <f t="shared" si="22"/>
        <v>0.92364468166221891</v>
      </c>
      <c r="DB27" s="413" t="s">
        <v>21</v>
      </c>
    </row>
    <row r="28" spans="1:106" ht="90" x14ac:dyDescent="0.25">
      <c r="A28" s="11">
        <v>21</v>
      </c>
      <c r="B28" s="33" t="s">
        <v>227</v>
      </c>
      <c r="C28" s="13" t="s">
        <v>200</v>
      </c>
      <c r="D28" s="170" t="s">
        <v>201</v>
      </c>
      <c r="E28" s="19" t="s">
        <v>29</v>
      </c>
      <c r="F28" s="34" t="s">
        <v>228</v>
      </c>
      <c r="G28" s="12" t="s">
        <v>229</v>
      </c>
      <c r="H28" s="10" t="s">
        <v>204</v>
      </c>
      <c r="I28" s="289" t="s">
        <v>205</v>
      </c>
      <c r="J28" s="26">
        <v>0.85</v>
      </c>
      <c r="K28" s="289" t="s">
        <v>230</v>
      </c>
      <c r="L28" s="10" t="s">
        <v>35</v>
      </c>
      <c r="M28" s="12" t="s">
        <v>231</v>
      </c>
      <c r="N28" s="10" t="s">
        <v>37</v>
      </c>
      <c r="O28" s="12" t="s">
        <v>232</v>
      </c>
      <c r="P28" s="10" t="s">
        <v>39</v>
      </c>
      <c r="Q28" s="10" t="s">
        <v>39</v>
      </c>
      <c r="R28" s="35" t="s">
        <v>233</v>
      </c>
      <c r="S28" s="21" t="s">
        <v>234</v>
      </c>
      <c r="T28" s="21" t="s">
        <v>235</v>
      </c>
      <c r="U28" s="28" t="s">
        <v>236</v>
      </c>
      <c r="V28" s="289" t="s">
        <v>225</v>
      </c>
      <c r="W28" s="289" t="s">
        <v>226</v>
      </c>
      <c r="X28" s="289" t="s">
        <v>226</v>
      </c>
      <c r="Y28" s="289" t="s">
        <v>226</v>
      </c>
      <c r="Z28" s="333">
        <f t="shared" si="0"/>
        <v>0.85</v>
      </c>
      <c r="AA28" s="322">
        <v>5</v>
      </c>
      <c r="AB28" s="322">
        <v>5</v>
      </c>
      <c r="AC28" s="376">
        <f t="shared" si="9"/>
        <v>1</v>
      </c>
      <c r="AD28" s="322"/>
      <c r="AE28" s="379" t="s">
        <v>21</v>
      </c>
      <c r="AF28" s="379" t="s">
        <v>958</v>
      </c>
      <c r="AG28" s="322"/>
      <c r="AH28" s="333">
        <f t="shared" si="1"/>
        <v>0.85</v>
      </c>
      <c r="AI28" s="322">
        <v>7</v>
      </c>
      <c r="AJ28" s="379">
        <v>7</v>
      </c>
      <c r="AK28" s="376">
        <f t="shared" si="10"/>
        <v>1</v>
      </c>
      <c r="AL28" s="322"/>
      <c r="AM28" s="379" t="s">
        <v>21</v>
      </c>
      <c r="AN28" s="379" t="s">
        <v>959</v>
      </c>
      <c r="AO28" s="322"/>
      <c r="AP28" s="333">
        <f t="shared" si="2"/>
        <v>0.85</v>
      </c>
      <c r="AQ28" s="322">
        <v>8</v>
      </c>
      <c r="AR28" s="322">
        <v>8</v>
      </c>
      <c r="AS28" s="380">
        <f t="shared" si="11"/>
        <v>1</v>
      </c>
      <c r="AT28" s="322"/>
      <c r="AU28" s="378" t="s">
        <v>21</v>
      </c>
      <c r="AV28" s="322"/>
      <c r="AW28" s="322"/>
      <c r="AX28" s="131">
        <f t="shared" si="12"/>
        <v>1</v>
      </c>
      <c r="AY28" s="399">
        <f t="shared" si="13"/>
        <v>1</v>
      </c>
      <c r="AZ28" s="322" t="s">
        <v>21</v>
      </c>
      <c r="BA28" s="171">
        <v>0.85</v>
      </c>
      <c r="BB28" s="148">
        <v>5</v>
      </c>
      <c r="BC28" s="148">
        <v>5</v>
      </c>
      <c r="BD28" s="180">
        <f t="shared" si="14"/>
        <v>1</v>
      </c>
      <c r="BE28" s="148" t="s">
        <v>650</v>
      </c>
      <c r="BF28" s="148" t="s">
        <v>21</v>
      </c>
      <c r="BG28" s="181" t="s">
        <v>831</v>
      </c>
      <c r="BH28" s="148"/>
      <c r="BI28" s="171">
        <v>0.85</v>
      </c>
      <c r="BJ28" s="148">
        <v>3</v>
      </c>
      <c r="BK28" s="148">
        <v>3</v>
      </c>
      <c r="BL28" s="180">
        <f t="shared" si="15"/>
        <v>1</v>
      </c>
      <c r="BM28" s="148" t="s">
        <v>650</v>
      </c>
      <c r="BN28" s="148" t="s">
        <v>21</v>
      </c>
      <c r="BO28" s="181" t="s">
        <v>832</v>
      </c>
      <c r="BP28" s="148"/>
      <c r="BQ28" s="171">
        <v>0.85</v>
      </c>
      <c r="BR28" s="148">
        <v>4</v>
      </c>
      <c r="BS28" s="148">
        <v>4</v>
      </c>
      <c r="BT28" s="180">
        <f t="shared" ref="BT28:BT33" si="26">+BR28/BS28</f>
        <v>1</v>
      </c>
      <c r="BU28" s="148" t="s">
        <v>650</v>
      </c>
      <c r="BV28" s="148" t="s">
        <v>21</v>
      </c>
      <c r="BW28" s="181" t="s">
        <v>833</v>
      </c>
      <c r="BX28" s="148"/>
      <c r="BY28" s="131">
        <f t="shared" si="16"/>
        <v>1</v>
      </c>
      <c r="BZ28" s="142">
        <f t="shared" si="17"/>
        <v>1</v>
      </c>
      <c r="CA28" s="132" t="s">
        <v>21</v>
      </c>
      <c r="CB28" s="47">
        <v>0.85</v>
      </c>
      <c r="CC28" s="48">
        <v>2</v>
      </c>
      <c r="CD28" s="48">
        <v>2</v>
      </c>
      <c r="CE28" s="47">
        <f t="shared" si="18"/>
        <v>1</v>
      </c>
      <c r="CF28" s="49"/>
      <c r="CG28" s="50" t="s">
        <v>674</v>
      </c>
      <c r="CH28" s="394" t="s">
        <v>684</v>
      </c>
      <c r="CI28" s="51" t="s">
        <v>198</v>
      </c>
      <c r="CJ28" s="47">
        <v>1</v>
      </c>
      <c r="CK28" s="48">
        <v>2</v>
      </c>
      <c r="CL28" s="48">
        <v>2</v>
      </c>
      <c r="CM28" s="47">
        <f t="shared" si="19"/>
        <v>1</v>
      </c>
      <c r="CN28" s="49"/>
      <c r="CO28" s="50" t="s">
        <v>674</v>
      </c>
      <c r="CP28" s="394" t="s">
        <v>685</v>
      </c>
      <c r="CQ28" s="51" t="s">
        <v>198</v>
      </c>
      <c r="CR28" s="47">
        <v>1</v>
      </c>
      <c r="CS28" s="48">
        <v>5</v>
      </c>
      <c r="CT28" s="48">
        <v>5</v>
      </c>
      <c r="CU28" s="47">
        <f t="shared" si="20"/>
        <v>1</v>
      </c>
      <c r="CV28" s="49"/>
      <c r="CW28" s="50" t="s">
        <v>21</v>
      </c>
      <c r="CX28" s="394" t="s">
        <v>686</v>
      </c>
      <c r="CY28" s="51" t="s">
        <v>198</v>
      </c>
      <c r="CZ28" s="131">
        <f t="shared" si="21"/>
        <v>1</v>
      </c>
      <c r="DA28" s="142">
        <f t="shared" si="22"/>
        <v>1</v>
      </c>
      <c r="DB28" s="413" t="s">
        <v>21</v>
      </c>
    </row>
    <row r="29" spans="1:106" ht="105" x14ac:dyDescent="0.25">
      <c r="A29" s="11">
        <v>22</v>
      </c>
      <c r="B29" s="33" t="s">
        <v>227</v>
      </c>
      <c r="C29" s="13" t="s">
        <v>200</v>
      </c>
      <c r="D29" s="170" t="s">
        <v>201</v>
      </c>
      <c r="E29" s="19" t="s">
        <v>29</v>
      </c>
      <c r="F29" s="34" t="s">
        <v>237</v>
      </c>
      <c r="G29" s="12" t="s">
        <v>238</v>
      </c>
      <c r="H29" s="20" t="s">
        <v>204</v>
      </c>
      <c r="I29" s="289" t="s">
        <v>205</v>
      </c>
      <c r="J29" s="26">
        <v>1</v>
      </c>
      <c r="K29" s="289" t="s">
        <v>230</v>
      </c>
      <c r="L29" s="10" t="s">
        <v>35</v>
      </c>
      <c r="M29" s="12" t="s">
        <v>239</v>
      </c>
      <c r="N29" s="10" t="s">
        <v>37</v>
      </c>
      <c r="O29" s="12" t="s">
        <v>240</v>
      </c>
      <c r="P29" s="10" t="s">
        <v>39</v>
      </c>
      <c r="Q29" s="10" t="s">
        <v>39</v>
      </c>
      <c r="R29" s="35" t="s">
        <v>209</v>
      </c>
      <c r="S29" s="21" t="s">
        <v>210</v>
      </c>
      <c r="T29" s="21" t="s">
        <v>174</v>
      </c>
      <c r="U29" s="28" t="s">
        <v>211</v>
      </c>
      <c r="V29" s="289" t="s">
        <v>200</v>
      </c>
      <c r="W29" s="289" t="s">
        <v>241</v>
      </c>
      <c r="X29" s="289" t="s">
        <v>241</v>
      </c>
      <c r="Y29" s="289" t="s">
        <v>241</v>
      </c>
      <c r="Z29" s="333">
        <f t="shared" si="0"/>
        <v>1</v>
      </c>
      <c r="AA29" s="322">
        <v>17</v>
      </c>
      <c r="AB29" s="322">
        <v>17</v>
      </c>
      <c r="AC29" s="376">
        <f t="shared" si="9"/>
        <v>1</v>
      </c>
      <c r="AD29" s="322"/>
      <c r="AE29" s="379" t="s">
        <v>21</v>
      </c>
      <c r="AF29" s="379" t="s">
        <v>960</v>
      </c>
      <c r="AG29" s="322"/>
      <c r="AH29" s="333">
        <f t="shared" si="1"/>
        <v>1</v>
      </c>
      <c r="AI29" s="322">
        <v>52</v>
      </c>
      <c r="AJ29" s="322">
        <v>52</v>
      </c>
      <c r="AK29" s="376">
        <f t="shared" si="10"/>
        <v>1</v>
      </c>
      <c r="AL29" s="322"/>
      <c r="AM29" s="379" t="s">
        <v>21</v>
      </c>
      <c r="AN29" s="379" t="s">
        <v>961</v>
      </c>
      <c r="AO29" s="322"/>
      <c r="AP29" s="333">
        <f t="shared" si="2"/>
        <v>1</v>
      </c>
      <c r="AQ29" s="322">
        <v>43</v>
      </c>
      <c r="AR29" s="322">
        <v>43</v>
      </c>
      <c r="AS29" s="380">
        <f t="shared" si="11"/>
        <v>1</v>
      </c>
      <c r="AT29" s="322"/>
      <c r="AU29" s="378" t="s">
        <v>21</v>
      </c>
      <c r="AV29" s="322"/>
      <c r="AW29" s="322"/>
      <c r="AX29" s="131">
        <f t="shared" si="12"/>
        <v>1</v>
      </c>
      <c r="AY29" s="399">
        <f t="shared" si="13"/>
        <v>1</v>
      </c>
      <c r="AZ29" s="322" t="s">
        <v>21</v>
      </c>
      <c r="BA29" s="171">
        <f t="shared" si="23"/>
        <v>1</v>
      </c>
      <c r="BB29" s="148">
        <v>33</v>
      </c>
      <c r="BC29" s="148">
        <v>33</v>
      </c>
      <c r="BD29" s="180">
        <f t="shared" si="14"/>
        <v>1</v>
      </c>
      <c r="BE29" s="148" t="s">
        <v>659</v>
      </c>
      <c r="BF29" s="148" t="s">
        <v>21</v>
      </c>
      <c r="BG29" s="181" t="s">
        <v>834</v>
      </c>
      <c r="BH29" s="148"/>
      <c r="BI29" s="171">
        <f t="shared" si="24"/>
        <v>1</v>
      </c>
      <c r="BJ29" s="148">
        <v>23</v>
      </c>
      <c r="BK29" s="148">
        <v>23</v>
      </c>
      <c r="BL29" s="180">
        <f t="shared" si="15"/>
        <v>1</v>
      </c>
      <c r="BM29" s="148" t="s">
        <v>659</v>
      </c>
      <c r="BN29" s="148" t="s">
        <v>21</v>
      </c>
      <c r="BO29" s="181" t="s">
        <v>835</v>
      </c>
      <c r="BP29" s="148"/>
      <c r="BQ29" s="171">
        <f t="shared" si="25"/>
        <v>1</v>
      </c>
      <c r="BR29" s="148">
        <v>9</v>
      </c>
      <c r="BS29" s="148">
        <v>9</v>
      </c>
      <c r="BT29" s="180">
        <f t="shared" si="26"/>
        <v>1</v>
      </c>
      <c r="BU29" s="148" t="s">
        <v>659</v>
      </c>
      <c r="BV29" s="148" t="s">
        <v>21</v>
      </c>
      <c r="BW29" s="181" t="s">
        <v>835</v>
      </c>
      <c r="BX29" s="148"/>
      <c r="BY29" s="131">
        <f t="shared" si="16"/>
        <v>1</v>
      </c>
      <c r="BZ29" s="142">
        <f t="shared" si="17"/>
        <v>1</v>
      </c>
      <c r="CA29" s="132" t="s">
        <v>21</v>
      </c>
      <c r="CB29" s="47">
        <v>1</v>
      </c>
      <c r="CC29" s="48">
        <v>17</v>
      </c>
      <c r="CD29" s="48">
        <v>17</v>
      </c>
      <c r="CE29" s="47">
        <f t="shared" si="18"/>
        <v>1</v>
      </c>
      <c r="CF29" s="49"/>
      <c r="CG29" s="50" t="s">
        <v>674</v>
      </c>
      <c r="CH29" s="394" t="s">
        <v>687</v>
      </c>
      <c r="CI29" s="51" t="s">
        <v>198</v>
      </c>
      <c r="CJ29" s="47">
        <v>1</v>
      </c>
      <c r="CK29" s="48">
        <v>27</v>
      </c>
      <c r="CL29" s="48">
        <v>27</v>
      </c>
      <c r="CM29" s="47">
        <f t="shared" si="19"/>
        <v>1</v>
      </c>
      <c r="CN29" s="49"/>
      <c r="CO29" s="50" t="s">
        <v>674</v>
      </c>
      <c r="CP29" s="394" t="s">
        <v>688</v>
      </c>
      <c r="CQ29" s="51" t="s">
        <v>198</v>
      </c>
      <c r="CR29" s="47">
        <v>1</v>
      </c>
      <c r="CS29" s="48">
        <v>41</v>
      </c>
      <c r="CT29" s="48">
        <v>41</v>
      </c>
      <c r="CU29" s="47">
        <f t="shared" si="20"/>
        <v>1</v>
      </c>
      <c r="CV29" s="49"/>
      <c r="CW29" s="50" t="s">
        <v>21</v>
      </c>
      <c r="CX29" s="394" t="s">
        <v>689</v>
      </c>
      <c r="CY29" s="51" t="s">
        <v>198</v>
      </c>
      <c r="CZ29" s="131">
        <f t="shared" si="21"/>
        <v>1</v>
      </c>
      <c r="DA29" s="142">
        <f t="shared" si="22"/>
        <v>1</v>
      </c>
      <c r="DB29" s="413" t="s">
        <v>21</v>
      </c>
    </row>
    <row r="30" spans="1:106" ht="105" x14ac:dyDescent="0.25">
      <c r="A30" s="11">
        <v>23</v>
      </c>
      <c r="B30" s="33" t="s">
        <v>227</v>
      </c>
      <c r="C30" s="13" t="s">
        <v>200</v>
      </c>
      <c r="D30" s="170" t="s">
        <v>201</v>
      </c>
      <c r="E30" s="19" t="s">
        <v>29</v>
      </c>
      <c r="F30" s="34" t="s">
        <v>242</v>
      </c>
      <c r="G30" s="12" t="s">
        <v>243</v>
      </c>
      <c r="H30" s="289" t="s">
        <v>204</v>
      </c>
      <c r="I30" s="289" t="s">
        <v>205</v>
      </c>
      <c r="J30" s="26">
        <v>0.8</v>
      </c>
      <c r="K30" s="289" t="s">
        <v>230</v>
      </c>
      <c r="L30" s="10" t="s">
        <v>35</v>
      </c>
      <c r="M30" s="12" t="s">
        <v>244</v>
      </c>
      <c r="N30" s="289" t="s">
        <v>37</v>
      </c>
      <c r="O30" s="12" t="s">
        <v>245</v>
      </c>
      <c r="P30" s="10" t="s">
        <v>39</v>
      </c>
      <c r="Q30" s="10" t="s">
        <v>39</v>
      </c>
      <c r="R30" s="35" t="s">
        <v>221</v>
      </c>
      <c r="S30" s="21" t="s">
        <v>222</v>
      </c>
      <c r="T30" s="21" t="s">
        <v>223</v>
      </c>
      <c r="U30" s="28" t="s">
        <v>224</v>
      </c>
      <c r="V30" s="289" t="s">
        <v>200</v>
      </c>
      <c r="W30" s="289" t="s">
        <v>241</v>
      </c>
      <c r="X30" s="289" t="s">
        <v>241</v>
      </c>
      <c r="Y30" s="289" t="s">
        <v>241</v>
      </c>
      <c r="Z30" s="333">
        <f t="shared" si="0"/>
        <v>0.8</v>
      </c>
      <c r="AA30" s="322">
        <v>2723</v>
      </c>
      <c r="AB30" s="322">
        <v>2982</v>
      </c>
      <c r="AC30" s="376">
        <f t="shared" si="9"/>
        <v>0.91314553990610325</v>
      </c>
      <c r="AD30" s="322"/>
      <c r="AE30" s="379" t="s">
        <v>21</v>
      </c>
      <c r="AF30" s="379" t="s">
        <v>690</v>
      </c>
      <c r="AG30" s="322"/>
      <c r="AH30" s="333">
        <f t="shared" si="1"/>
        <v>0.8</v>
      </c>
      <c r="AI30" s="322">
        <v>2849</v>
      </c>
      <c r="AJ30" s="322">
        <v>3266</v>
      </c>
      <c r="AK30" s="380">
        <f t="shared" si="10"/>
        <v>0.8723208818126148</v>
      </c>
      <c r="AL30" s="322"/>
      <c r="AM30" s="379" t="s">
        <v>21</v>
      </c>
      <c r="AN30" s="322" t="s">
        <v>690</v>
      </c>
      <c r="AO30" s="322"/>
      <c r="AP30" s="333">
        <f t="shared" si="2"/>
        <v>0.8</v>
      </c>
      <c r="AQ30" s="322">
        <v>2097</v>
      </c>
      <c r="AR30" s="322">
        <v>2315</v>
      </c>
      <c r="AS30" s="380">
        <f t="shared" si="11"/>
        <v>0.90583153347732182</v>
      </c>
      <c r="AT30" s="322"/>
      <c r="AU30" s="378" t="s">
        <v>21</v>
      </c>
      <c r="AV30" s="322"/>
      <c r="AW30" s="322"/>
      <c r="AX30" s="131">
        <f t="shared" si="12"/>
        <v>0.89709931839868007</v>
      </c>
      <c r="AY30" s="399">
        <f t="shared" si="13"/>
        <v>0.89709931839868007</v>
      </c>
      <c r="AZ30" s="322" t="s">
        <v>21</v>
      </c>
      <c r="BA30" s="171">
        <v>0.8</v>
      </c>
      <c r="BB30" s="148">
        <v>2165</v>
      </c>
      <c r="BC30" s="148">
        <v>2395</v>
      </c>
      <c r="BD30" s="180">
        <f t="shared" si="14"/>
        <v>0.90396659707724425</v>
      </c>
      <c r="BE30" s="148" t="s">
        <v>650</v>
      </c>
      <c r="BF30" s="148" t="s">
        <v>21</v>
      </c>
      <c r="BG30" s="181" t="s">
        <v>690</v>
      </c>
      <c r="BH30" s="148"/>
      <c r="BI30" s="171">
        <v>0.8</v>
      </c>
      <c r="BJ30" s="148">
        <v>2173</v>
      </c>
      <c r="BK30" s="148">
        <v>2422</v>
      </c>
      <c r="BL30" s="180">
        <f t="shared" si="15"/>
        <v>0.89719240297274983</v>
      </c>
      <c r="BM30" s="148" t="s">
        <v>650</v>
      </c>
      <c r="BN30" s="148" t="s">
        <v>21</v>
      </c>
      <c r="BO30" s="181" t="s">
        <v>690</v>
      </c>
      <c r="BP30" s="148"/>
      <c r="BQ30" s="171">
        <v>0.8</v>
      </c>
      <c r="BR30" s="148">
        <v>2559</v>
      </c>
      <c r="BS30" s="148">
        <v>2876</v>
      </c>
      <c r="BT30" s="180">
        <f t="shared" si="26"/>
        <v>0.88977746870653684</v>
      </c>
      <c r="BU30" s="148" t="s">
        <v>650</v>
      </c>
      <c r="BV30" s="148" t="s">
        <v>21</v>
      </c>
      <c r="BW30" s="181" t="s">
        <v>690</v>
      </c>
      <c r="BX30" s="148"/>
      <c r="BY30" s="131">
        <f t="shared" si="16"/>
        <v>0.89697882291884357</v>
      </c>
      <c r="BZ30" s="142">
        <f t="shared" si="17"/>
        <v>0.89697882291884357</v>
      </c>
      <c r="CA30" s="132" t="s">
        <v>21</v>
      </c>
      <c r="CB30" s="47">
        <v>0.8</v>
      </c>
      <c r="CC30" s="48">
        <v>1450</v>
      </c>
      <c r="CD30" s="48">
        <v>1611</v>
      </c>
      <c r="CE30" s="47">
        <f t="shared" si="18"/>
        <v>0.90006207324643084</v>
      </c>
      <c r="CF30" s="49"/>
      <c r="CG30" s="50" t="s">
        <v>674</v>
      </c>
      <c r="CH30" s="394" t="s">
        <v>690</v>
      </c>
      <c r="CI30" s="51" t="s">
        <v>198</v>
      </c>
      <c r="CJ30" s="47">
        <v>0.79</v>
      </c>
      <c r="CK30" s="48">
        <v>838</v>
      </c>
      <c r="CL30" s="48">
        <v>932</v>
      </c>
      <c r="CM30" s="47">
        <f t="shared" si="19"/>
        <v>0.89914163090128751</v>
      </c>
      <c r="CN30" s="49"/>
      <c r="CO30" s="50" t="s">
        <v>674</v>
      </c>
      <c r="CP30" s="394" t="s">
        <v>690</v>
      </c>
      <c r="CQ30" s="51" t="s">
        <v>198</v>
      </c>
      <c r="CR30" s="47">
        <v>0.79</v>
      </c>
      <c r="CS30" s="48">
        <v>1676</v>
      </c>
      <c r="CT30" s="48">
        <v>1884</v>
      </c>
      <c r="CU30" s="47">
        <f t="shared" si="20"/>
        <v>0.88959660297239918</v>
      </c>
      <c r="CV30" s="49"/>
      <c r="CW30" s="50" t="s">
        <v>21</v>
      </c>
      <c r="CX30" s="394" t="s">
        <v>690</v>
      </c>
      <c r="CY30" s="51" t="s">
        <v>198</v>
      </c>
      <c r="CZ30" s="131">
        <f t="shared" si="21"/>
        <v>0.8962667690400391</v>
      </c>
      <c r="DA30" s="142">
        <f t="shared" si="22"/>
        <v>0.8962667690400391</v>
      </c>
      <c r="DB30" s="413" t="s">
        <v>21</v>
      </c>
    </row>
    <row r="31" spans="1:106" ht="405" x14ac:dyDescent="0.25">
      <c r="A31" s="11">
        <v>24</v>
      </c>
      <c r="B31" s="33" t="s">
        <v>199</v>
      </c>
      <c r="C31" s="289" t="s">
        <v>225</v>
      </c>
      <c r="D31" s="170" t="s">
        <v>201</v>
      </c>
      <c r="E31" s="19" t="s">
        <v>29</v>
      </c>
      <c r="F31" s="12" t="s">
        <v>246</v>
      </c>
      <c r="G31" s="12" t="s">
        <v>247</v>
      </c>
      <c r="H31" s="10" t="s">
        <v>52</v>
      </c>
      <c r="I31" s="289" t="s">
        <v>205</v>
      </c>
      <c r="J31" s="26">
        <v>1</v>
      </c>
      <c r="K31" s="289" t="s">
        <v>230</v>
      </c>
      <c r="L31" s="10" t="s">
        <v>35</v>
      </c>
      <c r="M31" s="12" t="s">
        <v>248</v>
      </c>
      <c r="N31" s="10" t="s">
        <v>37</v>
      </c>
      <c r="O31" s="12" t="s">
        <v>249</v>
      </c>
      <c r="P31" s="10" t="s">
        <v>74</v>
      </c>
      <c r="Q31" s="10" t="s">
        <v>74</v>
      </c>
      <c r="R31" s="35" t="s">
        <v>209</v>
      </c>
      <c r="S31" s="21" t="s">
        <v>210</v>
      </c>
      <c r="T31" s="21" t="s">
        <v>174</v>
      </c>
      <c r="U31" s="28" t="s">
        <v>211</v>
      </c>
      <c r="V31" s="289" t="s">
        <v>225</v>
      </c>
      <c r="W31" s="289" t="s">
        <v>226</v>
      </c>
      <c r="X31" s="289" t="s">
        <v>226</v>
      </c>
      <c r="Y31" s="289" t="s">
        <v>226</v>
      </c>
      <c r="Z31" s="333">
        <f t="shared" si="0"/>
        <v>1</v>
      </c>
      <c r="AA31" s="322"/>
      <c r="AB31" s="322"/>
      <c r="AC31" s="322"/>
      <c r="AD31" s="322"/>
      <c r="AE31" s="322"/>
      <c r="AF31" s="322"/>
      <c r="AG31" s="322"/>
      <c r="AH31" s="333">
        <f t="shared" si="1"/>
        <v>1</v>
      </c>
      <c r="AI31" s="322"/>
      <c r="AJ31" s="322"/>
      <c r="AK31" s="322"/>
      <c r="AL31" s="322"/>
      <c r="AM31" s="322"/>
      <c r="AN31" s="322"/>
      <c r="AO31" s="322"/>
      <c r="AP31" s="333">
        <f t="shared" si="2"/>
        <v>1</v>
      </c>
      <c r="AQ31" s="322"/>
      <c r="AR31" s="322"/>
      <c r="AS31" s="322"/>
      <c r="AT31" s="322"/>
      <c r="AU31" s="322"/>
      <c r="AV31" s="322"/>
      <c r="AW31" s="322"/>
      <c r="AX31" s="322"/>
      <c r="AY31" s="322" t="s">
        <v>649</v>
      </c>
      <c r="AZ31" s="322" t="s">
        <v>649</v>
      </c>
      <c r="BA31" s="171">
        <f t="shared" si="23"/>
        <v>1</v>
      </c>
      <c r="BB31" s="182"/>
      <c r="BC31" s="182"/>
      <c r="BD31" s="182"/>
      <c r="BE31" s="182"/>
      <c r="BF31" s="182"/>
      <c r="BG31" s="182"/>
      <c r="BH31" s="182"/>
      <c r="BI31" s="171">
        <f t="shared" si="24"/>
        <v>1</v>
      </c>
      <c r="BJ31" s="182"/>
      <c r="BK31" s="182"/>
      <c r="BL31" s="182"/>
      <c r="BM31" s="182"/>
      <c r="BN31" s="182"/>
      <c r="BO31" s="182"/>
      <c r="BP31" s="182"/>
      <c r="BQ31" s="171">
        <f t="shared" si="25"/>
        <v>1</v>
      </c>
      <c r="BR31" s="148">
        <v>7</v>
      </c>
      <c r="BS31" s="148">
        <v>7</v>
      </c>
      <c r="BT31" s="180">
        <f t="shared" si="26"/>
        <v>1</v>
      </c>
      <c r="BU31" s="148" t="s">
        <v>659</v>
      </c>
      <c r="BV31" s="148" t="s">
        <v>21</v>
      </c>
      <c r="BW31" s="181" t="s">
        <v>836</v>
      </c>
      <c r="BX31" s="148"/>
      <c r="BY31" s="132"/>
      <c r="BZ31" s="135">
        <f>BT31</f>
        <v>1</v>
      </c>
      <c r="CA31" s="132" t="s">
        <v>21</v>
      </c>
      <c r="CB31" s="68"/>
      <c r="CC31" s="69"/>
      <c r="CD31" s="69"/>
      <c r="CE31" s="68"/>
      <c r="CF31" s="70"/>
      <c r="CG31" s="71"/>
      <c r="CH31" s="72"/>
      <c r="CI31" s="73"/>
      <c r="CJ31" s="68"/>
      <c r="CK31" s="69"/>
      <c r="CL31" s="69"/>
      <c r="CM31" s="68"/>
      <c r="CN31" s="70"/>
      <c r="CO31" s="71"/>
      <c r="CP31" s="72"/>
      <c r="CQ31" s="73"/>
      <c r="CR31" s="47" t="s">
        <v>649</v>
      </c>
      <c r="CS31" s="47" t="s">
        <v>649</v>
      </c>
      <c r="CT31" s="47" t="s">
        <v>649</v>
      </c>
      <c r="CU31" s="47" t="s">
        <v>649</v>
      </c>
      <c r="CV31" s="47" t="s">
        <v>649</v>
      </c>
      <c r="CW31" s="47" t="s">
        <v>649</v>
      </c>
      <c r="CX31" s="47" t="s">
        <v>649</v>
      </c>
      <c r="CY31" s="73"/>
      <c r="CZ31" s="132"/>
      <c r="DA31" s="135" t="str">
        <f>CU31</f>
        <v>No aplica</v>
      </c>
      <c r="DB31" s="412" t="str">
        <f>CV31</f>
        <v>No aplica</v>
      </c>
    </row>
    <row r="32" spans="1:106" ht="90" x14ac:dyDescent="0.25">
      <c r="A32" s="11">
        <v>25</v>
      </c>
      <c r="B32" s="33" t="s">
        <v>227</v>
      </c>
      <c r="C32" s="289" t="s">
        <v>225</v>
      </c>
      <c r="D32" s="170" t="s">
        <v>201</v>
      </c>
      <c r="E32" s="19" t="s">
        <v>29</v>
      </c>
      <c r="F32" s="12" t="s">
        <v>250</v>
      </c>
      <c r="G32" s="12" t="s">
        <v>251</v>
      </c>
      <c r="H32" s="12" t="s">
        <v>52</v>
      </c>
      <c r="I32" s="289" t="s">
        <v>205</v>
      </c>
      <c r="J32" s="26">
        <v>1</v>
      </c>
      <c r="K32" s="289" t="s">
        <v>230</v>
      </c>
      <c r="L32" s="10" t="s">
        <v>35</v>
      </c>
      <c r="M32" s="12" t="s">
        <v>252</v>
      </c>
      <c r="N32" s="10" t="s">
        <v>37</v>
      </c>
      <c r="O32" s="12" t="s">
        <v>253</v>
      </c>
      <c r="P32" s="10" t="s">
        <v>74</v>
      </c>
      <c r="Q32" s="10" t="s">
        <v>74</v>
      </c>
      <c r="R32" s="35" t="s">
        <v>209</v>
      </c>
      <c r="S32" s="21" t="s">
        <v>210</v>
      </c>
      <c r="T32" s="21" t="s">
        <v>174</v>
      </c>
      <c r="U32" s="28" t="s">
        <v>211</v>
      </c>
      <c r="V32" s="289" t="s">
        <v>225</v>
      </c>
      <c r="W32" s="289" t="s">
        <v>226</v>
      </c>
      <c r="X32" s="289" t="s">
        <v>226</v>
      </c>
      <c r="Y32" s="289" t="s">
        <v>226</v>
      </c>
      <c r="Z32" s="333">
        <f t="shared" si="0"/>
        <v>1</v>
      </c>
      <c r="AA32" s="322"/>
      <c r="AB32" s="322"/>
      <c r="AC32" s="322"/>
      <c r="AD32" s="322"/>
      <c r="AE32" s="322"/>
      <c r="AF32" s="322"/>
      <c r="AG32" s="322"/>
      <c r="AH32" s="333">
        <f t="shared" si="1"/>
        <v>1</v>
      </c>
      <c r="AI32" s="322"/>
      <c r="AJ32" s="322"/>
      <c r="AK32" s="322"/>
      <c r="AL32" s="322"/>
      <c r="AM32" s="322"/>
      <c r="AN32" s="322"/>
      <c r="AO32" s="322"/>
      <c r="AP32" s="333">
        <f t="shared" si="2"/>
        <v>1</v>
      </c>
      <c r="AQ32" s="322"/>
      <c r="AR32" s="322"/>
      <c r="AS32" s="322"/>
      <c r="AT32" s="322"/>
      <c r="AU32" s="322"/>
      <c r="AV32" s="322"/>
      <c r="AW32" s="322"/>
      <c r="AX32" s="322"/>
      <c r="AY32" s="322" t="s">
        <v>649</v>
      </c>
      <c r="AZ32" s="322" t="s">
        <v>649</v>
      </c>
      <c r="BA32" s="171">
        <f t="shared" si="23"/>
        <v>1</v>
      </c>
      <c r="BB32" s="182"/>
      <c r="BC32" s="182"/>
      <c r="BD32" s="182"/>
      <c r="BE32" s="182"/>
      <c r="BF32" s="182"/>
      <c r="BG32" s="182"/>
      <c r="BH32" s="182"/>
      <c r="BI32" s="171">
        <f t="shared" si="24"/>
        <v>1</v>
      </c>
      <c r="BJ32" s="182"/>
      <c r="BK32" s="182"/>
      <c r="BL32" s="182"/>
      <c r="BM32" s="182"/>
      <c r="BN32" s="182"/>
      <c r="BO32" s="182"/>
      <c r="BP32" s="182"/>
      <c r="BQ32" s="171">
        <f t="shared" si="25"/>
        <v>1</v>
      </c>
      <c r="BR32" s="148">
        <v>23</v>
      </c>
      <c r="BS32" s="148">
        <v>23</v>
      </c>
      <c r="BT32" s="180">
        <f t="shared" si="26"/>
        <v>1</v>
      </c>
      <c r="BU32" s="148" t="s">
        <v>659</v>
      </c>
      <c r="BV32" s="148" t="s">
        <v>21</v>
      </c>
      <c r="BW32" s="181" t="s">
        <v>837</v>
      </c>
      <c r="BX32" s="148"/>
      <c r="BY32" s="132"/>
      <c r="BZ32" s="135">
        <f>BT32</f>
        <v>1</v>
      </c>
      <c r="CA32" s="132" t="s">
        <v>21</v>
      </c>
      <c r="CB32" s="68"/>
      <c r="CC32" s="69"/>
      <c r="CD32" s="69"/>
      <c r="CE32" s="68"/>
      <c r="CF32" s="70"/>
      <c r="CG32" s="71"/>
      <c r="CH32" s="72"/>
      <c r="CI32" s="73"/>
      <c r="CJ32" s="68"/>
      <c r="CK32" s="69"/>
      <c r="CL32" s="69"/>
      <c r="CM32" s="68"/>
      <c r="CN32" s="70"/>
      <c r="CO32" s="71"/>
      <c r="CP32" s="72"/>
      <c r="CQ32" s="73"/>
      <c r="CR32" s="47" t="s">
        <v>649</v>
      </c>
      <c r="CS32" s="47" t="s">
        <v>649</v>
      </c>
      <c r="CT32" s="47" t="s">
        <v>649</v>
      </c>
      <c r="CU32" s="47" t="s">
        <v>649</v>
      </c>
      <c r="CV32" s="47" t="s">
        <v>649</v>
      </c>
      <c r="CW32" s="47" t="s">
        <v>649</v>
      </c>
      <c r="CX32" s="47" t="s">
        <v>649</v>
      </c>
      <c r="CY32" s="73"/>
      <c r="CZ32" s="132"/>
      <c r="DA32" s="135" t="str">
        <f>CU32</f>
        <v>No aplica</v>
      </c>
      <c r="DB32" s="412" t="str">
        <f>CV32</f>
        <v>No aplica</v>
      </c>
    </row>
    <row r="33" spans="1:106" ht="75" x14ac:dyDescent="0.25">
      <c r="A33" s="11">
        <v>26</v>
      </c>
      <c r="B33" s="33" t="s">
        <v>199</v>
      </c>
      <c r="C33" s="13" t="s">
        <v>200</v>
      </c>
      <c r="D33" s="170" t="s">
        <v>201</v>
      </c>
      <c r="E33" s="19" t="s">
        <v>29</v>
      </c>
      <c r="F33" s="12" t="s">
        <v>254</v>
      </c>
      <c r="G33" s="12" t="s">
        <v>255</v>
      </c>
      <c r="H33" s="289" t="s">
        <v>204</v>
      </c>
      <c r="I33" s="289" t="s">
        <v>205</v>
      </c>
      <c r="J33" s="26">
        <v>1</v>
      </c>
      <c r="K33" s="289" t="s">
        <v>230</v>
      </c>
      <c r="L33" s="10" t="s">
        <v>35</v>
      </c>
      <c r="M33" s="12" t="s">
        <v>256</v>
      </c>
      <c r="N33" s="10" t="s">
        <v>37</v>
      </c>
      <c r="O33" s="20" t="s">
        <v>257</v>
      </c>
      <c r="P33" s="10" t="s">
        <v>39</v>
      </c>
      <c r="Q33" s="10" t="s">
        <v>39</v>
      </c>
      <c r="R33" s="35" t="s">
        <v>209</v>
      </c>
      <c r="S33" s="21" t="s">
        <v>210</v>
      </c>
      <c r="T33" s="21" t="s">
        <v>174</v>
      </c>
      <c r="U33" s="28" t="s">
        <v>211</v>
      </c>
      <c r="V33" s="289" t="s">
        <v>225</v>
      </c>
      <c r="W33" s="289" t="s">
        <v>226</v>
      </c>
      <c r="X33" s="289" t="s">
        <v>226</v>
      </c>
      <c r="Y33" s="289" t="s">
        <v>226</v>
      </c>
      <c r="Z33" s="333">
        <f t="shared" si="0"/>
        <v>1</v>
      </c>
      <c r="AA33" s="322">
        <v>30</v>
      </c>
      <c r="AB33" s="322">
        <v>30</v>
      </c>
      <c r="AC33" s="380">
        <f>+AA33/AB33</f>
        <v>1</v>
      </c>
      <c r="AD33" s="322"/>
      <c r="AE33" s="379" t="s">
        <v>21</v>
      </c>
      <c r="AF33" s="379" t="s">
        <v>962</v>
      </c>
      <c r="AG33" s="322"/>
      <c r="AH33" s="333">
        <f t="shared" si="1"/>
        <v>1</v>
      </c>
      <c r="AI33" s="322">
        <v>45</v>
      </c>
      <c r="AJ33" s="322">
        <v>45</v>
      </c>
      <c r="AK33" s="380">
        <f>+AI33/AJ33</f>
        <v>1</v>
      </c>
      <c r="AL33" s="322"/>
      <c r="AM33" s="379" t="s">
        <v>21</v>
      </c>
      <c r="AN33" s="379" t="s">
        <v>963</v>
      </c>
      <c r="AO33" s="322"/>
      <c r="AP33" s="333">
        <f t="shared" si="2"/>
        <v>1</v>
      </c>
      <c r="AQ33" s="322">
        <v>57</v>
      </c>
      <c r="AR33" s="322">
        <v>57</v>
      </c>
      <c r="AS33" s="380">
        <f>+AQ33/AR33</f>
        <v>1</v>
      </c>
      <c r="AT33" s="322"/>
      <c r="AU33" s="379" t="s">
        <v>21</v>
      </c>
      <c r="AV33" s="379" t="s">
        <v>964</v>
      </c>
      <c r="AW33" s="322"/>
      <c r="AX33" s="131">
        <f>AVERAGE(AC33,AK33,AS33)</f>
        <v>1</v>
      </c>
      <c r="AY33" s="399">
        <f>AX33</f>
        <v>1</v>
      </c>
      <c r="AZ33" s="322" t="s">
        <v>21</v>
      </c>
      <c r="BA33" s="171">
        <f t="shared" si="23"/>
        <v>1</v>
      </c>
      <c r="BB33" s="148">
        <v>64</v>
      </c>
      <c r="BC33" s="148">
        <v>64</v>
      </c>
      <c r="BD33" s="180">
        <f>+BB33/BC33</f>
        <v>1</v>
      </c>
      <c r="BE33" s="148" t="s">
        <v>659</v>
      </c>
      <c r="BF33" s="148" t="s">
        <v>21</v>
      </c>
      <c r="BG33" s="181" t="s">
        <v>838</v>
      </c>
      <c r="BH33" s="148"/>
      <c r="BI33" s="171">
        <f t="shared" si="24"/>
        <v>1</v>
      </c>
      <c r="BJ33" s="148">
        <v>31</v>
      </c>
      <c r="BK33" s="148">
        <v>31</v>
      </c>
      <c r="BL33" s="180">
        <f>+BJ33/BK33</f>
        <v>1</v>
      </c>
      <c r="BM33" s="148" t="s">
        <v>659</v>
      </c>
      <c r="BN33" s="148" t="s">
        <v>21</v>
      </c>
      <c r="BO33" s="181" t="s">
        <v>839</v>
      </c>
      <c r="BP33" s="148"/>
      <c r="BQ33" s="171">
        <f t="shared" si="25"/>
        <v>1</v>
      </c>
      <c r="BR33" s="148">
        <v>46</v>
      </c>
      <c r="BS33" s="148">
        <v>46</v>
      </c>
      <c r="BT33" s="180">
        <f t="shared" si="26"/>
        <v>1</v>
      </c>
      <c r="BU33" s="148" t="s">
        <v>659</v>
      </c>
      <c r="BV33" s="148" t="s">
        <v>21</v>
      </c>
      <c r="BW33" s="181" t="s">
        <v>840</v>
      </c>
      <c r="BX33" s="148"/>
      <c r="BY33" s="131">
        <f>AVERAGE(BD33,BL33,BT33)</f>
        <v>1</v>
      </c>
      <c r="BZ33" s="142">
        <f>BY33</f>
        <v>1</v>
      </c>
      <c r="CA33" s="132" t="s">
        <v>21</v>
      </c>
      <c r="CB33" s="47">
        <v>1</v>
      </c>
      <c r="CC33" s="48">
        <v>33</v>
      </c>
      <c r="CD33" s="48">
        <v>33</v>
      </c>
      <c r="CE33" s="47">
        <f>CC33/CD33</f>
        <v>1</v>
      </c>
      <c r="CF33" s="49"/>
      <c r="CG33" s="50" t="s">
        <v>674</v>
      </c>
      <c r="CH33" s="394" t="s">
        <v>691</v>
      </c>
      <c r="CI33" s="51" t="s">
        <v>198</v>
      </c>
      <c r="CJ33" s="47">
        <v>1</v>
      </c>
      <c r="CK33" s="48">
        <v>39</v>
      </c>
      <c r="CL33" s="48">
        <v>39</v>
      </c>
      <c r="CM33" s="47">
        <f>+CK33/CL33</f>
        <v>1</v>
      </c>
      <c r="CN33" s="49"/>
      <c r="CO33" s="50" t="s">
        <v>674</v>
      </c>
      <c r="CP33" s="394" t="s">
        <v>692</v>
      </c>
      <c r="CQ33" s="51" t="s">
        <v>198</v>
      </c>
      <c r="CR33" s="47">
        <v>1</v>
      </c>
      <c r="CS33" s="48">
        <v>36</v>
      </c>
      <c r="CT33" s="48">
        <v>36</v>
      </c>
      <c r="CU33" s="47">
        <f>+CS33/CT33</f>
        <v>1</v>
      </c>
      <c r="CV33" s="49"/>
      <c r="CW33" s="50" t="s">
        <v>21</v>
      </c>
      <c r="CX33" s="394" t="s">
        <v>692</v>
      </c>
      <c r="CY33" s="51" t="s">
        <v>198</v>
      </c>
      <c r="CZ33" s="131">
        <f>AVERAGE(CE33,CM33,CU33)</f>
        <v>1</v>
      </c>
      <c r="DA33" s="142">
        <f>CZ33</f>
        <v>1</v>
      </c>
      <c r="DB33" s="413" t="s">
        <v>21</v>
      </c>
    </row>
    <row r="34" spans="1:106" ht="63.75" customHeight="1" x14ac:dyDescent="0.25">
      <c r="A34" s="11">
        <v>27</v>
      </c>
      <c r="B34" s="12" t="s">
        <v>26</v>
      </c>
      <c r="C34" s="13" t="s">
        <v>258</v>
      </c>
      <c r="D34" s="170" t="s">
        <v>259</v>
      </c>
      <c r="E34" s="10" t="s">
        <v>29</v>
      </c>
      <c r="F34" s="20" t="s">
        <v>260</v>
      </c>
      <c r="G34" s="18" t="s">
        <v>261</v>
      </c>
      <c r="H34" s="22" t="s">
        <v>32</v>
      </c>
      <c r="I34" s="18" t="s">
        <v>262</v>
      </c>
      <c r="J34" s="26">
        <v>1</v>
      </c>
      <c r="K34" s="18" t="s">
        <v>263</v>
      </c>
      <c r="L34" s="22" t="s">
        <v>35</v>
      </c>
      <c r="M34" s="18" t="s">
        <v>264</v>
      </c>
      <c r="N34" s="22" t="s">
        <v>37</v>
      </c>
      <c r="O34" s="18" t="s">
        <v>265</v>
      </c>
      <c r="P34" s="22" t="s">
        <v>39</v>
      </c>
      <c r="Q34" s="22" t="s">
        <v>266</v>
      </c>
      <c r="R34" s="35" t="s">
        <v>267</v>
      </c>
      <c r="S34" s="21" t="s">
        <v>268</v>
      </c>
      <c r="T34" s="21" t="s">
        <v>269</v>
      </c>
      <c r="U34" s="21" t="s">
        <v>270</v>
      </c>
      <c r="V34" s="18" t="s">
        <v>271</v>
      </c>
      <c r="W34" s="289" t="s">
        <v>272</v>
      </c>
      <c r="X34" s="18" t="s">
        <v>273</v>
      </c>
      <c r="Y34" s="18" t="s">
        <v>274</v>
      </c>
      <c r="Z34" s="333">
        <f t="shared" si="0"/>
        <v>1</v>
      </c>
      <c r="AA34" s="162"/>
      <c r="AB34" s="162"/>
      <c r="AC34" s="162"/>
      <c r="AD34" s="162"/>
      <c r="AE34" s="162"/>
      <c r="AF34" s="162"/>
      <c r="AG34" s="162"/>
      <c r="AH34" s="333">
        <f t="shared" si="1"/>
        <v>1</v>
      </c>
      <c r="AI34" s="162"/>
      <c r="AJ34" s="162"/>
      <c r="AK34" s="162"/>
      <c r="AL34" s="162"/>
      <c r="AM34" s="162"/>
      <c r="AN34" s="162"/>
      <c r="AO34" s="162"/>
      <c r="AP34" s="333">
        <f t="shared" si="2"/>
        <v>1</v>
      </c>
      <c r="AQ34" s="162">
        <v>2</v>
      </c>
      <c r="AR34" s="162">
        <v>3</v>
      </c>
      <c r="AS34" s="376">
        <f>AQ34/AR34</f>
        <v>0.66666666666666663</v>
      </c>
      <c r="AT34" s="162" t="s">
        <v>968</v>
      </c>
      <c r="AU34" s="162" t="s">
        <v>19</v>
      </c>
      <c r="AV34" s="162" t="s">
        <v>975</v>
      </c>
      <c r="AW34" s="162" t="s">
        <v>976</v>
      </c>
      <c r="AX34" s="162"/>
      <c r="AY34" s="152">
        <f>AS34</f>
        <v>0.66666666666666663</v>
      </c>
      <c r="AZ34" s="162" t="str">
        <f>AU34</f>
        <v>REGULAR</v>
      </c>
      <c r="BA34" s="148"/>
      <c r="BB34" s="148"/>
      <c r="BC34" s="148"/>
      <c r="BD34" s="148"/>
      <c r="BE34" s="148"/>
      <c r="BF34" s="148"/>
      <c r="BG34" s="148"/>
      <c r="BH34" s="148"/>
      <c r="BI34" s="148"/>
      <c r="BJ34" s="148"/>
      <c r="BK34" s="148"/>
      <c r="BL34" s="148"/>
      <c r="BM34" s="148"/>
      <c r="BN34" s="148"/>
      <c r="BO34" s="148"/>
      <c r="BP34" s="148"/>
      <c r="BQ34" s="171">
        <v>1</v>
      </c>
      <c r="BR34" s="148">
        <v>0</v>
      </c>
      <c r="BS34" s="148">
        <v>3</v>
      </c>
      <c r="BT34" s="148">
        <f>BR34/BS34</f>
        <v>0</v>
      </c>
      <c r="BU34" s="148" t="s">
        <v>646</v>
      </c>
      <c r="BV34" s="148" t="s">
        <v>18</v>
      </c>
      <c r="BW34" s="148" t="s">
        <v>857</v>
      </c>
      <c r="BX34" s="148" t="s">
        <v>858</v>
      </c>
      <c r="BY34" s="132"/>
      <c r="BZ34" s="142">
        <f>BT34</f>
        <v>0</v>
      </c>
      <c r="CA34" s="133" t="str">
        <f>BV34</f>
        <v>MALO</v>
      </c>
      <c r="CB34" s="47"/>
      <c r="CC34" s="48"/>
      <c r="CD34" s="48"/>
      <c r="CE34" s="47"/>
      <c r="CF34" s="49"/>
      <c r="CG34" s="50"/>
      <c r="CH34" s="394"/>
      <c r="CI34" s="51"/>
      <c r="CJ34" s="47"/>
      <c r="CK34" s="48"/>
      <c r="CL34" s="48"/>
      <c r="CM34" s="47"/>
      <c r="CN34" s="49"/>
      <c r="CO34" s="50"/>
      <c r="CP34" s="394"/>
      <c r="CQ34" s="51"/>
      <c r="CR34" s="47">
        <v>1</v>
      </c>
      <c r="CS34" s="48">
        <v>1</v>
      </c>
      <c r="CT34" s="48">
        <v>3</v>
      </c>
      <c r="CU34" s="47">
        <f>CS34/CT34</f>
        <v>0.33333333333333331</v>
      </c>
      <c r="CV34" s="49" t="s">
        <v>646</v>
      </c>
      <c r="CW34" s="50" t="s">
        <v>18</v>
      </c>
      <c r="CX34" s="394" t="s">
        <v>693</v>
      </c>
      <c r="CY34" s="51" t="s">
        <v>694</v>
      </c>
      <c r="CZ34" s="132"/>
      <c r="DA34" s="142">
        <f>CU34</f>
        <v>0.33333333333333331</v>
      </c>
      <c r="DB34" s="411" t="str">
        <f>CW34</f>
        <v>MALO</v>
      </c>
    </row>
    <row r="35" spans="1:106" ht="63.75" customHeight="1" x14ac:dyDescent="0.25">
      <c r="A35" s="11">
        <v>28</v>
      </c>
      <c r="B35" s="289" t="s">
        <v>275</v>
      </c>
      <c r="C35" s="13" t="s">
        <v>258</v>
      </c>
      <c r="D35" s="170" t="s">
        <v>259</v>
      </c>
      <c r="E35" s="10" t="s">
        <v>29</v>
      </c>
      <c r="F35" s="20" t="s">
        <v>276</v>
      </c>
      <c r="G35" s="18" t="s">
        <v>277</v>
      </c>
      <c r="H35" s="22" t="s">
        <v>39</v>
      </c>
      <c r="I35" s="18" t="s">
        <v>278</v>
      </c>
      <c r="J35" s="26">
        <v>0.65</v>
      </c>
      <c r="K35" s="18" t="s">
        <v>279</v>
      </c>
      <c r="L35" s="18" t="s">
        <v>66</v>
      </c>
      <c r="M35" s="18" t="s">
        <v>280</v>
      </c>
      <c r="N35" s="22" t="s">
        <v>37</v>
      </c>
      <c r="O35" s="18" t="s">
        <v>281</v>
      </c>
      <c r="P35" s="22" t="s">
        <v>282</v>
      </c>
      <c r="Q35" s="22" t="s">
        <v>39</v>
      </c>
      <c r="R35" s="35" t="s">
        <v>974</v>
      </c>
      <c r="S35" s="21" t="s">
        <v>284</v>
      </c>
      <c r="T35" s="21" t="s">
        <v>285</v>
      </c>
      <c r="U35" s="21" t="s">
        <v>286</v>
      </c>
      <c r="V35" s="18" t="s">
        <v>287</v>
      </c>
      <c r="W35" s="18" t="s">
        <v>288</v>
      </c>
      <c r="X35" s="18" t="s">
        <v>273</v>
      </c>
      <c r="Y35" s="18" t="s">
        <v>274</v>
      </c>
      <c r="Z35" s="333">
        <f t="shared" si="0"/>
        <v>0.65</v>
      </c>
      <c r="AA35" s="162">
        <v>160</v>
      </c>
      <c r="AB35" s="162">
        <v>309</v>
      </c>
      <c r="AC35" s="376">
        <f>AA35/AB35</f>
        <v>0.51779935275080902</v>
      </c>
      <c r="AD35" s="162" t="s">
        <v>646</v>
      </c>
      <c r="AE35" s="162" t="s">
        <v>19</v>
      </c>
      <c r="AF35" s="162" t="s">
        <v>965</v>
      </c>
      <c r="AG35" s="162" t="s">
        <v>966</v>
      </c>
      <c r="AH35" s="333">
        <f t="shared" si="1"/>
        <v>0.65</v>
      </c>
      <c r="AI35" s="162">
        <v>209</v>
      </c>
      <c r="AJ35" s="162">
        <v>309</v>
      </c>
      <c r="AK35" s="376">
        <f>AI35/AJ35</f>
        <v>0.6763754045307443</v>
      </c>
      <c r="AL35" s="162" t="s">
        <v>650</v>
      </c>
      <c r="AM35" s="162" t="s">
        <v>20</v>
      </c>
      <c r="AN35" s="162" t="s">
        <v>967</v>
      </c>
      <c r="AO35" s="162"/>
      <c r="AP35" s="333">
        <f t="shared" si="2"/>
        <v>0.65</v>
      </c>
      <c r="AQ35" s="162">
        <v>191</v>
      </c>
      <c r="AR35" s="162">
        <v>309</v>
      </c>
      <c r="AS35" s="376">
        <f>AQ35/AR35</f>
        <v>0.6181229773462783</v>
      </c>
      <c r="AT35" s="162" t="s">
        <v>968</v>
      </c>
      <c r="AU35" s="162" t="s">
        <v>20</v>
      </c>
      <c r="AV35" s="162" t="s">
        <v>969</v>
      </c>
      <c r="AW35" s="162"/>
      <c r="AX35" s="131">
        <f>AVERAGE(AC35,AK35,AS35)</f>
        <v>0.6040992448759438</v>
      </c>
      <c r="AY35" s="399">
        <f>AX35</f>
        <v>0.6040992448759438</v>
      </c>
      <c r="AZ35" s="162" t="s">
        <v>20</v>
      </c>
      <c r="BA35" s="180">
        <v>0.65</v>
      </c>
      <c r="BB35" s="148">
        <v>209</v>
      </c>
      <c r="BC35" s="148">
        <v>618</v>
      </c>
      <c r="BD35" s="180">
        <v>0.33818770226537215</v>
      </c>
      <c r="BE35" s="148" t="s">
        <v>283</v>
      </c>
      <c r="BF35" s="148" t="s">
        <v>18</v>
      </c>
      <c r="BG35" s="148" t="s">
        <v>859</v>
      </c>
      <c r="BH35" s="148" t="s">
        <v>860</v>
      </c>
      <c r="BI35" s="180">
        <v>0.65</v>
      </c>
      <c r="BJ35" s="148">
        <v>225</v>
      </c>
      <c r="BK35" s="148">
        <v>618</v>
      </c>
      <c r="BL35" s="180">
        <v>0.36407766990291263</v>
      </c>
      <c r="BM35" s="148" t="s">
        <v>283</v>
      </c>
      <c r="BN35" s="148" t="s">
        <v>18</v>
      </c>
      <c r="BO35" s="148" t="s">
        <v>859</v>
      </c>
      <c r="BP35" s="148" t="s">
        <v>860</v>
      </c>
      <c r="BQ35" s="180">
        <v>0.65</v>
      </c>
      <c r="BR35" s="148">
        <v>195</v>
      </c>
      <c r="BS35" s="148">
        <v>618</v>
      </c>
      <c r="BT35" s="180">
        <v>0.3155339805825243</v>
      </c>
      <c r="BU35" s="148" t="s">
        <v>283</v>
      </c>
      <c r="BV35" s="148" t="s">
        <v>18</v>
      </c>
      <c r="BW35" s="148" t="s">
        <v>859</v>
      </c>
      <c r="BX35" s="148"/>
      <c r="BY35" s="131">
        <f>AVERAGE(BD35,BL35,BT35)</f>
        <v>0.33926645091693636</v>
      </c>
      <c r="BZ35" s="142">
        <f>BY35</f>
        <v>0.33926645091693636</v>
      </c>
      <c r="CA35" s="132" t="s">
        <v>18</v>
      </c>
      <c r="CB35" s="47">
        <v>0.65</v>
      </c>
      <c r="CC35" s="48">
        <v>547</v>
      </c>
      <c r="CD35" s="48">
        <v>608</v>
      </c>
      <c r="CE35" s="47">
        <f>CC35/CD35</f>
        <v>0.89967105263157898</v>
      </c>
      <c r="CF35" s="74" t="s">
        <v>650</v>
      </c>
      <c r="CG35" s="50" t="s">
        <v>21</v>
      </c>
      <c r="CH35" s="394" t="s">
        <v>695</v>
      </c>
      <c r="CI35" s="51"/>
      <c r="CJ35" s="47">
        <v>0.65</v>
      </c>
      <c r="CK35" s="48">
        <v>560</v>
      </c>
      <c r="CL35" s="48">
        <v>608</v>
      </c>
      <c r="CM35" s="47">
        <f>CK35/CL35</f>
        <v>0.92105263157894735</v>
      </c>
      <c r="CN35" s="74" t="s">
        <v>650</v>
      </c>
      <c r="CO35" s="50" t="s">
        <v>21</v>
      </c>
      <c r="CP35" s="394" t="s">
        <v>696</v>
      </c>
      <c r="CQ35" s="51"/>
      <c r="CR35" s="47">
        <v>0.65</v>
      </c>
      <c r="CS35" s="48">
        <v>585</v>
      </c>
      <c r="CT35" s="48">
        <v>608</v>
      </c>
      <c r="CU35" s="47">
        <f>CS35/CT35</f>
        <v>0.96217105263157898</v>
      </c>
      <c r="CV35" s="74" t="s">
        <v>650</v>
      </c>
      <c r="CW35" s="50" t="s">
        <v>21</v>
      </c>
      <c r="CX35" s="394" t="s">
        <v>697</v>
      </c>
      <c r="CY35" s="51"/>
      <c r="CZ35" s="131">
        <f>AVERAGE(CE35,CM35,CU35)</f>
        <v>0.92763157894736847</v>
      </c>
      <c r="DA35" s="142">
        <f>CZ35</f>
        <v>0.92763157894736847</v>
      </c>
      <c r="DB35" s="413" t="s">
        <v>21</v>
      </c>
    </row>
    <row r="36" spans="1:106" ht="63.75" customHeight="1" x14ac:dyDescent="0.25">
      <c r="A36" s="11">
        <v>29</v>
      </c>
      <c r="B36" s="289" t="s">
        <v>275</v>
      </c>
      <c r="C36" s="13" t="s">
        <v>258</v>
      </c>
      <c r="D36" s="170" t="s">
        <v>259</v>
      </c>
      <c r="E36" s="10" t="s">
        <v>71</v>
      </c>
      <c r="F36" s="20" t="s">
        <v>289</v>
      </c>
      <c r="G36" s="18" t="s">
        <v>290</v>
      </c>
      <c r="H36" s="22" t="s">
        <v>39</v>
      </c>
      <c r="I36" s="18" t="s">
        <v>278</v>
      </c>
      <c r="J36" s="140">
        <v>0.35416666666666669</v>
      </c>
      <c r="K36" s="18" t="s">
        <v>292</v>
      </c>
      <c r="L36" s="18" t="s">
        <v>66</v>
      </c>
      <c r="M36" s="18" t="s">
        <v>293</v>
      </c>
      <c r="N36" s="22" t="s">
        <v>294</v>
      </c>
      <c r="O36" s="18" t="s">
        <v>295</v>
      </c>
      <c r="P36" s="22" t="s">
        <v>296</v>
      </c>
      <c r="Q36" s="22" t="s">
        <v>39</v>
      </c>
      <c r="R36" s="35" t="s">
        <v>297</v>
      </c>
      <c r="S36" s="21" t="s">
        <v>298</v>
      </c>
      <c r="T36" s="21" t="s">
        <v>299</v>
      </c>
      <c r="U36" s="28" t="s">
        <v>300</v>
      </c>
      <c r="V36" s="18" t="s">
        <v>301</v>
      </c>
      <c r="W36" s="18" t="s">
        <v>302</v>
      </c>
      <c r="X36" s="18" t="s">
        <v>273</v>
      </c>
      <c r="Y36" s="18" t="s">
        <v>274</v>
      </c>
      <c r="Z36" s="335">
        <f t="shared" si="0"/>
        <v>0.35416666666666669</v>
      </c>
      <c r="AA36" s="162" t="s">
        <v>698</v>
      </c>
      <c r="AB36" s="162" t="s">
        <v>698</v>
      </c>
      <c r="AC36" s="140">
        <v>0.3979166666666667</v>
      </c>
      <c r="AD36" s="162" t="s">
        <v>650</v>
      </c>
      <c r="AE36" s="132" t="s">
        <v>861</v>
      </c>
      <c r="AF36" s="162" t="s">
        <v>970</v>
      </c>
      <c r="AG36" s="162"/>
      <c r="AH36" s="335">
        <f t="shared" si="1"/>
        <v>0.35416666666666669</v>
      </c>
      <c r="AI36" s="162" t="s">
        <v>698</v>
      </c>
      <c r="AJ36" s="162" t="s">
        <v>698</v>
      </c>
      <c r="AK36" s="381">
        <v>0.40138888888888885</v>
      </c>
      <c r="AL36" s="162" t="s">
        <v>650</v>
      </c>
      <c r="AM36" s="132" t="s">
        <v>861</v>
      </c>
      <c r="AN36" s="162" t="s">
        <v>971</v>
      </c>
      <c r="AO36" s="162"/>
      <c r="AP36" s="335">
        <f t="shared" si="2"/>
        <v>0.35416666666666669</v>
      </c>
      <c r="AQ36" s="162" t="s">
        <v>698</v>
      </c>
      <c r="AR36" s="162" t="s">
        <v>698</v>
      </c>
      <c r="AS36" s="381">
        <v>0.4291666666666667</v>
      </c>
      <c r="AT36" s="162" t="s">
        <v>650</v>
      </c>
      <c r="AU36" s="132" t="s">
        <v>861</v>
      </c>
      <c r="AV36" s="162" t="s">
        <v>972</v>
      </c>
      <c r="AW36" s="162" t="s">
        <v>973</v>
      </c>
      <c r="AX36" s="138">
        <f>AVERAGE(AC36,AK36,AS36)</f>
        <v>0.40949074074074071</v>
      </c>
      <c r="AY36" s="381">
        <f>AX36</f>
        <v>0.40949074074074071</v>
      </c>
      <c r="AZ36" s="162" t="s">
        <v>18</v>
      </c>
      <c r="BA36" s="187" t="s">
        <v>291</v>
      </c>
      <c r="BB36" s="187" t="s">
        <v>698</v>
      </c>
      <c r="BC36" s="187" t="s">
        <v>698</v>
      </c>
      <c r="BD36" s="188">
        <v>0.42708333333333331</v>
      </c>
      <c r="BE36" s="187" t="s">
        <v>650</v>
      </c>
      <c r="BF36" s="189" t="s">
        <v>861</v>
      </c>
      <c r="BG36" s="187" t="s">
        <v>862</v>
      </c>
      <c r="BH36" s="189" t="s">
        <v>863</v>
      </c>
      <c r="BI36" s="187" t="s">
        <v>291</v>
      </c>
      <c r="BJ36" s="187" t="s">
        <v>698</v>
      </c>
      <c r="BK36" s="187" t="s">
        <v>698</v>
      </c>
      <c r="BL36" s="190">
        <v>0.41319444444444442</v>
      </c>
      <c r="BM36" s="187" t="s">
        <v>650</v>
      </c>
      <c r="BN36" s="189" t="s">
        <v>861</v>
      </c>
      <c r="BO36" s="187" t="s">
        <v>864</v>
      </c>
      <c r="BP36" s="189" t="s">
        <v>863</v>
      </c>
      <c r="BQ36" s="187" t="s">
        <v>291</v>
      </c>
      <c r="BR36" s="187" t="s">
        <v>698</v>
      </c>
      <c r="BS36" s="187" t="s">
        <v>698</v>
      </c>
      <c r="BT36" s="190">
        <v>0.38819444444444445</v>
      </c>
      <c r="BU36" s="187" t="s">
        <v>650</v>
      </c>
      <c r="BV36" s="189" t="s">
        <v>861</v>
      </c>
      <c r="BW36" s="187" t="s">
        <v>865</v>
      </c>
      <c r="BX36" s="189" t="s">
        <v>866</v>
      </c>
      <c r="BY36" s="138">
        <f>AVERAGE(BD36,BL36,BT36)</f>
        <v>0.40949074074074071</v>
      </c>
      <c r="BZ36" s="138">
        <f>BY36</f>
        <v>0.40949074074074071</v>
      </c>
      <c r="CA36" s="132" t="s">
        <v>18</v>
      </c>
      <c r="CB36" s="47" t="s">
        <v>291</v>
      </c>
      <c r="CC36" s="48" t="s">
        <v>698</v>
      </c>
      <c r="CD36" s="48" t="s">
        <v>698</v>
      </c>
      <c r="CE36" s="74">
        <v>0.37222222222222223</v>
      </c>
      <c r="CF36" s="74" t="s">
        <v>650</v>
      </c>
      <c r="CG36" s="50" t="s">
        <v>19</v>
      </c>
      <c r="CH36" s="394" t="s">
        <v>699</v>
      </c>
      <c r="CI36" s="51" t="s">
        <v>700</v>
      </c>
      <c r="CJ36" s="47" t="s">
        <v>291</v>
      </c>
      <c r="CK36" s="48" t="s">
        <v>698</v>
      </c>
      <c r="CL36" s="48" t="s">
        <v>698</v>
      </c>
      <c r="CM36" s="74">
        <v>0.41666666666666669</v>
      </c>
      <c r="CN36" s="74" t="s">
        <v>650</v>
      </c>
      <c r="CO36" s="50" t="s">
        <v>18</v>
      </c>
      <c r="CP36" s="394" t="s">
        <v>701</v>
      </c>
      <c r="CQ36" s="51" t="s">
        <v>702</v>
      </c>
      <c r="CR36" s="47" t="s">
        <v>291</v>
      </c>
      <c r="CS36" s="48" t="s">
        <v>698</v>
      </c>
      <c r="CT36" s="48" t="s">
        <v>698</v>
      </c>
      <c r="CU36" s="74">
        <v>0.40902777777777777</v>
      </c>
      <c r="CV36" s="74" t="s">
        <v>650</v>
      </c>
      <c r="CW36" s="50" t="s">
        <v>18</v>
      </c>
      <c r="CX36" s="394" t="s">
        <v>703</v>
      </c>
      <c r="CY36" s="51" t="s">
        <v>704</v>
      </c>
      <c r="CZ36" s="138">
        <f>AVERAGE(CE36,CM36,CU36)</f>
        <v>0.39930555555555558</v>
      </c>
      <c r="DA36" s="138">
        <f>CZ36</f>
        <v>0.39930555555555558</v>
      </c>
      <c r="DB36" s="413" t="s">
        <v>18</v>
      </c>
    </row>
    <row r="37" spans="1:106" ht="135" customHeight="1" x14ac:dyDescent="0.25">
      <c r="A37" s="11">
        <v>30</v>
      </c>
      <c r="B37" s="289" t="s">
        <v>275</v>
      </c>
      <c r="C37" s="13" t="s">
        <v>258</v>
      </c>
      <c r="D37" s="170" t="s">
        <v>259</v>
      </c>
      <c r="E37" s="10" t="s">
        <v>29</v>
      </c>
      <c r="F37" s="20" t="s">
        <v>303</v>
      </c>
      <c r="G37" s="18" t="s">
        <v>304</v>
      </c>
      <c r="H37" s="22" t="s">
        <v>39</v>
      </c>
      <c r="I37" s="18" t="s">
        <v>278</v>
      </c>
      <c r="J37" s="26">
        <v>1</v>
      </c>
      <c r="K37" s="18" t="s">
        <v>305</v>
      </c>
      <c r="L37" s="18" t="s">
        <v>35</v>
      </c>
      <c r="M37" s="18" t="s">
        <v>306</v>
      </c>
      <c r="N37" s="18" t="s">
        <v>37</v>
      </c>
      <c r="O37" s="18" t="s">
        <v>295</v>
      </c>
      <c r="P37" s="22" t="s">
        <v>296</v>
      </c>
      <c r="Q37" s="22" t="s">
        <v>39</v>
      </c>
      <c r="R37" s="35" t="s">
        <v>307</v>
      </c>
      <c r="S37" s="21" t="s">
        <v>308</v>
      </c>
      <c r="T37" s="21" t="s">
        <v>309</v>
      </c>
      <c r="U37" s="21" t="s">
        <v>270</v>
      </c>
      <c r="V37" s="18" t="s">
        <v>301</v>
      </c>
      <c r="W37" s="18" t="s">
        <v>302</v>
      </c>
      <c r="X37" s="18" t="s">
        <v>273</v>
      </c>
      <c r="Y37" s="18" t="s">
        <v>274</v>
      </c>
      <c r="Z37" s="333">
        <f t="shared" si="0"/>
        <v>1</v>
      </c>
      <c r="AA37" s="382">
        <v>2796</v>
      </c>
      <c r="AB37" s="382">
        <v>2796</v>
      </c>
      <c r="AC37" s="376">
        <f>AA37/AB37</f>
        <v>1</v>
      </c>
      <c r="AD37" s="162" t="s">
        <v>659</v>
      </c>
      <c r="AE37" s="162" t="s">
        <v>21</v>
      </c>
      <c r="AF37" s="162" t="s">
        <v>867</v>
      </c>
      <c r="AG37" s="162"/>
      <c r="AH37" s="333">
        <f t="shared" si="1"/>
        <v>1</v>
      </c>
      <c r="AI37" s="382">
        <v>3119</v>
      </c>
      <c r="AJ37" s="382">
        <v>3119</v>
      </c>
      <c r="AK37" s="376">
        <f>AI37/AJ37</f>
        <v>1</v>
      </c>
      <c r="AL37" s="162" t="s">
        <v>659</v>
      </c>
      <c r="AM37" s="162" t="s">
        <v>21</v>
      </c>
      <c r="AN37" s="162" t="s">
        <v>867</v>
      </c>
      <c r="AO37" s="162"/>
      <c r="AP37" s="333">
        <f t="shared" si="2"/>
        <v>1</v>
      </c>
      <c r="AQ37" s="382">
        <v>2987</v>
      </c>
      <c r="AR37" s="382">
        <v>2987</v>
      </c>
      <c r="AS37" s="376">
        <f>AQ37/AR37</f>
        <v>1</v>
      </c>
      <c r="AT37" s="162" t="s">
        <v>659</v>
      </c>
      <c r="AU37" s="162" t="s">
        <v>21</v>
      </c>
      <c r="AV37" s="162" t="s">
        <v>867</v>
      </c>
      <c r="AW37" s="162"/>
      <c r="AX37" s="131">
        <f>AVERAGE(AC37,AK37,AS37)</f>
        <v>1</v>
      </c>
      <c r="AY37" s="399">
        <f>AX37</f>
        <v>1</v>
      </c>
      <c r="AZ37" s="162" t="s">
        <v>21</v>
      </c>
      <c r="BA37" s="191">
        <v>1</v>
      </c>
      <c r="BB37" s="187">
        <v>3153</v>
      </c>
      <c r="BC37" s="187">
        <v>3153</v>
      </c>
      <c r="BD37" s="280">
        <v>1</v>
      </c>
      <c r="BE37" s="187" t="s">
        <v>659</v>
      </c>
      <c r="BF37" s="187" t="s">
        <v>21</v>
      </c>
      <c r="BG37" s="187" t="s">
        <v>867</v>
      </c>
      <c r="BH37" s="148"/>
      <c r="BI37" s="191">
        <v>1</v>
      </c>
      <c r="BJ37" s="187">
        <v>2926</v>
      </c>
      <c r="BK37" s="187">
        <v>2926</v>
      </c>
      <c r="BL37" s="280">
        <v>1</v>
      </c>
      <c r="BM37" s="187" t="s">
        <v>659</v>
      </c>
      <c r="BN37" s="187" t="s">
        <v>21</v>
      </c>
      <c r="BO37" s="187" t="s">
        <v>867</v>
      </c>
      <c r="BP37" s="148"/>
      <c r="BQ37" s="191">
        <v>1</v>
      </c>
      <c r="BR37" s="187">
        <v>2761</v>
      </c>
      <c r="BS37" s="187">
        <v>2761</v>
      </c>
      <c r="BT37" s="280">
        <v>1</v>
      </c>
      <c r="BU37" s="187" t="s">
        <v>659</v>
      </c>
      <c r="BV37" s="187" t="s">
        <v>21</v>
      </c>
      <c r="BW37" s="187" t="s">
        <v>867</v>
      </c>
      <c r="BX37" s="148"/>
      <c r="BY37" s="131">
        <f>AVERAGE(BD37,BL37,BT37)</f>
        <v>1</v>
      </c>
      <c r="BZ37" s="142">
        <f>BY37</f>
        <v>1</v>
      </c>
      <c r="CA37" s="132" t="s">
        <v>21</v>
      </c>
      <c r="CB37" s="47">
        <v>1</v>
      </c>
      <c r="CC37" s="48">
        <v>2735</v>
      </c>
      <c r="CD37" s="48">
        <v>2735</v>
      </c>
      <c r="CE37" s="47">
        <f>CC37/CD37</f>
        <v>1</v>
      </c>
      <c r="CF37" s="49" t="s">
        <v>659</v>
      </c>
      <c r="CG37" s="50" t="s">
        <v>21</v>
      </c>
      <c r="CH37" s="394" t="s">
        <v>705</v>
      </c>
      <c r="CI37" s="51"/>
      <c r="CJ37" s="47">
        <v>1</v>
      </c>
      <c r="CK37" s="48">
        <v>3342</v>
      </c>
      <c r="CL37" s="48">
        <v>3342</v>
      </c>
      <c r="CM37" s="47">
        <f>CK37/CL37</f>
        <v>1</v>
      </c>
      <c r="CN37" s="49" t="s">
        <v>659</v>
      </c>
      <c r="CO37" s="50" t="s">
        <v>21</v>
      </c>
      <c r="CP37" s="394" t="s">
        <v>706</v>
      </c>
      <c r="CQ37" s="51"/>
      <c r="CR37" s="47">
        <v>1</v>
      </c>
      <c r="CS37" s="48">
        <v>3470</v>
      </c>
      <c r="CT37" s="48">
        <v>3470</v>
      </c>
      <c r="CU37" s="47">
        <f>CS37/CT37</f>
        <v>1</v>
      </c>
      <c r="CV37" s="49" t="s">
        <v>659</v>
      </c>
      <c r="CW37" s="50" t="s">
        <v>21</v>
      </c>
      <c r="CX37" s="394" t="s">
        <v>707</v>
      </c>
      <c r="CY37" s="51"/>
      <c r="CZ37" s="131">
        <f>AVERAGE(CE37,CM37,CU37)</f>
        <v>1</v>
      </c>
      <c r="DA37" s="142">
        <f>CZ37</f>
        <v>1</v>
      </c>
      <c r="DB37" s="413" t="s">
        <v>21</v>
      </c>
    </row>
    <row r="38" spans="1:106" ht="132" customHeight="1" x14ac:dyDescent="0.25">
      <c r="A38" s="11">
        <v>31</v>
      </c>
      <c r="B38" s="12" t="s">
        <v>26</v>
      </c>
      <c r="C38" s="13" t="s">
        <v>310</v>
      </c>
      <c r="D38" s="170" t="s">
        <v>311</v>
      </c>
      <c r="E38" s="10" t="s">
        <v>71</v>
      </c>
      <c r="F38" s="20" t="s">
        <v>312</v>
      </c>
      <c r="G38" s="289" t="s">
        <v>313</v>
      </c>
      <c r="H38" s="289" t="s">
        <v>74</v>
      </c>
      <c r="I38" s="289" t="s">
        <v>33</v>
      </c>
      <c r="J38" s="25">
        <v>1</v>
      </c>
      <c r="K38" s="289" t="s">
        <v>314</v>
      </c>
      <c r="L38" s="10" t="s">
        <v>35</v>
      </c>
      <c r="M38" s="289" t="s">
        <v>315</v>
      </c>
      <c r="N38" s="289" t="s">
        <v>37</v>
      </c>
      <c r="O38" s="20" t="s">
        <v>316</v>
      </c>
      <c r="P38" s="19" t="s">
        <v>32</v>
      </c>
      <c r="Q38" s="19" t="s">
        <v>32</v>
      </c>
      <c r="R38" s="35" t="s">
        <v>317</v>
      </c>
      <c r="S38" s="35" t="s">
        <v>318</v>
      </c>
      <c r="T38" s="35" t="s">
        <v>319</v>
      </c>
      <c r="U38" s="36" t="s">
        <v>320</v>
      </c>
      <c r="V38" s="20" t="s">
        <v>321</v>
      </c>
      <c r="W38" s="18" t="s">
        <v>322</v>
      </c>
      <c r="X38" s="18" t="s">
        <v>323</v>
      </c>
      <c r="Y38" s="20" t="s">
        <v>324</v>
      </c>
      <c r="Z38" s="333">
        <f t="shared" si="0"/>
        <v>1</v>
      </c>
      <c r="AA38" s="323"/>
      <c r="AB38" s="323"/>
      <c r="AC38" s="323"/>
      <c r="AD38" s="323"/>
      <c r="AE38" s="323"/>
      <c r="AF38" s="323"/>
      <c r="AG38" s="323"/>
      <c r="AH38" s="333">
        <f t="shared" si="1"/>
        <v>1</v>
      </c>
      <c r="AI38" s="323"/>
      <c r="AJ38" s="323"/>
      <c r="AK38" s="323"/>
      <c r="AL38" s="323"/>
      <c r="AM38" s="323"/>
      <c r="AN38" s="323"/>
      <c r="AO38" s="323"/>
      <c r="AP38" s="333">
        <f t="shared" si="2"/>
        <v>1</v>
      </c>
      <c r="AQ38" s="323"/>
      <c r="AR38" s="323"/>
      <c r="AS38" s="323"/>
      <c r="AT38" s="323"/>
      <c r="AU38" s="323"/>
      <c r="AV38" s="323"/>
      <c r="AW38" s="323"/>
      <c r="AX38" s="323"/>
      <c r="AY38" s="322" t="s">
        <v>649</v>
      </c>
      <c r="AZ38" s="322" t="s">
        <v>649</v>
      </c>
      <c r="BA38" s="148"/>
      <c r="BB38" s="148"/>
      <c r="BC38" s="148"/>
      <c r="BD38" s="148"/>
      <c r="BE38" s="148"/>
      <c r="BF38" s="148"/>
      <c r="BG38" s="148"/>
      <c r="BH38" s="148"/>
      <c r="BI38" s="148"/>
      <c r="BJ38" s="148"/>
      <c r="BK38" s="148"/>
      <c r="BL38" s="148"/>
      <c r="BM38" s="148"/>
      <c r="BN38" s="148"/>
      <c r="BO38" s="148"/>
      <c r="BP38" s="148"/>
      <c r="BQ38" s="200">
        <v>1</v>
      </c>
      <c r="BR38" s="194">
        <v>6</v>
      </c>
      <c r="BS38" s="194">
        <v>8</v>
      </c>
      <c r="BT38" s="195">
        <f>BR38/BS38</f>
        <v>0.75</v>
      </c>
      <c r="BU38" s="253" t="s">
        <v>318</v>
      </c>
      <c r="BV38" s="254" t="s">
        <v>19</v>
      </c>
      <c r="BW38" s="255" t="s">
        <v>898</v>
      </c>
      <c r="BX38" s="198" t="s">
        <v>899</v>
      </c>
      <c r="BY38" s="132"/>
      <c r="BZ38" s="135">
        <f t="shared" ref="BZ38:BZ43" si="27">BT38</f>
        <v>0.75</v>
      </c>
      <c r="CA38" s="135" t="s">
        <v>19</v>
      </c>
      <c r="CB38" s="47"/>
      <c r="CC38" s="48"/>
      <c r="CD38" s="48"/>
      <c r="CE38" s="47"/>
      <c r="CF38" s="49"/>
      <c r="CG38" s="50"/>
      <c r="CH38" s="62"/>
      <c r="CI38" s="62"/>
      <c r="CJ38" s="47"/>
      <c r="CK38" s="48"/>
      <c r="CL38" s="48"/>
      <c r="CM38" s="47"/>
      <c r="CN38" s="49"/>
      <c r="CO38" s="50"/>
      <c r="CP38" s="62"/>
      <c r="CQ38" s="62"/>
      <c r="CR38" s="47" t="s">
        <v>649</v>
      </c>
      <c r="CS38" s="47" t="s">
        <v>649</v>
      </c>
      <c r="CT38" s="47" t="s">
        <v>649</v>
      </c>
      <c r="CU38" s="47" t="s">
        <v>649</v>
      </c>
      <c r="CV38" s="47" t="s">
        <v>649</v>
      </c>
      <c r="CW38" s="47" t="s">
        <v>649</v>
      </c>
      <c r="CX38" s="47" t="s">
        <v>649</v>
      </c>
      <c r="CY38" s="51"/>
      <c r="CZ38" s="132"/>
      <c r="DA38" s="135" t="str">
        <f>CU38</f>
        <v>No aplica</v>
      </c>
      <c r="DB38" s="412" t="str">
        <f>CV38</f>
        <v>No aplica</v>
      </c>
    </row>
    <row r="39" spans="1:106" ht="114.75" x14ac:dyDescent="0.25">
      <c r="A39" s="11">
        <v>32</v>
      </c>
      <c r="B39" s="12" t="s">
        <v>26</v>
      </c>
      <c r="C39" s="289" t="s">
        <v>325</v>
      </c>
      <c r="D39" s="170" t="s">
        <v>311</v>
      </c>
      <c r="E39" s="10" t="s">
        <v>29</v>
      </c>
      <c r="F39" s="53" t="s">
        <v>634</v>
      </c>
      <c r="G39" s="289" t="s">
        <v>326</v>
      </c>
      <c r="H39" s="10" t="s">
        <v>32</v>
      </c>
      <c r="I39" s="289" t="s">
        <v>33</v>
      </c>
      <c r="J39" s="57">
        <v>13</v>
      </c>
      <c r="K39" s="20" t="s">
        <v>327</v>
      </c>
      <c r="L39" s="10" t="s">
        <v>35</v>
      </c>
      <c r="M39" s="12" t="s">
        <v>635</v>
      </c>
      <c r="N39" s="289" t="s">
        <v>636</v>
      </c>
      <c r="O39" s="289" t="s">
        <v>328</v>
      </c>
      <c r="P39" s="10" t="s">
        <v>39</v>
      </c>
      <c r="Q39" s="10" t="s">
        <v>39</v>
      </c>
      <c r="R39" s="35" t="s">
        <v>637</v>
      </c>
      <c r="S39" s="35" t="s">
        <v>638</v>
      </c>
      <c r="T39" s="35" t="s">
        <v>639</v>
      </c>
      <c r="U39" s="24" t="s">
        <v>640</v>
      </c>
      <c r="V39" s="289" t="s">
        <v>330</v>
      </c>
      <c r="W39" s="18" t="s">
        <v>331</v>
      </c>
      <c r="X39" s="18" t="s">
        <v>332</v>
      </c>
      <c r="Y39" s="18" t="s">
        <v>333</v>
      </c>
      <c r="Z39" s="336">
        <f t="shared" si="0"/>
        <v>13</v>
      </c>
      <c r="AA39" s="162"/>
      <c r="AB39" s="162"/>
      <c r="AC39" s="162"/>
      <c r="AD39" s="162"/>
      <c r="AE39" s="162"/>
      <c r="AF39" s="162"/>
      <c r="AG39" s="162"/>
      <c r="AH39" s="334">
        <f t="shared" si="1"/>
        <v>13</v>
      </c>
      <c r="AI39" s="162"/>
      <c r="AJ39" s="162"/>
      <c r="AK39" s="162"/>
      <c r="AL39" s="162"/>
      <c r="AM39" s="162"/>
      <c r="AN39" s="162"/>
      <c r="AO39" s="162"/>
      <c r="AP39" s="334">
        <f t="shared" si="2"/>
        <v>13</v>
      </c>
      <c r="AQ39" s="323">
        <v>108</v>
      </c>
      <c r="AR39" s="323">
        <v>6.3</v>
      </c>
      <c r="AS39" s="343">
        <f>AQ39/AR39</f>
        <v>17.142857142857142</v>
      </c>
      <c r="AT39" s="340" t="s">
        <v>708</v>
      </c>
      <c r="AU39" s="8" t="s">
        <v>21</v>
      </c>
      <c r="AV39" s="341" t="s">
        <v>915</v>
      </c>
      <c r="AW39" s="342" t="s">
        <v>710</v>
      </c>
      <c r="AX39" s="392"/>
      <c r="AY39" s="409">
        <f>AS39</f>
        <v>17.142857142857142</v>
      </c>
      <c r="AZ39" s="162" t="str">
        <f>AU39</f>
        <v>EXCELENTE</v>
      </c>
      <c r="BA39" s="148"/>
      <c r="BB39" s="148"/>
      <c r="BC39" s="148"/>
      <c r="BD39" s="148"/>
      <c r="BE39" s="148"/>
      <c r="BF39" s="148"/>
      <c r="BG39" s="148"/>
      <c r="BH39" s="148"/>
      <c r="BI39" s="148"/>
      <c r="BJ39" s="148"/>
      <c r="BK39" s="148"/>
      <c r="BL39" s="148"/>
      <c r="BM39" s="148"/>
      <c r="BN39" s="148"/>
      <c r="BO39" s="148"/>
      <c r="BP39" s="148"/>
      <c r="BQ39" s="256">
        <v>13</v>
      </c>
      <c r="BR39" s="194">
        <v>248</v>
      </c>
      <c r="BS39" s="194">
        <v>18</v>
      </c>
      <c r="BT39" s="257">
        <f>BR39/BS39</f>
        <v>13.777777777777779</v>
      </c>
      <c r="BU39" s="253" t="s">
        <v>708</v>
      </c>
      <c r="BV39" s="285" t="s">
        <v>21</v>
      </c>
      <c r="BW39" s="255" t="s">
        <v>709</v>
      </c>
      <c r="BX39" s="198" t="s">
        <v>710</v>
      </c>
      <c r="BY39" s="132"/>
      <c r="BZ39" s="284">
        <f t="shared" si="27"/>
        <v>13.777777777777779</v>
      </c>
      <c r="CA39" s="133" t="str">
        <f>BV39</f>
        <v>EXCELENTE</v>
      </c>
      <c r="CB39" s="47"/>
      <c r="CC39" s="48"/>
      <c r="CD39" s="48"/>
      <c r="CE39" s="47"/>
      <c r="CF39" s="49"/>
      <c r="CG39" s="50"/>
      <c r="CH39" s="62"/>
      <c r="CI39" s="62"/>
      <c r="CJ39" s="47"/>
      <c r="CK39" s="48"/>
      <c r="CL39" s="48"/>
      <c r="CM39" s="47"/>
      <c r="CN39" s="49"/>
      <c r="CO39" s="50"/>
      <c r="CP39" s="62"/>
      <c r="CQ39" s="62"/>
      <c r="CR39" s="75">
        <v>13</v>
      </c>
      <c r="CS39" s="76">
        <v>221</v>
      </c>
      <c r="CT39" s="76">
        <v>17</v>
      </c>
      <c r="CU39" s="76">
        <f>+CS39/CT39</f>
        <v>13</v>
      </c>
      <c r="CV39" s="77" t="s">
        <v>708</v>
      </c>
      <c r="CW39" s="78" t="s">
        <v>21</v>
      </c>
      <c r="CX39" s="79" t="s">
        <v>709</v>
      </c>
      <c r="CY39" s="80" t="s">
        <v>710</v>
      </c>
      <c r="CZ39" s="132"/>
      <c r="DA39" s="141">
        <f>CU39</f>
        <v>13</v>
      </c>
      <c r="DB39" s="411" t="str">
        <f>CW39</f>
        <v>EXCELENTE</v>
      </c>
    </row>
    <row r="40" spans="1:106" ht="76.5" x14ac:dyDescent="0.25">
      <c r="A40" s="11">
        <v>33</v>
      </c>
      <c r="B40" s="12" t="s">
        <v>26</v>
      </c>
      <c r="C40" s="289" t="s">
        <v>325</v>
      </c>
      <c r="D40" s="170" t="s">
        <v>311</v>
      </c>
      <c r="E40" s="10" t="s">
        <v>29</v>
      </c>
      <c r="F40" s="53" t="s">
        <v>341</v>
      </c>
      <c r="G40" s="289" t="s">
        <v>342</v>
      </c>
      <c r="H40" s="10" t="s">
        <v>32</v>
      </c>
      <c r="I40" s="289" t="s">
        <v>33</v>
      </c>
      <c r="J40" s="144">
        <v>10</v>
      </c>
      <c r="K40" s="289" t="s">
        <v>343</v>
      </c>
      <c r="L40" s="289" t="s">
        <v>66</v>
      </c>
      <c r="M40" s="12" t="s">
        <v>641</v>
      </c>
      <c r="N40" s="289" t="s">
        <v>636</v>
      </c>
      <c r="O40" s="20" t="s">
        <v>344</v>
      </c>
      <c r="P40" s="289" t="s">
        <v>39</v>
      </c>
      <c r="Q40" s="289" t="s">
        <v>39</v>
      </c>
      <c r="R40" s="35" t="s">
        <v>642</v>
      </c>
      <c r="S40" s="35" t="s">
        <v>643</v>
      </c>
      <c r="T40" s="35" t="s">
        <v>644</v>
      </c>
      <c r="U40" s="24" t="s">
        <v>645</v>
      </c>
      <c r="V40" s="289" t="s">
        <v>330</v>
      </c>
      <c r="W40" s="18" t="s">
        <v>331</v>
      </c>
      <c r="X40" s="18" t="s">
        <v>332</v>
      </c>
      <c r="Y40" s="18" t="s">
        <v>333</v>
      </c>
      <c r="Z40" s="337">
        <f t="shared" ref="Z40:Z68" si="28">J40</f>
        <v>10</v>
      </c>
      <c r="AA40" s="162"/>
      <c r="AB40" s="162"/>
      <c r="AC40" s="162"/>
      <c r="AD40" s="162"/>
      <c r="AE40" s="162"/>
      <c r="AF40" s="162"/>
      <c r="AG40" s="162"/>
      <c r="AH40" s="334">
        <f t="shared" ref="AH40:AH68" si="29">J40</f>
        <v>10</v>
      </c>
      <c r="AI40" s="162"/>
      <c r="AJ40" s="162"/>
      <c r="AK40" s="162"/>
      <c r="AL40" s="162"/>
      <c r="AM40" s="162"/>
      <c r="AN40" s="162"/>
      <c r="AO40" s="162"/>
      <c r="AP40" s="334">
        <f t="shared" ref="AP40:AP68" si="30">J40</f>
        <v>10</v>
      </c>
      <c r="AQ40" s="323">
        <v>54</v>
      </c>
      <c r="AR40" s="323">
        <v>20</v>
      </c>
      <c r="AS40" s="323">
        <f>AQ40/AR40</f>
        <v>2.7</v>
      </c>
      <c r="AT40" s="323" t="s">
        <v>645</v>
      </c>
      <c r="AU40" s="8" t="s">
        <v>21</v>
      </c>
      <c r="AV40" s="342" t="s">
        <v>711</v>
      </c>
      <c r="AW40" s="342" t="s">
        <v>712</v>
      </c>
      <c r="AX40" s="392"/>
      <c r="AY40" s="408">
        <f>AS40</f>
        <v>2.7</v>
      </c>
      <c r="AZ40" s="162" t="str">
        <f>AU40</f>
        <v>EXCELENTE</v>
      </c>
      <c r="BA40" s="148"/>
      <c r="BB40" s="148"/>
      <c r="BC40" s="148"/>
      <c r="BD40" s="148"/>
      <c r="BE40" s="148"/>
      <c r="BF40" s="148"/>
      <c r="BG40" s="148"/>
      <c r="BH40" s="148"/>
      <c r="BI40" s="148"/>
      <c r="BJ40" s="148"/>
      <c r="BK40" s="148"/>
      <c r="BL40" s="148"/>
      <c r="BM40" s="148"/>
      <c r="BN40" s="148"/>
      <c r="BO40" s="148"/>
      <c r="BP40" s="148"/>
      <c r="BQ40" s="258">
        <v>10</v>
      </c>
      <c r="BR40" s="194">
        <v>40</v>
      </c>
      <c r="BS40" s="194">
        <v>4.0999999999999996</v>
      </c>
      <c r="BT40" s="194">
        <f>BR40/BS40</f>
        <v>9.7560975609756113</v>
      </c>
      <c r="BU40" s="253" t="s">
        <v>645</v>
      </c>
      <c r="BV40" s="197" t="s">
        <v>21</v>
      </c>
      <c r="BW40" s="198" t="s">
        <v>711</v>
      </c>
      <c r="BX40" s="198" t="s">
        <v>712</v>
      </c>
      <c r="BY40" s="132"/>
      <c r="BZ40" s="136">
        <f t="shared" si="27"/>
        <v>9.7560975609756113</v>
      </c>
      <c r="CA40" s="133" t="str">
        <f>BV40</f>
        <v>EXCELENTE</v>
      </c>
      <c r="CB40" s="47"/>
      <c r="CC40" s="48"/>
      <c r="CD40" s="48"/>
      <c r="CE40" s="47"/>
      <c r="CF40" s="49"/>
      <c r="CG40" s="50"/>
      <c r="CH40" s="62"/>
      <c r="CI40" s="62"/>
      <c r="CJ40" s="47"/>
      <c r="CK40" s="48"/>
      <c r="CL40" s="48"/>
      <c r="CM40" s="47"/>
      <c r="CN40" s="49"/>
      <c r="CO40" s="50"/>
      <c r="CP40" s="62"/>
      <c r="CQ40" s="62"/>
      <c r="CR40" s="81">
        <v>10</v>
      </c>
      <c r="CS40" s="76">
        <v>25</v>
      </c>
      <c r="CT40" s="76">
        <v>15</v>
      </c>
      <c r="CU40" s="76">
        <f>CS40/CT40</f>
        <v>1.6666666666666667</v>
      </c>
      <c r="CV40" s="82" t="s">
        <v>645</v>
      </c>
      <c r="CW40" s="78" t="s">
        <v>21</v>
      </c>
      <c r="CX40" s="83" t="s">
        <v>711</v>
      </c>
      <c r="CY40" s="80" t="s">
        <v>712</v>
      </c>
      <c r="CZ40" s="132"/>
      <c r="DA40" s="136">
        <f>CU40</f>
        <v>1.6666666666666667</v>
      </c>
      <c r="DB40" s="411" t="str">
        <f>CW40</f>
        <v>EXCELENTE</v>
      </c>
    </row>
    <row r="41" spans="1:106" ht="105" customHeight="1" x14ac:dyDescent="0.25">
      <c r="A41" s="11">
        <v>34</v>
      </c>
      <c r="B41" s="12" t="s">
        <v>26</v>
      </c>
      <c r="C41" s="13" t="s">
        <v>345</v>
      </c>
      <c r="D41" s="170" t="s">
        <v>311</v>
      </c>
      <c r="E41" s="10" t="s">
        <v>29</v>
      </c>
      <c r="F41" s="55" t="s">
        <v>346</v>
      </c>
      <c r="G41" s="289" t="s">
        <v>347</v>
      </c>
      <c r="H41" s="10" t="s">
        <v>32</v>
      </c>
      <c r="I41" s="289" t="s">
        <v>348</v>
      </c>
      <c r="J41" s="25">
        <v>0.9</v>
      </c>
      <c r="K41" s="289" t="s">
        <v>349</v>
      </c>
      <c r="L41" s="10" t="s">
        <v>66</v>
      </c>
      <c r="M41" s="289" t="s">
        <v>350</v>
      </c>
      <c r="N41" s="289" t="s">
        <v>37</v>
      </c>
      <c r="O41" s="289" t="s">
        <v>351</v>
      </c>
      <c r="P41" s="10" t="s">
        <v>90</v>
      </c>
      <c r="Q41" s="10" t="s">
        <v>266</v>
      </c>
      <c r="R41" s="38" t="s">
        <v>352</v>
      </c>
      <c r="S41" s="35" t="s">
        <v>353</v>
      </c>
      <c r="T41" s="35" t="s">
        <v>354</v>
      </c>
      <c r="U41" s="36" t="s">
        <v>355</v>
      </c>
      <c r="V41" s="18" t="s">
        <v>356</v>
      </c>
      <c r="W41" s="18" t="s">
        <v>357</v>
      </c>
      <c r="X41" s="18" t="s">
        <v>357</v>
      </c>
      <c r="Y41" s="18" t="s">
        <v>358</v>
      </c>
      <c r="Z41" s="333">
        <f t="shared" si="28"/>
        <v>0.9</v>
      </c>
      <c r="AA41" s="162"/>
      <c r="AB41" s="162"/>
      <c r="AC41" s="162"/>
      <c r="AD41" s="162"/>
      <c r="AE41" s="162"/>
      <c r="AF41" s="162"/>
      <c r="AG41" s="162"/>
      <c r="AH41" s="333">
        <f t="shared" si="29"/>
        <v>0.9</v>
      </c>
      <c r="AI41" s="162"/>
      <c r="AJ41" s="162"/>
      <c r="AK41" s="162"/>
      <c r="AL41" s="162"/>
      <c r="AM41" s="162"/>
      <c r="AN41" s="162"/>
      <c r="AO41" s="162"/>
      <c r="AP41" s="333">
        <f t="shared" si="30"/>
        <v>0.9</v>
      </c>
      <c r="AQ41" s="323">
        <v>98.99</v>
      </c>
      <c r="AR41" s="323">
        <v>0</v>
      </c>
      <c r="AS41" s="347">
        <v>0.9899</v>
      </c>
      <c r="AT41" s="36" t="s">
        <v>355</v>
      </c>
      <c r="AU41" s="8" t="s">
        <v>21</v>
      </c>
      <c r="AV41" s="344" t="s">
        <v>916</v>
      </c>
      <c r="AW41" s="20"/>
      <c r="AX41" s="323"/>
      <c r="AY41" s="152">
        <f>AS41</f>
        <v>0.9899</v>
      </c>
      <c r="AZ41" s="162" t="str">
        <f>AU41</f>
        <v>EXCELENTE</v>
      </c>
      <c r="BA41" s="148"/>
      <c r="BB41" s="148"/>
      <c r="BC41" s="148"/>
      <c r="BD41" s="148"/>
      <c r="BE41" s="148"/>
      <c r="BF41" s="148"/>
      <c r="BG41" s="148"/>
      <c r="BH41" s="148"/>
      <c r="BI41" s="148"/>
      <c r="BJ41" s="148"/>
      <c r="BK41" s="148"/>
      <c r="BL41" s="148"/>
      <c r="BM41" s="148"/>
      <c r="BN41" s="148"/>
      <c r="BO41" s="148"/>
      <c r="BP41" s="148"/>
      <c r="BQ41" s="200">
        <v>0.9</v>
      </c>
      <c r="BR41" s="259">
        <v>99.1</v>
      </c>
      <c r="BS41" s="194">
        <v>0</v>
      </c>
      <c r="BT41" s="260">
        <v>0.99099999999999999</v>
      </c>
      <c r="BU41" s="196" t="s">
        <v>355</v>
      </c>
      <c r="BV41" s="197" t="s">
        <v>21</v>
      </c>
      <c r="BW41" s="198" t="s">
        <v>900</v>
      </c>
      <c r="BX41" s="261"/>
      <c r="BY41" s="132"/>
      <c r="BZ41" s="142">
        <f t="shared" si="27"/>
        <v>0.99099999999999999</v>
      </c>
      <c r="CA41" s="133" t="str">
        <f>BV41</f>
        <v>EXCELENTE</v>
      </c>
      <c r="CB41" s="47"/>
      <c r="CC41" s="48"/>
      <c r="CD41" s="48"/>
      <c r="CE41" s="47"/>
      <c r="CF41" s="49"/>
      <c r="CG41" s="50"/>
      <c r="CH41" s="62"/>
      <c r="CI41" s="62"/>
      <c r="CJ41" s="47"/>
      <c r="CK41" s="48"/>
      <c r="CL41" s="48"/>
      <c r="CM41" s="47"/>
      <c r="CN41" s="49"/>
      <c r="CO41" s="50"/>
      <c r="CP41" s="62"/>
      <c r="CQ41" s="62"/>
      <c r="CR41" s="84">
        <v>0.9</v>
      </c>
      <c r="CS41" s="85">
        <v>98.8</v>
      </c>
      <c r="CT41" s="86">
        <v>0</v>
      </c>
      <c r="CU41" s="87">
        <v>0.98199999999999998</v>
      </c>
      <c r="CV41" s="88" t="s">
        <v>355</v>
      </c>
      <c r="CW41" s="78" t="s">
        <v>21</v>
      </c>
      <c r="CX41" s="83" t="s">
        <v>713</v>
      </c>
      <c r="CY41" s="80"/>
      <c r="CZ41" s="132"/>
      <c r="DA41" s="142">
        <f>CU41</f>
        <v>0.98199999999999998</v>
      </c>
      <c r="DB41" s="411" t="str">
        <f>CW41</f>
        <v>EXCELENTE</v>
      </c>
    </row>
    <row r="42" spans="1:106" ht="63.75" customHeight="1" x14ac:dyDescent="0.25">
      <c r="A42" s="11">
        <v>35</v>
      </c>
      <c r="B42" s="12" t="s">
        <v>26</v>
      </c>
      <c r="C42" s="13" t="s">
        <v>345</v>
      </c>
      <c r="D42" s="170" t="s">
        <v>311</v>
      </c>
      <c r="E42" s="10" t="s">
        <v>71</v>
      </c>
      <c r="F42" s="56" t="s">
        <v>359</v>
      </c>
      <c r="G42" s="289" t="s">
        <v>360</v>
      </c>
      <c r="H42" s="10" t="s">
        <v>32</v>
      </c>
      <c r="I42" s="289" t="s">
        <v>361</v>
      </c>
      <c r="J42" s="26">
        <v>1</v>
      </c>
      <c r="K42" s="289" t="s">
        <v>362</v>
      </c>
      <c r="L42" s="10" t="s">
        <v>66</v>
      </c>
      <c r="M42" s="289" t="s">
        <v>363</v>
      </c>
      <c r="N42" s="289" t="s">
        <v>37</v>
      </c>
      <c r="O42" s="289" t="s">
        <v>364</v>
      </c>
      <c r="P42" s="10" t="s">
        <v>90</v>
      </c>
      <c r="Q42" s="10" t="s">
        <v>365</v>
      </c>
      <c r="R42" s="35" t="s">
        <v>366</v>
      </c>
      <c r="S42" s="35" t="s">
        <v>367</v>
      </c>
      <c r="T42" s="35" t="s">
        <v>368</v>
      </c>
      <c r="U42" s="36" t="s">
        <v>355</v>
      </c>
      <c r="V42" s="18" t="s">
        <v>369</v>
      </c>
      <c r="W42" s="18" t="s">
        <v>357</v>
      </c>
      <c r="X42" s="18" t="s">
        <v>357</v>
      </c>
      <c r="Y42" s="18" t="s">
        <v>358</v>
      </c>
      <c r="Z42" s="333">
        <f t="shared" si="28"/>
        <v>1</v>
      </c>
      <c r="AA42" s="162"/>
      <c r="AB42" s="162"/>
      <c r="AC42" s="162"/>
      <c r="AD42" s="162"/>
      <c r="AE42" s="162"/>
      <c r="AF42" s="162"/>
      <c r="AG42" s="162"/>
      <c r="AH42" s="333">
        <f t="shared" si="29"/>
        <v>1</v>
      </c>
      <c r="AI42" s="162"/>
      <c r="AJ42" s="162"/>
      <c r="AK42" s="162"/>
      <c r="AL42" s="162"/>
      <c r="AM42" s="162"/>
      <c r="AN42" s="162"/>
      <c r="AO42" s="162"/>
      <c r="AP42" s="333">
        <f t="shared" si="30"/>
        <v>1</v>
      </c>
      <c r="AQ42" s="323">
        <v>88</v>
      </c>
      <c r="AR42" s="323">
        <v>98</v>
      </c>
      <c r="AS42" s="345">
        <f>AQ42/AR42</f>
        <v>0.89795918367346939</v>
      </c>
      <c r="AT42" s="346" t="s">
        <v>368</v>
      </c>
      <c r="AU42" s="7" t="s">
        <v>20</v>
      </c>
      <c r="AV42" s="344" t="s">
        <v>917</v>
      </c>
      <c r="AW42" s="20"/>
      <c r="AX42" s="323"/>
      <c r="AY42" s="152">
        <f>AS42</f>
        <v>0.89795918367346939</v>
      </c>
      <c r="AZ42" s="162" t="str">
        <f>AU42</f>
        <v>BUENO</v>
      </c>
      <c r="BA42" s="148"/>
      <c r="BB42" s="148"/>
      <c r="BC42" s="148"/>
      <c r="BD42" s="148"/>
      <c r="BE42" s="148"/>
      <c r="BF42" s="148"/>
      <c r="BG42" s="148"/>
      <c r="BH42" s="148"/>
      <c r="BI42" s="148"/>
      <c r="BJ42" s="148"/>
      <c r="BK42" s="148"/>
      <c r="BL42" s="148"/>
      <c r="BM42" s="148"/>
      <c r="BN42" s="148"/>
      <c r="BO42" s="148"/>
      <c r="BP42" s="148"/>
      <c r="BQ42" s="262">
        <v>1</v>
      </c>
      <c r="BR42" s="259">
        <v>118</v>
      </c>
      <c r="BS42" s="194">
        <v>121</v>
      </c>
      <c r="BT42" s="195">
        <v>0.98</v>
      </c>
      <c r="BU42" s="196" t="s">
        <v>355</v>
      </c>
      <c r="BV42" s="197" t="s">
        <v>21</v>
      </c>
      <c r="BW42" s="198" t="s">
        <v>901</v>
      </c>
      <c r="BX42" s="255" t="s">
        <v>715</v>
      </c>
      <c r="BY42" s="132"/>
      <c r="BZ42" s="142">
        <f t="shared" si="27"/>
        <v>0.98</v>
      </c>
      <c r="CA42" s="133" t="str">
        <f>BV42</f>
        <v>EXCELENTE</v>
      </c>
      <c r="CB42" s="47"/>
      <c r="CC42" s="48"/>
      <c r="CD42" s="48"/>
      <c r="CE42" s="47"/>
      <c r="CF42" s="49"/>
      <c r="CG42" s="50"/>
      <c r="CH42" s="62"/>
      <c r="CI42" s="62"/>
      <c r="CJ42" s="47"/>
      <c r="CK42" s="48"/>
      <c r="CL42" s="48"/>
      <c r="CM42" s="47"/>
      <c r="CN42" s="49"/>
      <c r="CO42" s="50"/>
      <c r="CP42" s="62"/>
      <c r="CQ42" s="62"/>
      <c r="CR42" s="84">
        <v>1</v>
      </c>
      <c r="CS42" s="85">
        <v>92</v>
      </c>
      <c r="CT42" s="86">
        <v>99</v>
      </c>
      <c r="CU42" s="84">
        <f>CS42/CT42</f>
        <v>0.92929292929292928</v>
      </c>
      <c r="CV42" s="89" t="s">
        <v>368</v>
      </c>
      <c r="CW42" s="78" t="s">
        <v>20</v>
      </c>
      <c r="CX42" s="83" t="s">
        <v>714</v>
      </c>
      <c r="CY42" s="80" t="s">
        <v>715</v>
      </c>
      <c r="CZ42" s="132"/>
      <c r="DA42" s="142">
        <f>CU42</f>
        <v>0.92929292929292928</v>
      </c>
      <c r="DB42" s="411" t="str">
        <f>CW42</f>
        <v>BUENO</v>
      </c>
    </row>
    <row r="43" spans="1:106" ht="63.75" customHeight="1" x14ac:dyDescent="0.25">
      <c r="A43" s="11">
        <v>36</v>
      </c>
      <c r="B43" s="12" t="s">
        <v>26</v>
      </c>
      <c r="C43" s="13" t="s">
        <v>345</v>
      </c>
      <c r="D43" s="170" t="s">
        <v>311</v>
      </c>
      <c r="E43" s="10" t="s">
        <v>71</v>
      </c>
      <c r="F43" s="53" t="s">
        <v>370</v>
      </c>
      <c r="G43" s="289" t="s">
        <v>371</v>
      </c>
      <c r="H43" s="10" t="s">
        <v>32</v>
      </c>
      <c r="I43" s="289" t="s">
        <v>372</v>
      </c>
      <c r="J43" s="39">
        <v>0.9</v>
      </c>
      <c r="K43" s="289" t="s">
        <v>373</v>
      </c>
      <c r="L43" s="10" t="s">
        <v>35</v>
      </c>
      <c r="M43" s="289" t="s">
        <v>350</v>
      </c>
      <c r="N43" s="10" t="s">
        <v>37</v>
      </c>
      <c r="O43" s="289" t="s">
        <v>374</v>
      </c>
      <c r="P43" s="10" t="s">
        <v>39</v>
      </c>
      <c r="Q43" s="10" t="s">
        <v>32</v>
      </c>
      <c r="R43" s="35" t="s">
        <v>352</v>
      </c>
      <c r="S43" s="35" t="s">
        <v>375</v>
      </c>
      <c r="T43" s="35" t="s">
        <v>376</v>
      </c>
      <c r="U43" s="36" t="s">
        <v>377</v>
      </c>
      <c r="V43" s="18" t="s">
        <v>378</v>
      </c>
      <c r="W43" s="18" t="s">
        <v>357</v>
      </c>
      <c r="X43" s="18" t="s">
        <v>357</v>
      </c>
      <c r="Y43" s="18" t="s">
        <v>358</v>
      </c>
      <c r="Z43" s="333">
        <f t="shared" si="28"/>
        <v>0.9</v>
      </c>
      <c r="AA43" s="162"/>
      <c r="AB43" s="162"/>
      <c r="AC43" s="162"/>
      <c r="AD43" s="162"/>
      <c r="AE43" s="162"/>
      <c r="AF43" s="162"/>
      <c r="AG43" s="162"/>
      <c r="AH43" s="333">
        <f t="shared" si="29"/>
        <v>0.9</v>
      </c>
      <c r="AI43" s="162"/>
      <c r="AJ43" s="162"/>
      <c r="AK43" s="162"/>
      <c r="AL43" s="162"/>
      <c r="AM43" s="162"/>
      <c r="AN43" s="162"/>
      <c r="AO43" s="162"/>
      <c r="AP43" s="333">
        <f t="shared" si="30"/>
        <v>0.9</v>
      </c>
      <c r="AQ43" s="20">
        <v>100</v>
      </c>
      <c r="AR43" s="20">
        <v>0</v>
      </c>
      <c r="AS43" s="26">
        <v>1</v>
      </c>
      <c r="AT43" s="36" t="s">
        <v>377</v>
      </c>
      <c r="AU43" s="8" t="s">
        <v>21</v>
      </c>
      <c r="AV43" s="344" t="s">
        <v>918</v>
      </c>
      <c r="AW43" s="20"/>
      <c r="AX43" s="323"/>
      <c r="AY43" s="152">
        <f>AS43</f>
        <v>1</v>
      </c>
      <c r="AZ43" s="162" t="str">
        <f>AU43</f>
        <v>EXCELENTE</v>
      </c>
      <c r="BA43" s="148"/>
      <c r="BB43" s="148"/>
      <c r="BC43" s="148"/>
      <c r="BD43" s="148"/>
      <c r="BE43" s="148"/>
      <c r="BF43" s="148"/>
      <c r="BG43" s="148"/>
      <c r="BH43" s="148"/>
      <c r="BI43" s="148"/>
      <c r="BJ43" s="148"/>
      <c r="BK43" s="148"/>
      <c r="BL43" s="148"/>
      <c r="BM43" s="148"/>
      <c r="BN43" s="148"/>
      <c r="BO43" s="148"/>
      <c r="BP43" s="148"/>
      <c r="BQ43" s="193">
        <v>0.9</v>
      </c>
      <c r="BR43" s="194">
        <f>(97+100+100)/3</f>
        <v>99</v>
      </c>
      <c r="BS43" s="194">
        <v>0</v>
      </c>
      <c r="BT43" s="195">
        <v>0.99</v>
      </c>
      <c r="BU43" s="196" t="s">
        <v>377</v>
      </c>
      <c r="BV43" s="197" t="s">
        <v>21</v>
      </c>
      <c r="BW43" s="198" t="s">
        <v>902</v>
      </c>
      <c r="BX43" s="199"/>
      <c r="BY43" s="132"/>
      <c r="BZ43" s="142">
        <f t="shared" si="27"/>
        <v>0.99</v>
      </c>
      <c r="CA43" s="133" t="str">
        <f>BV43</f>
        <v>EXCELENTE</v>
      </c>
      <c r="CB43" s="47"/>
      <c r="CC43" s="48"/>
      <c r="CD43" s="48"/>
      <c r="CE43" s="47"/>
      <c r="CF43" s="49"/>
      <c r="CG43" s="50"/>
      <c r="CH43" s="62"/>
      <c r="CI43" s="62"/>
      <c r="CJ43" s="47"/>
      <c r="CK43" s="48"/>
      <c r="CL43" s="48"/>
      <c r="CM43" s="47"/>
      <c r="CN43" s="49"/>
      <c r="CO43" s="50"/>
      <c r="CP43" s="62"/>
      <c r="CQ43" s="62"/>
      <c r="CR43" s="84">
        <v>0.9</v>
      </c>
      <c r="CS43" s="86">
        <v>96</v>
      </c>
      <c r="CT43" s="86">
        <v>0</v>
      </c>
      <c r="CU43" s="84">
        <v>0.96</v>
      </c>
      <c r="CV43" s="88" t="s">
        <v>377</v>
      </c>
      <c r="CW43" s="90" t="s">
        <v>21</v>
      </c>
      <c r="CX43" s="91" t="s">
        <v>716</v>
      </c>
      <c r="CY43" s="91"/>
      <c r="CZ43" s="132"/>
      <c r="DA43" s="142">
        <f>CU43</f>
        <v>0.96</v>
      </c>
      <c r="DB43" s="411" t="str">
        <f>CW43</f>
        <v>EXCELENTE</v>
      </c>
    </row>
    <row r="44" spans="1:106" ht="78" customHeight="1" x14ac:dyDescent="0.25">
      <c r="A44" s="11">
        <v>37</v>
      </c>
      <c r="B44" s="12" t="s">
        <v>26</v>
      </c>
      <c r="C44" s="13" t="s">
        <v>379</v>
      </c>
      <c r="D44" s="170" t="s">
        <v>311</v>
      </c>
      <c r="E44" s="10" t="s">
        <v>29</v>
      </c>
      <c r="F44" s="20" t="s">
        <v>380</v>
      </c>
      <c r="G44" s="289" t="s">
        <v>381</v>
      </c>
      <c r="H44" s="289" t="s">
        <v>186</v>
      </c>
      <c r="I44" s="289" t="s">
        <v>382</v>
      </c>
      <c r="J44" s="25">
        <v>0.02</v>
      </c>
      <c r="K44" s="289" t="s">
        <v>383</v>
      </c>
      <c r="L44" s="10" t="s">
        <v>66</v>
      </c>
      <c r="M44" s="289" t="s">
        <v>633</v>
      </c>
      <c r="N44" s="289" t="s">
        <v>37</v>
      </c>
      <c r="O44" s="289" t="s">
        <v>384</v>
      </c>
      <c r="P44" s="10" t="s">
        <v>385</v>
      </c>
      <c r="Q44" s="10" t="s">
        <v>385</v>
      </c>
      <c r="R44" s="35" t="s">
        <v>386</v>
      </c>
      <c r="S44" s="21" t="s">
        <v>387</v>
      </c>
      <c r="T44" s="38">
        <f>2%</f>
        <v>0.02</v>
      </c>
      <c r="U44" s="28" t="s">
        <v>388</v>
      </c>
      <c r="V44" s="18" t="s">
        <v>389</v>
      </c>
      <c r="W44" s="18" t="s">
        <v>390</v>
      </c>
      <c r="X44" s="18" t="s">
        <v>391</v>
      </c>
      <c r="Y44" s="18" t="s">
        <v>392</v>
      </c>
      <c r="Z44" s="333">
        <f t="shared" si="28"/>
        <v>0.02</v>
      </c>
      <c r="AA44" s="162">
        <v>3830</v>
      </c>
      <c r="AB44" s="162">
        <v>4052</v>
      </c>
      <c r="AC44" s="376">
        <f>1-(AA44/AB44)</f>
        <v>5.478775913129319E-2</v>
      </c>
      <c r="AD44" s="28" t="s">
        <v>388</v>
      </c>
      <c r="AE44" s="8" t="s">
        <v>21</v>
      </c>
      <c r="AF44" s="162" t="s">
        <v>943</v>
      </c>
      <c r="AG44" s="162" t="s">
        <v>944</v>
      </c>
      <c r="AH44" s="333">
        <f t="shared" si="29"/>
        <v>0.02</v>
      </c>
      <c r="AI44" s="162"/>
      <c r="AJ44" s="162"/>
      <c r="AK44" s="162"/>
      <c r="AL44" s="162"/>
      <c r="AM44" s="162"/>
      <c r="AN44" s="162"/>
      <c r="AO44" s="162"/>
      <c r="AP44" s="333">
        <f t="shared" si="30"/>
        <v>0.02</v>
      </c>
      <c r="AQ44" s="162">
        <v>4112</v>
      </c>
      <c r="AR44" s="162">
        <v>3830</v>
      </c>
      <c r="AS44" s="376">
        <f>1-(AQ44/AR44)</f>
        <v>-7.3629242819843288E-2</v>
      </c>
      <c r="AT44" s="28" t="s">
        <v>388</v>
      </c>
      <c r="AU44" s="5" t="s">
        <v>18</v>
      </c>
      <c r="AV44" s="162" t="s">
        <v>945</v>
      </c>
      <c r="AW44" s="162" t="s">
        <v>946</v>
      </c>
      <c r="AX44" s="152">
        <f>AVERAGE(AC44,AS44)</f>
        <v>-9.420741844275049E-3</v>
      </c>
      <c r="AY44" s="152">
        <f>AX44</f>
        <v>-9.420741844275049E-3</v>
      </c>
      <c r="AZ44" s="162" t="s">
        <v>18</v>
      </c>
      <c r="BA44" s="148"/>
      <c r="BB44" s="148"/>
      <c r="BC44" s="148"/>
      <c r="BD44" s="148"/>
      <c r="BE44" s="148"/>
      <c r="BF44" s="148"/>
      <c r="BG44" s="148"/>
      <c r="BH44" s="148"/>
      <c r="BI44" s="193">
        <v>0.02</v>
      </c>
      <c r="BJ44" s="194">
        <v>4052</v>
      </c>
      <c r="BK44" s="194">
        <v>4237</v>
      </c>
      <c r="BL44" s="195">
        <f>1-(BJ44/BK44)</f>
        <v>4.3662969081897596E-2</v>
      </c>
      <c r="BM44" s="196" t="s">
        <v>388</v>
      </c>
      <c r="BN44" s="197" t="s">
        <v>21</v>
      </c>
      <c r="BO44" s="198" t="s">
        <v>876</v>
      </c>
      <c r="BP44" s="199" t="s">
        <v>877</v>
      </c>
      <c r="BQ44" s="148"/>
      <c r="BR44" s="148"/>
      <c r="BS44" s="148"/>
      <c r="BT44" s="148"/>
      <c r="BU44" s="148"/>
      <c r="BV44" s="148"/>
      <c r="BW44" s="148"/>
      <c r="BX44" s="148"/>
      <c r="BY44" s="131"/>
      <c r="BZ44" s="143">
        <f>BL44</f>
        <v>4.3662969081897596E-2</v>
      </c>
      <c r="CA44" s="132" t="s">
        <v>18</v>
      </c>
      <c r="CB44" s="47"/>
      <c r="CC44" s="48"/>
      <c r="CD44" s="48"/>
      <c r="CE44" s="47"/>
      <c r="CF44" s="49"/>
      <c r="CG44" s="50"/>
      <c r="CH44" s="62"/>
      <c r="CI44" s="62"/>
      <c r="CJ44" s="47">
        <v>0.02</v>
      </c>
      <c r="CK44" s="48">
        <v>4091</v>
      </c>
      <c r="CL44" s="48">
        <v>3931</v>
      </c>
      <c r="CM44" s="92">
        <f>1-(CK44/CL44)</f>
        <v>-4.0702111422030063E-2</v>
      </c>
      <c r="CN44" s="49" t="s">
        <v>717</v>
      </c>
      <c r="CO44" s="50" t="s">
        <v>718</v>
      </c>
      <c r="CP44" s="394" t="s">
        <v>719</v>
      </c>
      <c r="CQ44" s="51" t="s">
        <v>720</v>
      </c>
      <c r="CR44" s="47"/>
      <c r="CS44" s="48"/>
      <c r="CT44" s="48"/>
      <c r="CU44" s="47"/>
      <c r="CV44" s="49"/>
      <c r="CW44" s="50"/>
      <c r="CX44" s="62"/>
      <c r="CY44" s="62"/>
      <c r="CZ44" s="131"/>
      <c r="DA44" s="143">
        <f>CM44</f>
        <v>-4.0702111422030063E-2</v>
      </c>
      <c r="DB44" s="413" t="s">
        <v>18</v>
      </c>
    </row>
    <row r="45" spans="1:106" ht="78" customHeight="1" x14ac:dyDescent="0.25">
      <c r="A45" s="11">
        <v>38</v>
      </c>
      <c r="B45" s="12" t="s">
        <v>26</v>
      </c>
      <c r="C45" s="13" t="s">
        <v>379</v>
      </c>
      <c r="D45" s="170" t="s">
        <v>311</v>
      </c>
      <c r="E45" s="10" t="s">
        <v>29</v>
      </c>
      <c r="F45" s="20" t="s">
        <v>393</v>
      </c>
      <c r="G45" s="20" t="s">
        <v>394</v>
      </c>
      <c r="H45" s="289" t="s">
        <v>186</v>
      </c>
      <c r="I45" s="20" t="s">
        <v>382</v>
      </c>
      <c r="J45" s="25">
        <v>0.02</v>
      </c>
      <c r="K45" s="20" t="s">
        <v>383</v>
      </c>
      <c r="L45" s="19" t="s">
        <v>66</v>
      </c>
      <c r="M45" s="289" t="s">
        <v>633</v>
      </c>
      <c r="N45" s="289" t="s">
        <v>37</v>
      </c>
      <c r="O45" s="20" t="s">
        <v>395</v>
      </c>
      <c r="P45" s="19" t="s">
        <v>39</v>
      </c>
      <c r="Q45" s="10" t="s">
        <v>385</v>
      </c>
      <c r="R45" s="35" t="s">
        <v>386</v>
      </c>
      <c r="S45" s="21" t="s">
        <v>387</v>
      </c>
      <c r="T45" s="38">
        <f>2%</f>
        <v>0.02</v>
      </c>
      <c r="U45" s="28" t="s">
        <v>388</v>
      </c>
      <c r="V45" s="18" t="s">
        <v>389</v>
      </c>
      <c r="W45" s="18" t="s">
        <v>390</v>
      </c>
      <c r="X45" s="18" t="s">
        <v>391</v>
      </c>
      <c r="Y45" s="18" t="s">
        <v>392</v>
      </c>
      <c r="Z45" s="333">
        <f t="shared" si="28"/>
        <v>0.02</v>
      </c>
      <c r="AA45" s="162">
        <v>96019</v>
      </c>
      <c r="AB45" s="162">
        <v>99323</v>
      </c>
      <c r="AC45" s="376">
        <f>1-(AA45/AB45)</f>
        <v>3.3265205440834444E-2</v>
      </c>
      <c r="AD45" s="28" t="s">
        <v>388</v>
      </c>
      <c r="AE45" s="8" t="s">
        <v>21</v>
      </c>
      <c r="AF45" s="162" t="s">
        <v>947</v>
      </c>
      <c r="AG45" s="162" t="s">
        <v>948</v>
      </c>
      <c r="AH45" s="333">
        <f t="shared" si="29"/>
        <v>0.02</v>
      </c>
      <c r="AI45" s="162">
        <v>99967</v>
      </c>
      <c r="AJ45" s="162">
        <v>96019</v>
      </c>
      <c r="AK45" s="376">
        <f>1-(AI45/AJ45)</f>
        <v>-4.1116862287672307E-2</v>
      </c>
      <c r="AL45" s="35" t="s">
        <v>386</v>
      </c>
      <c r="AM45" s="5" t="s">
        <v>18</v>
      </c>
      <c r="AN45" s="162" t="s">
        <v>950</v>
      </c>
      <c r="AO45" s="162" t="s">
        <v>879</v>
      </c>
      <c r="AP45" s="333">
        <f t="shared" si="30"/>
        <v>0.02</v>
      </c>
      <c r="AQ45" s="162"/>
      <c r="AR45" s="162"/>
      <c r="AS45" s="162"/>
      <c r="AT45" s="162"/>
      <c r="AU45" s="162"/>
      <c r="AV45" s="162"/>
      <c r="AW45" s="162"/>
      <c r="AX45" s="399">
        <f>AVERAGE(AK45,AC45)</f>
        <v>-3.9258284234189311E-3</v>
      </c>
      <c r="AY45" s="399">
        <f>AX45</f>
        <v>-3.9258284234189311E-3</v>
      </c>
      <c r="AZ45" s="162" t="s">
        <v>18</v>
      </c>
      <c r="BA45" s="148"/>
      <c r="BB45" s="148"/>
      <c r="BC45" s="148"/>
      <c r="BD45" s="148"/>
      <c r="BE45" s="148"/>
      <c r="BF45" s="148"/>
      <c r="BG45" s="148"/>
      <c r="BH45" s="148"/>
      <c r="BI45" s="200">
        <v>0.02</v>
      </c>
      <c r="BJ45" s="194">
        <v>97835</v>
      </c>
      <c r="BK45" s="194">
        <v>89197</v>
      </c>
      <c r="BL45" s="201">
        <f>1-(BJ45/BK45)</f>
        <v>-9.6841822034373415E-2</v>
      </c>
      <c r="BM45" s="196" t="s">
        <v>386</v>
      </c>
      <c r="BN45" s="202" t="s">
        <v>18</v>
      </c>
      <c r="BO45" s="198" t="s">
        <v>878</v>
      </c>
      <c r="BP45" s="199" t="s">
        <v>879</v>
      </c>
      <c r="BQ45" s="148"/>
      <c r="BR45" s="148"/>
      <c r="BS45" s="148"/>
      <c r="BT45" s="148"/>
      <c r="BU45" s="148"/>
      <c r="BV45" s="148"/>
      <c r="BW45" s="148"/>
      <c r="BX45" s="148"/>
      <c r="BY45" s="131"/>
      <c r="BZ45" s="143">
        <f>BL45</f>
        <v>-9.6841822034373415E-2</v>
      </c>
      <c r="CA45" s="132" t="s">
        <v>18</v>
      </c>
      <c r="CB45" s="47"/>
      <c r="CC45" s="48"/>
      <c r="CD45" s="48"/>
      <c r="CE45" s="47"/>
      <c r="CF45" s="49"/>
      <c r="CG45" s="50"/>
      <c r="CH45" s="62"/>
      <c r="CI45" s="62"/>
      <c r="CJ45" s="47">
        <v>0.02</v>
      </c>
      <c r="CK45" s="48">
        <v>88012</v>
      </c>
      <c r="CL45" s="48">
        <v>75006</v>
      </c>
      <c r="CM45" s="92">
        <f>1-(CK45/CL45)</f>
        <v>-0.17339946137642315</v>
      </c>
      <c r="CN45" s="49" t="s">
        <v>717</v>
      </c>
      <c r="CO45" s="50" t="s">
        <v>718</v>
      </c>
      <c r="CP45" s="394" t="s">
        <v>721</v>
      </c>
      <c r="CQ45" s="51" t="s">
        <v>722</v>
      </c>
      <c r="CR45" s="47"/>
      <c r="CS45" s="48"/>
      <c r="CT45" s="48"/>
      <c r="CU45" s="47"/>
      <c r="CV45" s="49"/>
      <c r="CW45" s="50"/>
      <c r="CX45" s="62"/>
      <c r="CY45" s="62"/>
      <c r="CZ45" s="131"/>
      <c r="DA45" s="143">
        <f>CM45</f>
        <v>-0.17339946137642315</v>
      </c>
      <c r="DB45" s="413" t="s">
        <v>18</v>
      </c>
    </row>
    <row r="46" spans="1:106" ht="78" customHeight="1" thickBot="1" x14ac:dyDescent="0.3">
      <c r="A46" s="11">
        <v>39</v>
      </c>
      <c r="B46" s="12" t="s">
        <v>26</v>
      </c>
      <c r="C46" s="13" t="s">
        <v>379</v>
      </c>
      <c r="D46" s="170" t="s">
        <v>311</v>
      </c>
      <c r="E46" s="10" t="s">
        <v>29</v>
      </c>
      <c r="F46" s="20" t="s">
        <v>396</v>
      </c>
      <c r="G46" s="20" t="s">
        <v>397</v>
      </c>
      <c r="H46" s="289" t="s">
        <v>186</v>
      </c>
      <c r="I46" s="20" t="s">
        <v>382</v>
      </c>
      <c r="J46" s="25">
        <v>0.02</v>
      </c>
      <c r="K46" s="20" t="s">
        <v>383</v>
      </c>
      <c r="L46" s="19" t="s">
        <v>66</v>
      </c>
      <c r="M46" s="289" t="s">
        <v>633</v>
      </c>
      <c r="N46" s="289" t="s">
        <v>37</v>
      </c>
      <c r="O46" s="20" t="s">
        <v>398</v>
      </c>
      <c r="P46" s="19" t="s">
        <v>39</v>
      </c>
      <c r="Q46" s="10" t="s">
        <v>385</v>
      </c>
      <c r="R46" s="35" t="s">
        <v>386</v>
      </c>
      <c r="S46" s="21" t="s">
        <v>387</v>
      </c>
      <c r="T46" s="38">
        <f>2%</f>
        <v>0.02</v>
      </c>
      <c r="U46" s="28" t="s">
        <v>388</v>
      </c>
      <c r="V46" s="18" t="s">
        <v>389</v>
      </c>
      <c r="W46" s="18" t="s">
        <v>390</v>
      </c>
      <c r="X46" s="18" t="s">
        <v>391</v>
      </c>
      <c r="Y46" s="18" t="s">
        <v>392</v>
      </c>
      <c r="Z46" s="333">
        <f t="shared" si="28"/>
        <v>0.02</v>
      </c>
      <c r="AA46" s="162">
        <v>6806</v>
      </c>
      <c r="AB46" s="162">
        <v>6912</v>
      </c>
      <c r="AC46" s="376">
        <f>1-(AA46/AB46)</f>
        <v>1.533564814814814E-2</v>
      </c>
      <c r="AD46" s="28" t="s">
        <v>388</v>
      </c>
      <c r="AE46" s="8" t="s">
        <v>21</v>
      </c>
      <c r="AF46" s="162" t="s">
        <v>949</v>
      </c>
      <c r="AG46" s="162" t="s">
        <v>948</v>
      </c>
      <c r="AH46" s="333">
        <f t="shared" si="29"/>
        <v>0.02</v>
      </c>
      <c r="AI46" s="162">
        <v>4363</v>
      </c>
      <c r="AJ46" s="162">
        <v>6806</v>
      </c>
      <c r="AK46" s="376">
        <f>1-(AI46/AJ46)</f>
        <v>0.35894798707023212</v>
      </c>
      <c r="AL46" s="28" t="s">
        <v>388</v>
      </c>
      <c r="AM46" s="8" t="s">
        <v>21</v>
      </c>
      <c r="AN46" s="162" t="s">
        <v>951</v>
      </c>
      <c r="AO46" s="162" t="s">
        <v>948</v>
      </c>
      <c r="AP46" s="333">
        <f t="shared" si="30"/>
        <v>0.02</v>
      </c>
      <c r="AQ46" s="162"/>
      <c r="AR46" s="162"/>
      <c r="AS46" s="162"/>
      <c r="AT46" s="162"/>
      <c r="AU46" s="162"/>
      <c r="AV46" s="162"/>
      <c r="AW46" s="162"/>
      <c r="AX46" s="399">
        <f>AVERAGE(AK46,AC46)</f>
        <v>0.18714181760919013</v>
      </c>
      <c r="AY46" s="399">
        <f>AX46</f>
        <v>0.18714181760919013</v>
      </c>
      <c r="AZ46" s="162" t="s">
        <v>21</v>
      </c>
      <c r="BA46" s="148"/>
      <c r="BB46" s="148"/>
      <c r="BC46" s="148"/>
      <c r="BD46" s="148"/>
      <c r="BE46" s="148"/>
      <c r="BF46" s="148"/>
      <c r="BG46" s="148"/>
      <c r="BH46" s="148"/>
      <c r="BI46" s="203">
        <v>0.02</v>
      </c>
      <c r="BJ46" s="204">
        <v>6912</v>
      </c>
      <c r="BK46" s="204">
        <v>6529</v>
      </c>
      <c r="BL46" s="205">
        <f>1-(BJ46/BK46)</f>
        <v>-5.8661357022514959E-2</v>
      </c>
      <c r="BM46" s="206" t="s">
        <v>386</v>
      </c>
      <c r="BN46" s="207" t="s">
        <v>18</v>
      </c>
      <c r="BO46" s="208" t="s">
        <v>880</v>
      </c>
      <c r="BP46" s="209" t="s">
        <v>881</v>
      </c>
      <c r="BQ46" s="148"/>
      <c r="BR46" s="148"/>
      <c r="BS46" s="148"/>
      <c r="BT46" s="148"/>
      <c r="BU46" s="148"/>
      <c r="BV46" s="148"/>
      <c r="BW46" s="148"/>
      <c r="BX46" s="148"/>
      <c r="BY46" s="131"/>
      <c r="BZ46" s="143">
        <f>BL46</f>
        <v>-5.8661357022514959E-2</v>
      </c>
      <c r="CA46" s="132" t="s">
        <v>18</v>
      </c>
      <c r="CB46" s="47"/>
      <c r="CC46" s="48"/>
      <c r="CD46" s="48"/>
      <c r="CE46" s="47"/>
      <c r="CF46" s="49"/>
      <c r="CG46" s="50"/>
      <c r="CH46" s="62"/>
      <c r="CI46" s="62"/>
      <c r="CJ46" s="47">
        <v>0.02</v>
      </c>
      <c r="CK46" s="48">
        <v>2866</v>
      </c>
      <c r="CL46" s="48">
        <v>2846</v>
      </c>
      <c r="CM46" s="92">
        <f>1-(CK46/CL46)</f>
        <v>-7.0274068868587669E-3</v>
      </c>
      <c r="CN46" s="49" t="s">
        <v>717</v>
      </c>
      <c r="CO46" s="50" t="s">
        <v>718</v>
      </c>
      <c r="CP46" s="394" t="s">
        <v>721</v>
      </c>
      <c r="CQ46" s="51" t="s">
        <v>723</v>
      </c>
      <c r="CR46" s="47"/>
      <c r="CS46" s="48"/>
      <c r="CT46" s="48"/>
      <c r="CU46" s="47"/>
      <c r="CV46" s="49"/>
      <c r="CW46" s="50"/>
      <c r="CX46" s="62"/>
      <c r="CY46" s="62"/>
      <c r="CZ46" s="131"/>
      <c r="DA46" s="143">
        <f>CM46</f>
        <v>-7.0274068868587669E-3</v>
      </c>
      <c r="DB46" s="413" t="s">
        <v>18</v>
      </c>
    </row>
    <row r="47" spans="1:106" ht="86.25" thickBot="1" x14ac:dyDescent="0.3">
      <c r="A47" s="11">
        <v>40</v>
      </c>
      <c r="B47" s="12" t="s">
        <v>26</v>
      </c>
      <c r="C47" s="13" t="s">
        <v>399</v>
      </c>
      <c r="D47" s="170" t="s">
        <v>311</v>
      </c>
      <c r="E47" s="10" t="s">
        <v>29</v>
      </c>
      <c r="F47" s="20" t="s">
        <v>400</v>
      </c>
      <c r="G47" s="20" t="s">
        <v>401</v>
      </c>
      <c r="H47" s="20" t="s">
        <v>39</v>
      </c>
      <c r="I47" s="20" t="s">
        <v>402</v>
      </c>
      <c r="J47" s="25">
        <v>0.01</v>
      </c>
      <c r="K47" s="20" t="s">
        <v>403</v>
      </c>
      <c r="L47" s="19" t="s">
        <v>35</v>
      </c>
      <c r="M47" s="12" t="s">
        <v>404</v>
      </c>
      <c r="N47" s="20" t="s">
        <v>37</v>
      </c>
      <c r="O47" s="20" t="s">
        <v>405</v>
      </c>
      <c r="P47" s="19" t="s">
        <v>39</v>
      </c>
      <c r="Q47" s="19" t="s">
        <v>39</v>
      </c>
      <c r="R47" s="35" t="s">
        <v>406</v>
      </c>
      <c r="S47" s="35" t="s">
        <v>407</v>
      </c>
      <c r="T47" s="40">
        <v>0.01</v>
      </c>
      <c r="U47" s="36" t="s">
        <v>386</v>
      </c>
      <c r="V47" s="20" t="s">
        <v>408</v>
      </c>
      <c r="W47" s="20" t="s">
        <v>409</v>
      </c>
      <c r="X47" s="20" t="s">
        <v>409</v>
      </c>
      <c r="Y47" s="18" t="s">
        <v>410</v>
      </c>
      <c r="Z47" s="333">
        <f t="shared" si="28"/>
        <v>0.01</v>
      </c>
      <c r="AA47" s="356">
        <v>2</v>
      </c>
      <c r="AB47" s="357">
        <v>308</v>
      </c>
      <c r="AC47" s="398">
        <f>+AA47/AB47</f>
        <v>6.4935064935064939E-3</v>
      </c>
      <c r="AD47" s="36" t="s">
        <v>386</v>
      </c>
      <c r="AE47" s="214" t="s">
        <v>21</v>
      </c>
      <c r="AF47" s="359" t="s">
        <v>921</v>
      </c>
      <c r="AG47" s="324"/>
      <c r="AH47" s="333">
        <f t="shared" si="29"/>
        <v>0.01</v>
      </c>
      <c r="AI47" s="362">
        <v>0</v>
      </c>
      <c r="AJ47" s="362">
        <v>292</v>
      </c>
      <c r="AK47" s="358">
        <f>+AI47/AJ47</f>
        <v>0</v>
      </c>
      <c r="AL47" s="36" t="s">
        <v>386</v>
      </c>
      <c r="AM47" s="214" t="s">
        <v>21</v>
      </c>
      <c r="AN47" s="362" t="s">
        <v>923</v>
      </c>
      <c r="AO47" s="324"/>
      <c r="AP47" s="333">
        <f t="shared" si="30"/>
        <v>0.01</v>
      </c>
      <c r="AQ47" s="360">
        <v>1</v>
      </c>
      <c r="AR47" s="361">
        <v>323</v>
      </c>
      <c r="AS47" s="398">
        <f t="shared" ref="AS47:AS52" si="31">+AQ47/AR47</f>
        <v>3.0959752321981426E-3</v>
      </c>
      <c r="AT47" s="36" t="s">
        <v>386</v>
      </c>
      <c r="AU47" s="214" t="s">
        <v>21</v>
      </c>
      <c r="AV47" s="363" t="s">
        <v>925</v>
      </c>
      <c r="AW47" s="18"/>
      <c r="AX47" s="131">
        <f>AVERAGE(AC47,AK47,AS47)</f>
        <v>3.1964939085682119E-3</v>
      </c>
      <c r="AY47" s="400">
        <f>AX47</f>
        <v>3.1964939085682119E-3</v>
      </c>
      <c r="AZ47" s="324" t="s">
        <v>21</v>
      </c>
      <c r="BA47" s="210">
        <v>0.01</v>
      </c>
      <c r="BB47" s="211">
        <v>2</v>
      </c>
      <c r="BC47" s="211">
        <v>400</v>
      </c>
      <c r="BD47" s="212">
        <f>+BB47/BC47</f>
        <v>5.0000000000000001E-3</v>
      </c>
      <c r="BE47" s="213" t="s">
        <v>386</v>
      </c>
      <c r="BF47" s="214" t="s">
        <v>21</v>
      </c>
      <c r="BG47" s="215" t="s">
        <v>882</v>
      </c>
      <c r="BH47" s="216"/>
      <c r="BI47" s="217">
        <v>0.01</v>
      </c>
      <c r="BJ47" s="211">
        <v>0</v>
      </c>
      <c r="BK47" s="211">
        <v>347</v>
      </c>
      <c r="BL47" s="286">
        <f>+BJ47/BK47</f>
        <v>0</v>
      </c>
      <c r="BM47" s="213" t="s">
        <v>386</v>
      </c>
      <c r="BN47" s="214" t="s">
        <v>21</v>
      </c>
      <c r="BO47" s="218" t="s">
        <v>883</v>
      </c>
      <c r="BP47" s="216"/>
      <c r="BQ47" s="217">
        <v>0.01</v>
      </c>
      <c r="BR47" s="211">
        <v>1</v>
      </c>
      <c r="BS47" s="211">
        <v>382</v>
      </c>
      <c r="BT47" s="212">
        <f t="shared" ref="BT47:BT52" si="32">+BR47/BS47</f>
        <v>2.617801047120419E-3</v>
      </c>
      <c r="BU47" s="213" t="s">
        <v>386</v>
      </c>
      <c r="BV47" s="214" t="s">
        <v>21</v>
      </c>
      <c r="BW47" s="219" t="s">
        <v>884</v>
      </c>
      <c r="BX47" s="220"/>
      <c r="BY47" s="131">
        <f>AVERAGE(BD47,BL47,BT47)</f>
        <v>2.5392670157068065E-3</v>
      </c>
      <c r="BZ47" s="131">
        <f>BY47</f>
        <v>2.5392670157068065E-3</v>
      </c>
      <c r="CA47" s="132" t="s">
        <v>21</v>
      </c>
      <c r="CB47" s="93">
        <v>0.01</v>
      </c>
      <c r="CC47" s="94">
        <v>0</v>
      </c>
      <c r="CD47" s="94">
        <v>10</v>
      </c>
      <c r="CE47" s="93">
        <f>+CC47/CD47</f>
        <v>0</v>
      </c>
      <c r="CF47" s="95" t="s">
        <v>724</v>
      </c>
      <c r="CG47" s="78" t="s">
        <v>21</v>
      </c>
      <c r="CH47" s="96" t="s">
        <v>725</v>
      </c>
      <c r="CI47" s="97"/>
      <c r="CJ47" s="93">
        <v>0.01</v>
      </c>
      <c r="CK47" s="98">
        <v>0</v>
      </c>
      <c r="CL47" s="98">
        <v>532</v>
      </c>
      <c r="CM47" s="93">
        <f>+CK47/CL47</f>
        <v>0</v>
      </c>
      <c r="CN47" s="95" t="s">
        <v>386</v>
      </c>
      <c r="CO47" s="78" t="s">
        <v>21</v>
      </c>
      <c r="CP47" s="96" t="s">
        <v>726</v>
      </c>
      <c r="CQ47" s="99"/>
      <c r="CR47" s="84">
        <v>0.01</v>
      </c>
      <c r="CS47" s="98">
        <v>0</v>
      </c>
      <c r="CT47" s="98">
        <v>421</v>
      </c>
      <c r="CU47" s="93">
        <f t="shared" ref="CU47:CU52" si="33">+CS47/CT47</f>
        <v>0</v>
      </c>
      <c r="CV47" s="95" t="s">
        <v>724</v>
      </c>
      <c r="CW47" s="100" t="s">
        <v>21</v>
      </c>
      <c r="CX47" s="83" t="s">
        <v>727</v>
      </c>
      <c r="CY47" s="80"/>
      <c r="CZ47" s="131">
        <f>AVERAGE(CE47,CM47,CU47)</f>
        <v>0</v>
      </c>
      <c r="DA47" s="131">
        <f>CZ47</f>
        <v>0</v>
      </c>
      <c r="DB47" s="413" t="s">
        <v>21</v>
      </c>
    </row>
    <row r="48" spans="1:106" ht="75.75" thickBot="1" x14ac:dyDescent="0.3">
      <c r="A48" s="11">
        <v>41</v>
      </c>
      <c r="B48" s="12" t="s">
        <v>26</v>
      </c>
      <c r="C48" s="13" t="s">
        <v>399</v>
      </c>
      <c r="D48" s="170" t="s">
        <v>311</v>
      </c>
      <c r="E48" s="10" t="s">
        <v>29</v>
      </c>
      <c r="F48" s="12" t="s">
        <v>411</v>
      </c>
      <c r="G48" s="20" t="s">
        <v>412</v>
      </c>
      <c r="H48" s="20" t="s">
        <v>39</v>
      </c>
      <c r="I48" s="20" t="s">
        <v>402</v>
      </c>
      <c r="J48" s="25">
        <v>0.01</v>
      </c>
      <c r="K48" s="20" t="s">
        <v>403</v>
      </c>
      <c r="L48" s="19" t="s">
        <v>35</v>
      </c>
      <c r="M48" s="12" t="s">
        <v>413</v>
      </c>
      <c r="N48" s="20" t="s">
        <v>37</v>
      </c>
      <c r="O48" s="20" t="s">
        <v>414</v>
      </c>
      <c r="P48" s="19" t="s">
        <v>39</v>
      </c>
      <c r="Q48" s="19" t="s">
        <v>39</v>
      </c>
      <c r="R48" s="35" t="s">
        <v>406</v>
      </c>
      <c r="S48" s="35" t="s">
        <v>407</v>
      </c>
      <c r="T48" s="40">
        <v>0.01</v>
      </c>
      <c r="U48" s="36" t="s">
        <v>386</v>
      </c>
      <c r="V48" s="20" t="s">
        <v>408</v>
      </c>
      <c r="W48" s="20" t="s">
        <v>409</v>
      </c>
      <c r="X48" s="20" t="s">
        <v>409</v>
      </c>
      <c r="Y48" s="18" t="s">
        <v>415</v>
      </c>
      <c r="Z48" s="333">
        <f t="shared" si="28"/>
        <v>0.01</v>
      </c>
      <c r="AA48" s="360">
        <v>0</v>
      </c>
      <c r="AB48" s="361">
        <v>306</v>
      </c>
      <c r="AC48" s="358">
        <f>+AA48/AB48</f>
        <v>0</v>
      </c>
      <c r="AD48" s="36" t="s">
        <v>386</v>
      </c>
      <c r="AE48" s="214" t="s">
        <v>21</v>
      </c>
      <c r="AF48" s="359" t="s">
        <v>922</v>
      </c>
      <c r="AG48" s="325"/>
      <c r="AH48" s="333">
        <f t="shared" si="29"/>
        <v>0.01</v>
      </c>
      <c r="AI48" s="362">
        <v>0</v>
      </c>
      <c r="AJ48" s="362">
        <v>292</v>
      </c>
      <c r="AK48" s="358">
        <f>+AI48/AJ48</f>
        <v>0</v>
      </c>
      <c r="AL48" s="36" t="s">
        <v>386</v>
      </c>
      <c r="AM48" s="214" t="s">
        <v>21</v>
      </c>
      <c r="AN48" s="362" t="s">
        <v>924</v>
      </c>
      <c r="AO48" s="325"/>
      <c r="AP48" s="333">
        <f t="shared" si="30"/>
        <v>0.01</v>
      </c>
      <c r="AQ48" s="360">
        <v>0</v>
      </c>
      <c r="AR48" s="361">
        <v>322</v>
      </c>
      <c r="AS48" s="358">
        <f t="shared" si="31"/>
        <v>0</v>
      </c>
      <c r="AT48" s="36" t="s">
        <v>386</v>
      </c>
      <c r="AU48" s="214" t="s">
        <v>21</v>
      </c>
      <c r="AV48" s="363" t="s">
        <v>926</v>
      </c>
      <c r="AW48" s="18"/>
      <c r="AX48" s="131">
        <f>AVERAGE(AC48,AK48,AS48)</f>
        <v>0</v>
      </c>
      <c r="AY48" s="401">
        <f>AX48</f>
        <v>0</v>
      </c>
      <c r="AZ48" s="325" t="s">
        <v>21</v>
      </c>
      <c r="BA48" s="221">
        <v>0.01</v>
      </c>
      <c r="BB48" s="222">
        <v>1</v>
      </c>
      <c r="BC48" s="222">
        <v>398</v>
      </c>
      <c r="BD48" s="223">
        <f>+BB48/BC48</f>
        <v>2.5125628140703518E-3</v>
      </c>
      <c r="BE48" s="224" t="s">
        <v>386</v>
      </c>
      <c r="BF48" s="225" t="s">
        <v>21</v>
      </c>
      <c r="BG48" s="226" t="s">
        <v>885</v>
      </c>
      <c r="BH48" s="227"/>
      <c r="BI48" s="228">
        <v>0.01</v>
      </c>
      <c r="BJ48" s="222">
        <v>0</v>
      </c>
      <c r="BK48" s="222">
        <v>347</v>
      </c>
      <c r="BL48" s="287">
        <f>+BJ48/BK48</f>
        <v>0</v>
      </c>
      <c r="BM48" s="224" t="s">
        <v>386</v>
      </c>
      <c r="BN48" s="225" t="s">
        <v>21</v>
      </c>
      <c r="BO48" s="229" t="s">
        <v>886</v>
      </c>
      <c r="BP48" s="227"/>
      <c r="BQ48" s="228">
        <v>0.01</v>
      </c>
      <c r="BR48" s="222">
        <v>1</v>
      </c>
      <c r="BS48" s="222">
        <v>381</v>
      </c>
      <c r="BT48" s="223">
        <f t="shared" si="32"/>
        <v>2.6246719160104987E-3</v>
      </c>
      <c r="BU48" s="224" t="s">
        <v>386</v>
      </c>
      <c r="BV48" s="225" t="s">
        <v>21</v>
      </c>
      <c r="BW48" s="226" t="s">
        <v>887</v>
      </c>
      <c r="BX48" s="230"/>
      <c r="BY48" s="131">
        <f>AVERAGE(BD48,BL48,BT48)</f>
        <v>1.712411576693617E-3</v>
      </c>
      <c r="BZ48" s="131">
        <f>BY48</f>
        <v>1.712411576693617E-3</v>
      </c>
      <c r="CA48" s="132" t="s">
        <v>21</v>
      </c>
      <c r="CB48" s="93">
        <v>0.01</v>
      </c>
      <c r="CC48" s="94">
        <v>0</v>
      </c>
      <c r="CD48" s="94">
        <v>10</v>
      </c>
      <c r="CE48" s="93">
        <f>+CC48/CD48</f>
        <v>0</v>
      </c>
      <c r="CF48" s="95" t="s">
        <v>724</v>
      </c>
      <c r="CG48" s="78" t="s">
        <v>21</v>
      </c>
      <c r="CH48" s="96" t="s">
        <v>728</v>
      </c>
      <c r="CI48" s="97"/>
      <c r="CJ48" s="95">
        <v>0.01</v>
      </c>
      <c r="CK48" s="86">
        <v>3</v>
      </c>
      <c r="CL48" s="86">
        <v>535</v>
      </c>
      <c r="CM48" s="101">
        <f>+CK48/CL48</f>
        <v>5.6074766355140183E-3</v>
      </c>
      <c r="CN48" s="95" t="s">
        <v>386</v>
      </c>
      <c r="CO48" s="78" t="s">
        <v>21</v>
      </c>
      <c r="CP48" s="83" t="s">
        <v>729</v>
      </c>
      <c r="CQ48" s="102"/>
      <c r="CR48" s="84">
        <v>0.01</v>
      </c>
      <c r="CS48" s="94">
        <v>0</v>
      </c>
      <c r="CT48" s="94">
        <v>421</v>
      </c>
      <c r="CU48" s="93">
        <f t="shared" si="33"/>
        <v>0</v>
      </c>
      <c r="CV48" s="95" t="s">
        <v>386</v>
      </c>
      <c r="CW48" s="100" t="s">
        <v>21</v>
      </c>
      <c r="CX48" s="83" t="s">
        <v>730</v>
      </c>
      <c r="CY48" s="80"/>
      <c r="CZ48" s="131">
        <f>AVERAGE(CE48,CM48,CU48)</f>
        <v>1.8691588785046728E-3</v>
      </c>
      <c r="DA48" s="131">
        <f>CZ48</f>
        <v>1.8691588785046728E-3</v>
      </c>
      <c r="DB48" s="413" t="s">
        <v>21</v>
      </c>
    </row>
    <row r="49" spans="1:106" ht="89.25" x14ac:dyDescent="0.25">
      <c r="A49" s="11">
        <v>42</v>
      </c>
      <c r="B49" s="12" t="s">
        <v>26</v>
      </c>
      <c r="C49" s="13" t="s">
        <v>399</v>
      </c>
      <c r="D49" s="170" t="s">
        <v>311</v>
      </c>
      <c r="E49" s="10" t="s">
        <v>71</v>
      </c>
      <c r="F49" s="24" t="s">
        <v>416</v>
      </c>
      <c r="G49" s="20" t="s">
        <v>417</v>
      </c>
      <c r="H49" s="20" t="s">
        <v>32</v>
      </c>
      <c r="I49" s="20" t="s">
        <v>418</v>
      </c>
      <c r="J49" s="26">
        <v>0.9</v>
      </c>
      <c r="K49" s="20" t="s">
        <v>419</v>
      </c>
      <c r="L49" s="19" t="s">
        <v>35</v>
      </c>
      <c r="M49" s="12" t="s">
        <v>420</v>
      </c>
      <c r="N49" s="20" t="s">
        <v>37</v>
      </c>
      <c r="O49" s="20" t="s">
        <v>421</v>
      </c>
      <c r="P49" s="19" t="s">
        <v>32</v>
      </c>
      <c r="Q49" s="19" t="s">
        <v>32</v>
      </c>
      <c r="R49" s="35" t="s">
        <v>422</v>
      </c>
      <c r="S49" s="35" t="s">
        <v>423</v>
      </c>
      <c r="T49" s="40" t="s">
        <v>424</v>
      </c>
      <c r="U49" s="36" t="s">
        <v>425</v>
      </c>
      <c r="V49" s="20" t="s">
        <v>426</v>
      </c>
      <c r="W49" s="20" t="s">
        <v>409</v>
      </c>
      <c r="X49" s="20" t="s">
        <v>409</v>
      </c>
      <c r="Y49" s="20" t="s">
        <v>427</v>
      </c>
      <c r="Z49" s="333">
        <f t="shared" si="28"/>
        <v>0.9</v>
      </c>
      <c r="AA49" s="326"/>
      <c r="AB49" s="326"/>
      <c r="AC49" s="326"/>
      <c r="AD49" s="326"/>
      <c r="AE49" s="326"/>
      <c r="AF49" s="326"/>
      <c r="AG49" s="326"/>
      <c r="AH49" s="333">
        <f t="shared" si="29"/>
        <v>0.9</v>
      </c>
      <c r="AI49" s="326"/>
      <c r="AJ49" s="326"/>
      <c r="AK49" s="326"/>
      <c r="AL49" s="326"/>
      <c r="AM49" s="326"/>
      <c r="AN49" s="326"/>
      <c r="AO49" s="326"/>
      <c r="AP49" s="333">
        <f t="shared" si="30"/>
        <v>0.9</v>
      </c>
      <c r="AQ49" s="348">
        <v>45165049997</v>
      </c>
      <c r="AR49" s="349">
        <v>60088494530</v>
      </c>
      <c r="AS49" s="352">
        <f t="shared" si="31"/>
        <v>0.75164222951950865</v>
      </c>
      <c r="AT49" s="35" t="s">
        <v>423</v>
      </c>
      <c r="AU49" s="6" t="s">
        <v>19</v>
      </c>
      <c r="AV49" s="351" t="s">
        <v>919</v>
      </c>
      <c r="AW49" s="326"/>
      <c r="AX49" s="326"/>
      <c r="AY49" s="152">
        <f>AS49</f>
        <v>0.75164222951950865</v>
      </c>
      <c r="AZ49" s="162" t="str">
        <f>AU49</f>
        <v>REGULAR</v>
      </c>
      <c r="BA49" s="149"/>
      <c r="BB49" s="149"/>
      <c r="BC49" s="149"/>
      <c r="BD49" s="149"/>
      <c r="BE49" s="149"/>
      <c r="BF49" s="149"/>
      <c r="BG49" s="149"/>
      <c r="BH49" s="149"/>
      <c r="BI49" s="149"/>
      <c r="BJ49" s="149"/>
      <c r="BK49" s="149"/>
      <c r="BL49" s="149"/>
      <c r="BM49" s="149"/>
      <c r="BN49" s="149"/>
      <c r="BO49" s="149"/>
      <c r="BP49" s="149"/>
      <c r="BQ49" s="263">
        <v>0.9</v>
      </c>
      <c r="BR49" s="264">
        <v>30202598586</v>
      </c>
      <c r="BS49" s="264">
        <v>38823763547</v>
      </c>
      <c r="BT49" s="265">
        <f t="shared" si="32"/>
        <v>0.77794102958196654</v>
      </c>
      <c r="BU49" s="266" t="s">
        <v>903</v>
      </c>
      <c r="BV49" s="267" t="s">
        <v>19</v>
      </c>
      <c r="BW49" s="268" t="s">
        <v>904</v>
      </c>
      <c r="BX49" s="269"/>
      <c r="BY49" s="132"/>
      <c r="BZ49" s="142">
        <f>BT49</f>
        <v>0.77794102958196654</v>
      </c>
      <c r="CA49" s="133" t="str">
        <f>BV49</f>
        <v>REGULAR</v>
      </c>
      <c r="CB49" s="95"/>
      <c r="CC49" s="103"/>
      <c r="CD49" s="104"/>
      <c r="CE49" s="93"/>
      <c r="CF49" s="95"/>
      <c r="CG49" s="105"/>
      <c r="CH49" s="96"/>
      <c r="CI49" s="80"/>
      <c r="CJ49" s="106"/>
      <c r="CK49" s="86"/>
      <c r="CL49" s="86"/>
      <c r="CM49" s="107"/>
      <c r="CN49" s="106"/>
      <c r="CO49" s="108"/>
      <c r="CP49" s="91"/>
      <c r="CQ49" s="91"/>
      <c r="CR49" s="84">
        <v>0.9</v>
      </c>
      <c r="CS49" s="103">
        <v>11456881239</v>
      </c>
      <c r="CT49" s="103">
        <v>18208798132</v>
      </c>
      <c r="CU49" s="84">
        <f t="shared" si="33"/>
        <v>0.62919480769385683</v>
      </c>
      <c r="CV49" s="84" t="s">
        <v>731</v>
      </c>
      <c r="CW49" s="78" t="s">
        <v>19</v>
      </c>
      <c r="CX49" s="96" t="s">
        <v>732</v>
      </c>
      <c r="CY49" s="109" t="s">
        <v>733</v>
      </c>
      <c r="CZ49" s="132"/>
      <c r="DA49" s="142">
        <f>CU49</f>
        <v>0.62919480769385683</v>
      </c>
      <c r="DB49" s="411" t="str">
        <f>CW49</f>
        <v>REGULAR</v>
      </c>
    </row>
    <row r="50" spans="1:106" ht="75.75" thickBot="1" x14ac:dyDescent="0.3">
      <c r="A50" s="11">
        <v>43</v>
      </c>
      <c r="B50" s="12" t="s">
        <v>26</v>
      </c>
      <c r="C50" s="13" t="s">
        <v>399</v>
      </c>
      <c r="D50" s="170" t="s">
        <v>311</v>
      </c>
      <c r="E50" s="10" t="s">
        <v>71</v>
      </c>
      <c r="F50" s="24" t="s">
        <v>428</v>
      </c>
      <c r="G50" s="20" t="s">
        <v>429</v>
      </c>
      <c r="H50" s="20" t="s">
        <v>32</v>
      </c>
      <c r="I50" s="20" t="s">
        <v>418</v>
      </c>
      <c r="J50" s="25">
        <v>1</v>
      </c>
      <c r="K50" s="20" t="s">
        <v>430</v>
      </c>
      <c r="L50" s="19" t="s">
        <v>35</v>
      </c>
      <c r="M50" s="24" t="s">
        <v>431</v>
      </c>
      <c r="N50" s="20" t="s">
        <v>37</v>
      </c>
      <c r="O50" s="20" t="s">
        <v>421</v>
      </c>
      <c r="P50" s="19" t="s">
        <v>32</v>
      </c>
      <c r="Q50" s="19" t="s">
        <v>32</v>
      </c>
      <c r="R50" s="35" t="s">
        <v>422</v>
      </c>
      <c r="S50" s="35" t="s">
        <v>423</v>
      </c>
      <c r="T50" s="40" t="s">
        <v>424</v>
      </c>
      <c r="U50" s="36" t="s">
        <v>425</v>
      </c>
      <c r="V50" s="20" t="s">
        <v>426</v>
      </c>
      <c r="W50" s="20" t="s">
        <v>409</v>
      </c>
      <c r="X50" s="20" t="s">
        <v>409</v>
      </c>
      <c r="Y50" s="20" t="s">
        <v>427</v>
      </c>
      <c r="Z50" s="333">
        <f t="shared" si="28"/>
        <v>1</v>
      </c>
      <c r="AA50" s="20"/>
      <c r="AB50" s="20"/>
      <c r="AC50" s="20"/>
      <c r="AD50" s="20"/>
      <c r="AE50" s="20"/>
      <c r="AF50" s="20"/>
      <c r="AG50" s="20"/>
      <c r="AH50" s="333">
        <f t="shared" si="29"/>
        <v>1</v>
      </c>
      <c r="AI50" s="20"/>
      <c r="AJ50" s="20"/>
      <c r="AK50" s="20"/>
      <c r="AL50" s="20"/>
      <c r="AM50" s="20"/>
      <c r="AN50" s="20"/>
      <c r="AO50" s="20"/>
      <c r="AP50" s="333">
        <f t="shared" si="30"/>
        <v>1</v>
      </c>
      <c r="AQ50" s="348">
        <v>22374018239</v>
      </c>
      <c r="AR50" s="349">
        <v>23880767650</v>
      </c>
      <c r="AS50" s="352">
        <f t="shared" si="31"/>
        <v>0.93690531924755782</v>
      </c>
      <c r="AT50" s="40" t="s">
        <v>424</v>
      </c>
      <c r="AU50" s="7" t="s">
        <v>20</v>
      </c>
      <c r="AV50" s="351" t="s">
        <v>920</v>
      </c>
      <c r="AW50" s="20"/>
      <c r="AX50" s="20"/>
      <c r="AY50" s="152">
        <f>AS50</f>
        <v>0.93690531924755782</v>
      </c>
      <c r="AZ50" s="162" t="str">
        <f>AU50</f>
        <v>BUENO</v>
      </c>
      <c r="BA50" s="150"/>
      <c r="BB50" s="150"/>
      <c r="BC50" s="150"/>
      <c r="BD50" s="150"/>
      <c r="BE50" s="150"/>
      <c r="BF50" s="150"/>
      <c r="BG50" s="150"/>
      <c r="BH50" s="150"/>
      <c r="BI50" s="150"/>
      <c r="BJ50" s="150"/>
      <c r="BK50" s="150"/>
      <c r="BL50" s="150"/>
      <c r="BM50" s="150"/>
      <c r="BN50" s="150"/>
      <c r="BO50" s="150"/>
      <c r="BP50" s="150"/>
      <c r="BQ50" s="203">
        <v>1</v>
      </c>
      <c r="BR50" s="270">
        <v>15018206918</v>
      </c>
      <c r="BS50" s="270">
        <v>23882155649</v>
      </c>
      <c r="BT50" s="271">
        <f t="shared" si="32"/>
        <v>0.62884637127088006</v>
      </c>
      <c r="BU50" s="272" t="s">
        <v>903</v>
      </c>
      <c r="BV50" s="273" t="s">
        <v>19</v>
      </c>
      <c r="BW50" s="209" t="s">
        <v>905</v>
      </c>
      <c r="BX50" s="274"/>
      <c r="BY50" s="132"/>
      <c r="BZ50" s="142">
        <f>BT50</f>
        <v>0.62884637127088006</v>
      </c>
      <c r="CA50" s="133" t="str">
        <f>BV50</f>
        <v>REGULAR</v>
      </c>
      <c r="CB50" s="84"/>
      <c r="CC50" s="86"/>
      <c r="CD50" s="86"/>
      <c r="CE50" s="93"/>
      <c r="CF50" s="95"/>
      <c r="CG50" s="50"/>
      <c r="CH50" s="96"/>
      <c r="CI50" s="80"/>
      <c r="CJ50" s="95"/>
      <c r="CK50" s="86"/>
      <c r="CL50" s="86"/>
      <c r="CM50" s="93"/>
      <c r="CN50" s="95"/>
      <c r="CO50" s="50"/>
      <c r="CP50" s="91"/>
      <c r="CQ50" s="91"/>
      <c r="CR50" s="84">
        <v>1</v>
      </c>
      <c r="CS50" s="103">
        <v>4663487030</v>
      </c>
      <c r="CT50" s="103">
        <v>24031195319</v>
      </c>
      <c r="CU50" s="84">
        <f t="shared" si="33"/>
        <v>0.194059719797328</v>
      </c>
      <c r="CV50" s="84" t="s">
        <v>329</v>
      </c>
      <c r="CW50" s="78" t="s">
        <v>18</v>
      </c>
      <c r="CX50" s="83" t="s">
        <v>734</v>
      </c>
      <c r="CY50" s="80" t="s">
        <v>735</v>
      </c>
      <c r="CZ50" s="132"/>
      <c r="DA50" s="142">
        <f>CU50</f>
        <v>0.194059719797328</v>
      </c>
      <c r="DB50" s="411" t="str">
        <f>CW50</f>
        <v>MALO</v>
      </c>
    </row>
    <row r="51" spans="1:106" ht="171" x14ac:dyDescent="0.25">
      <c r="A51" s="11">
        <v>44</v>
      </c>
      <c r="B51" s="12" t="s">
        <v>26</v>
      </c>
      <c r="C51" s="13" t="s">
        <v>399</v>
      </c>
      <c r="D51" s="170" t="s">
        <v>311</v>
      </c>
      <c r="E51" s="10" t="s">
        <v>71</v>
      </c>
      <c r="F51" s="24" t="s">
        <v>432</v>
      </c>
      <c r="G51" s="20" t="s">
        <v>433</v>
      </c>
      <c r="H51" s="20" t="s">
        <v>39</v>
      </c>
      <c r="I51" s="20" t="s">
        <v>418</v>
      </c>
      <c r="J51" s="26">
        <v>0.15</v>
      </c>
      <c r="K51" s="20" t="s">
        <v>430</v>
      </c>
      <c r="L51" s="19" t="s">
        <v>35</v>
      </c>
      <c r="M51" s="20" t="s">
        <v>434</v>
      </c>
      <c r="N51" s="20" t="s">
        <v>37</v>
      </c>
      <c r="O51" s="20" t="s">
        <v>421</v>
      </c>
      <c r="P51" s="19" t="s">
        <v>39</v>
      </c>
      <c r="Q51" s="19" t="s">
        <v>32</v>
      </c>
      <c r="R51" s="35" t="s">
        <v>435</v>
      </c>
      <c r="S51" s="35" t="s">
        <v>436</v>
      </c>
      <c r="T51" s="40" t="s">
        <v>437</v>
      </c>
      <c r="U51" s="36" t="s">
        <v>438</v>
      </c>
      <c r="V51" s="20" t="s">
        <v>426</v>
      </c>
      <c r="W51" s="20" t="s">
        <v>409</v>
      </c>
      <c r="X51" s="20" t="s">
        <v>409</v>
      </c>
      <c r="Y51" s="20" t="s">
        <v>439</v>
      </c>
      <c r="Z51" s="333">
        <f t="shared" si="28"/>
        <v>0.15</v>
      </c>
      <c r="AA51" s="348">
        <v>7398647607</v>
      </c>
      <c r="AB51" s="349">
        <v>52325447096</v>
      </c>
      <c r="AC51" s="350">
        <f>+AA51/AB51</f>
        <v>0.14139673939958722</v>
      </c>
      <c r="AD51" s="36" t="s">
        <v>438</v>
      </c>
      <c r="AE51" s="214" t="s">
        <v>21</v>
      </c>
      <c r="AF51" s="364" t="s">
        <v>927</v>
      </c>
      <c r="AG51" s="327"/>
      <c r="AH51" s="333">
        <f t="shared" si="29"/>
        <v>0.15</v>
      </c>
      <c r="AI51" s="348">
        <v>9459971125</v>
      </c>
      <c r="AJ51" s="349">
        <v>62296452560</v>
      </c>
      <c r="AK51" s="350">
        <f>+AI51/AJ51</f>
        <v>0.1518540901809578</v>
      </c>
      <c r="AL51" s="36" t="s">
        <v>438</v>
      </c>
      <c r="AM51" s="214" t="s">
        <v>21</v>
      </c>
      <c r="AN51" s="364" t="s">
        <v>928</v>
      </c>
      <c r="AO51" s="327"/>
      <c r="AP51" s="333">
        <f t="shared" si="30"/>
        <v>0.15</v>
      </c>
      <c r="AQ51" s="348">
        <v>6933721411</v>
      </c>
      <c r="AR51" s="349">
        <v>67022215941</v>
      </c>
      <c r="AS51" s="350">
        <f t="shared" si="31"/>
        <v>0.10345407584111797</v>
      </c>
      <c r="AT51" s="36" t="s">
        <v>438</v>
      </c>
      <c r="AU51" s="214" t="s">
        <v>21</v>
      </c>
      <c r="AV51" s="351" t="s">
        <v>929</v>
      </c>
      <c r="AW51" s="327"/>
      <c r="AX51" s="131">
        <f>AVERAGE(AC51,AK51,AS51)</f>
        <v>0.13223496847388769</v>
      </c>
      <c r="AY51" s="402">
        <f>AX51</f>
        <v>0.13223496847388769</v>
      </c>
      <c r="AZ51" s="327" t="s">
        <v>21</v>
      </c>
      <c r="BA51" s="231">
        <v>0.15</v>
      </c>
      <c r="BB51" s="232">
        <v>5088283019</v>
      </c>
      <c r="BC51" s="232">
        <v>28797039623</v>
      </c>
      <c r="BD51" s="233">
        <f>+BB51/BC51</f>
        <v>0.1766946563123809</v>
      </c>
      <c r="BE51" s="213" t="s">
        <v>736</v>
      </c>
      <c r="BF51" s="214" t="s">
        <v>21</v>
      </c>
      <c r="BG51" s="218" t="s">
        <v>888</v>
      </c>
      <c r="BH51" s="216"/>
      <c r="BI51" s="234">
        <v>0.15</v>
      </c>
      <c r="BJ51" s="232">
        <v>5951177397</v>
      </c>
      <c r="BK51" s="232">
        <v>34397730545</v>
      </c>
      <c r="BL51" s="233">
        <f>+BJ51/BK51</f>
        <v>0.17301075689323503</v>
      </c>
      <c r="BM51" s="213" t="s">
        <v>736</v>
      </c>
      <c r="BN51" s="214" t="s">
        <v>21</v>
      </c>
      <c r="BO51" s="218" t="s">
        <v>889</v>
      </c>
      <c r="BP51" s="216"/>
      <c r="BQ51" s="234">
        <v>0.15</v>
      </c>
      <c r="BR51" s="232">
        <v>5176844010</v>
      </c>
      <c r="BS51" s="232">
        <v>44000607557</v>
      </c>
      <c r="BT51" s="233">
        <f t="shared" si="32"/>
        <v>0.11765392110310582</v>
      </c>
      <c r="BU51" s="213" t="s">
        <v>736</v>
      </c>
      <c r="BV51" s="214" t="s">
        <v>21</v>
      </c>
      <c r="BW51" s="216" t="s">
        <v>890</v>
      </c>
      <c r="BX51" s="220"/>
      <c r="BY51" s="131">
        <f>AVERAGE(BD51,BL51,BT51)</f>
        <v>0.15578644476957393</v>
      </c>
      <c r="BZ51" s="142">
        <f>BY51</f>
        <v>0.15578644476957393</v>
      </c>
      <c r="CA51" s="132" t="s">
        <v>20</v>
      </c>
      <c r="CB51" s="84">
        <v>0.15</v>
      </c>
      <c r="CC51" s="103">
        <v>1480297463</v>
      </c>
      <c r="CD51" s="103">
        <v>10745600297</v>
      </c>
      <c r="CE51" s="110">
        <f>+CC51/CD51</f>
        <v>0.13775847063781774</v>
      </c>
      <c r="CF51" s="95" t="s">
        <v>736</v>
      </c>
      <c r="CG51" s="78" t="s">
        <v>21</v>
      </c>
      <c r="CH51" s="96" t="s">
        <v>737</v>
      </c>
      <c r="CI51" s="80"/>
      <c r="CJ51" s="95">
        <v>0.15</v>
      </c>
      <c r="CK51" s="103">
        <v>1814822990</v>
      </c>
      <c r="CL51" s="103">
        <v>15918086821</v>
      </c>
      <c r="CM51" s="110">
        <f>+CK51/CL51</f>
        <v>0.11401012008590049</v>
      </c>
      <c r="CN51" s="95" t="s">
        <v>736</v>
      </c>
      <c r="CO51" s="78" t="s">
        <v>21</v>
      </c>
      <c r="CP51" s="83" t="s">
        <v>738</v>
      </c>
      <c r="CQ51" s="80"/>
      <c r="CR51" s="95">
        <v>0.15</v>
      </c>
      <c r="CS51" s="103">
        <v>6107008117</v>
      </c>
      <c r="CT51" s="104">
        <v>24031195319</v>
      </c>
      <c r="CU51" s="110">
        <f t="shared" si="33"/>
        <v>0.25412835424676361</v>
      </c>
      <c r="CV51" s="95" t="s">
        <v>739</v>
      </c>
      <c r="CW51" s="78" t="s">
        <v>19</v>
      </c>
      <c r="CX51" s="83" t="s">
        <v>740</v>
      </c>
      <c r="CY51" s="80" t="s">
        <v>741</v>
      </c>
      <c r="CZ51" s="131">
        <f>AVERAGE(CE51,CM51,CU51)</f>
        <v>0.1686323149901606</v>
      </c>
      <c r="DA51" s="142">
        <f>CZ51</f>
        <v>0.1686323149901606</v>
      </c>
      <c r="DB51" s="413" t="s">
        <v>20</v>
      </c>
    </row>
    <row r="52" spans="1:106" ht="200.25" thickBot="1" x14ac:dyDescent="0.3">
      <c r="A52" s="11">
        <v>45</v>
      </c>
      <c r="B52" s="12" t="s">
        <v>26</v>
      </c>
      <c r="C52" s="13" t="s">
        <v>399</v>
      </c>
      <c r="D52" s="170" t="s">
        <v>311</v>
      </c>
      <c r="E52" s="10" t="s">
        <v>71</v>
      </c>
      <c r="F52" s="24" t="s">
        <v>440</v>
      </c>
      <c r="G52" s="20" t="s">
        <v>441</v>
      </c>
      <c r="H52" s="20" t="s">
        <v>39</v>
      </c>
      <c r="I52" s="20" t="s">
        <v>418</v>
      </c>
      <c r="J52" s="26">
        <v>1</v>
      </c>
      <c r="K52" s="20" t="s">
        <v>430</v>
      </c>
      <c r="L52" s="20" t="s">
        <v>35</v>
      </c>
      <c r="M52" s="24" t="s">
        <v>442</v>
      </c>
      <c r="N52" s="20" t="s">
        <v>37</v>
      </c>
      <c r="O52" s="20" t="s">
        <v>421</v>
      </c>
      <c r="P52" s="20" t="s">
        <v>39</v>
      </c>
      <c r="Q52" s="19" t="s">
        <v>32</v>
      </c>
      <c r="R52" s="35" t="s">
        <v>422</v>
      </c>
      <c r="S52" s="35" t="s">
        <v>423</v>
      </c>
      <c r="T52" s="40" t="s">
        <v>443</v>
      </c>
      <c r="U52" s="40">
        <v>1</v>
      </c>
      <c r="V52" s="20" t="s">
        <v>426</v>
      </c>
      <c r="W52" s="20" t="s">
        <v>409</v>
      </c>
      <c r="X52" s="20" t="s">
        <v>409</v>
      </c>
      <c r="Y52" s="20" t="s">
        <v>427</v>
      </c>
      <c r="Z52" s="333">
        <f t="shared" si="28"/>
        <v>1</v>
      </c>
      <c r="AA52" s="348">
        <v>44926799489</v>
      </c>
      <c r="AB52" s="349">
        <v>107117393000</v>
      </c>
      <c r="AC52" s="350">
        <f>+AA52/AB52</f>
        <v>0.41941647598723769</v>
      </c>
      <c r="AD52" s="35" t="s">
        <v>422</v>
      </c>
      <c r="AE52" s="5" t="s">
        <v>18</v>
      </c>
      <c r="AF52" s="365" t="s">
        <v>930</v>
      </c>
      <c r="AG52" s="328"/>
      <c r="AH52" s="333">
        <f t="shared" si="29"/>
        <v>1</v>
      </c>
      <c r="AI52" s="348">
        <v>52836481435</v>
      </c>
      <c r="AJ52" s="349">
        <v>107117393000</v>
      </c>
      <c r="AK52" s="350">
        <f>+AI52/AJ52</f>
        <v>0.49325772365464493</v>
      </c>
      <c r="AL52" s="35" t="s">
        <v>422</v>
      </c>
      <c r="AM52" s="5" t="s">
        <v>18</v>
      </c>
      <c r="AN52" s="365" t="s">
        <v>931</v>
      </c>
      <c r="AO52" s="328"/>
      <c r="AP52" s="333">
        <f t="shared" si="30"/>
        <v>1</v>
      </c>
      <c r="AQ52" s="348">
        <v>60088494530</v>
      </c>
      <c r="AR52" s="349">
        <v>107117393000</v>
      </c>
      <c r="AS52" s="350">
        <f t="shared" si="31"/>
        <v>0.56095926951844322</v>
      </c>
      <c r="AT52" s="35" t="s">
        <v>423</v>
      </c>
      <c r="AU52" s="6" t="s">
        <v>19</v>
      </c>
      <c r="AV52" s="366" t="s">
        <v>932</v>
      </c>
      <c r="AW52" s="328"/>
      <c r="AX52" s="131">
        <f>AVERAGE(AC52,AK52,AS52)</f>
        <v>0.49121115638677521</v>
      </c>
      <c r="AY52" s="402">
        <f>AX52</f>
        <v>0.49121115638677521</v>
      </c>
      <c r="AZ52" s="328" t="s">
        <v>18</v>
      </c>
      <c r="BA52" s="235">
        <v>1</v>
      </c>
      <c r="BB52" s="236">
        <v>23708756604</v>
      </c>
      <c r="BC52" s="236">
        <v>107117393000</v>
      </c>
      <c r="BD52" s="237">
        <f>+BB52/BC52</f>
        <v>0.22133433180174578</v>
      </c>
      <c r="BE52" s="238" t="s">
        <v>891</v>
      </c>
      <c r="BF52" s="239" t="s">
        <v>18</v>
      </c>
      <c r="BG52" s="229" t="s">
        <v>892</v>
      </c>
      <c r="BH52" s="227"/>
      <c r="BI52" s="240">
        <v>1</v>
      </c>
      <c r="BJ52" s="236">
        <v>28446553148</v>
      </c>
      <c r="BK52" s="236">
        <v>107117393000</v>
      </c>
      <c r="BL52" s="237">
        <f>+BJ52/BK52</f>
        <v>0.26556427813735162</v>
      </c>
      <c r="BM52" s="238" t="s">
        <v>891</v>
      </c>
      <c r="BN52" s="239" t="s">
        <v>18</v>
      </c>
      <c r="BO52" s="229" t="s">
        <v>893</v>
      </c>
      <c r="BP52" s="227"/>
      <c r="BQ52" s="240">
        <v>1</v>
      </c>
      <c r="BR52" s="236">
        <v>38823763547</v>
      </c>
      <c r="BS52" s="236">
        <v>107117393000</v>
      </c>
      <c r="BT52" s="237">
        <f t="shared" si="32"/>
        <v>0.36244126616300304</v>
      </c>
      <c r="BU52" s="238" t="s">
        <v>891</v>
      </c>
      <c r="BV52" s="239" t="s">
        <v>18</v>
      </c>
      <c r="BW52" s="241" t="s">
        <v>894</v>
      </c>
      <c r="BX52" s="230"/>
      <c r="BY52" s="131">
        <f>AVERAGE(BD52,BL52,BT52)</f>
        <v>0.28311329203403351</v>
      </c>
      <c r="BZ52" s="142">
        <f>BY52</f>
        <v>0.28311329203403351</v>
      </c>
      <c r="CA52" s="132" t="s">
        <v>18</v>
      </c>
      <c r="CB52" s="84">
        <v>1</v>
      </c>
      <c r="CC52" s="103">
        <v>9265302834</v>
      </c>
      <c r="CD52" s="103">
        <v>108525393000</v>
      </c>
      <c r="CE52" s="110">
        <f>+CC52/CD52</f>
        <v>8.5374515381851687E-2</v>
      </c>
      <c r="CF52" s="95" t="s">
        <v>329</v>
      </c>
      <c r="CG52" s="78" t="s">
        <v>18</v>
      </c>
      <c r="CH52" s="96" t="s">
        <v>742</v>
      </c>
      <c r="CI52" s="80"/>
      <c r="CJ52" s="95">
        <v>1</v>
      </c>
      <c r="CK52" s="103">
        <v>14103263831</v>
      </c>
      <c r="CL52" s="103">
        <v>108525393000</v>
      </c>
      <c r="CM52" s="110">
        <f>+CK52/CL52</f>
        <v>0.12995358451270478</v>
      </c>
      <c r="CN52" s="95" t="s">
        <v>329</v>
      </c>
      <c r="CO52" s="78" t="s">
        <v>18</v>
      </c>
      <c r="CP52" s="83" t="s">
        <v>743</v>
      </c>
      <c r="CQ52" s="80"/>
      <c r="CR52" s="95">
        <v>1</v>
      </c>
      <c r="CS52" s="103">
        <v>18208798132</v>
      </c>
      <c r="CT52" s="104">
        <v>108525393000</v>
      </c>
      <c r="CU52" s="110">
        <f t="shared" si="33"/>
        <v>0.16778375667342665</v>
      </c>
      <c r="CV52" s="95" t="s">
        <v>329</v>
      </c>
      <c r="CW52" s="78" t="s">
        <v>18</v>
      </c>
      <c r="CX52" s="83" t="s">
        <v>744</v>
      </c>
      <c r="CY52" s="80" t="s">
        <v>745</v>
      </c>
      <c r="CZ52" s="131">
        <f>AVERAGE(CE52,CM52,CU52)</f>
        <v>0.1277039521893277</v>
      </c>
      <c r="DA52" s="142">
        <f>CZ52</f>
        <v>0.1277039521893277</v>
      </c>
      <c r="DB52" s="413" t="s">
        <v>18</v>
      </c>
    </row>
    <row r="53" spans="1:106" ht="75.75" thickBot="1" x14ac:dyDescent="0.3">
      <c r="A53" s="11">
        <v>46</v>
      </c>
      <c r="B53" s="12" t="s">
        <v>26</v>
      </c>
      <c r="C53" s="289" t="s">
        <v>379</v>
      </c>
      <c r="D53" s="170" t="s">
        <v>311</v>
      </c>
      <c r="E53" s="10" t="s">
        <v>29</v>
      </c>
      <c r="F53" s="20" t="s">
        <v>444</v>
      </c>
      <c r="G53" s="289" t="s">
        <v>445</v>
      </c>
      <c r="H53" s="289" t="s">
        <v>446</v>
      </c>
      <c r="I53" s="289" t="s">
        <v>447</v>
      </c>
      <c r="J53" s="20" t="s">
        <v>448</v>
      </c>
      <c r="K53" s="289" t="s">
        <v>449</v>
      </c>
      <c r="L53" s="10" t="s">
        <v>35</v>
      </c>
      <c r="M53" s="289" t="s">
        <v>450</v>
      </c>
      <c r="N53" s="289" t="s">
        <v>37</v>
      </c>
      <c r="O53" s="289" t="s">
        <v>451</v>
      </c>
      <c r="P53" s="10" t="s">
        <v>446</v>
      </c>
      <c r="Q53" s="289" t="s">
        <v>452</v>
      </c>
      <c r="R53" s="35" t="s">
        <v>453</v>
      </c>
      <c r="S53" s="21" t="s">
        <v>454</v>
      </c>
      <c r="T53" s="41" t="s">
        <v>455</v>
      </c>
      <c r="U53" s="42">
        <v>1</v>
      </c>
      <c r="V53" s="46" t="s">
        <v>456</v>
      </c>
      <c r="W53" s="18" t="s">
        <v>457</v>
      </c>
      <c r="X53" s="43" t="s">
        <v>458</v>
      </c>
      <c r="Y53" s="43" t="s">
        <v>459</v>
      </c>
      <c r="Z53" s="333" t="str">
        <f t="shared" si="28"/>
        <v>Por Demanda</v>
      </c>
      <c r="AA53" s="329"/>
      <c r="AB53" s="329"/>
      <c r="AC53" s="329"/>
      <c r="AD53" s="329"/>
      <c r="AE53" s="329"/>
      <c r="AF53" s="329"/>
      <c r="AG53" s="329"/>
      <c r="AH53" s="333" t="str">
        <f t="shared" si="29"/>
        <v>Por Demanda</v>
      </c>
      <c r="AI53" s="329"/>
      <c r="AJ53" s="329"/>
      <c r="AK53" s="329"/>
      <c r="AL53" s="329"/>
      <c r="AM53" s="329"/>
      <c r="AN53" s="329"/>
      <c r="AO53" s="329"/>
      <c r="AP53" s="333" t="str">
        <f t="shared" si="30"/>
        <v>Por Demanda</v>
      </c>
      <c r="AQ53" s="329"/>
      <c r="AR53" s="329"/>
      <c r="AS53" s="329"/>
      <c r="AT53" s="329"/>
      <c r="AU53" s="329"/>
      <c r="AV53" s="329"/>
      <c r="AW53" s="329"/>
      <c r="AX53" s="329"/>
      <c r="AY53" s="322" t="s">
        <v>649</v>
      </c>
      <c r="AZ53" s="322" t="s">
        <v>649</v>
      </c>
      <c r="BA53" s="151"/>
      <c r="BB53" s="151"/>
      <c r="BC53" s="151"/>
      <c r="BD53" s="151"/>
      <c r="BE53" s="151"/>
      <c r="BF53" s="151"/>
      <c r="BG53" s="151"/>
      <c r="BH53" s="151"/>
      <c r="BI53" s="151"/>
      <c r="BJ53" s="151"/>
      <c r="BK53" s="151"/>
      <c r="BL53" s="151"/>
      <c r="BM53" s="151"/>
      <c r="BN53" s="151"/>
      <c r="BO53" s="151"/>
      <c r="BP53" s="151"/>
      <c r="BQ53" s="47" t="s">
        <v>649</v>
      </c>
      <c r="BR53" s="47" t="s">
        <v>649</v>
      </c>
      <c r="BS53" s="47" t="s">
        <v>649</v>
      </c>
      <c r="BT53" s="47" t="s">
        <v>649</v>
      </c>
      <c r="BU53" s="47" t="s">
        <v>649</v>
      </c>
      <c r="BV53" s="47" t="s">
        <v>649</v>
      </c>
      <c r="BW53" s="47" t="s">
        <v>649</v>
      </c>
      <c r="BX53" s="151"/>
      <c r="BY53" s="132"/>
      <c r="BZ53" s="135" t="str">
        <f>BT53</f>
        <v>No aplica</v>
      </c>
      <c r="CA53" s="135" t="str">
        <f>BU53</f>
        <v>No aplica</v>
      </c>
      <c r="CB53" s="47"/>
      <c r="CC53" s="48"/>
      <c r="CD53" s="48"/>
      <c r="CE53" s="47"/>
      <c r="CF53" s="49"/>
      <c r="CG53" s="50"/>
      <c r="CH53" s="62"/>
      <c r="CI53" s="62"/>
      <c r="CJ53" s="47"/>
      <c r="CK53" s="48"/>
      <c r="CL53" s="48"/>
      <c r="CM53" s="47"/>
      <c r="CN53" s="49"/>
      <c r="CO53" s="50"/>
      <c r="CP53" s="62"/>
      <c r="CQ53" s="62"/>
      <c r="CR53" s="47" t="s">
        <v>649</v>
      </c>
      <c r="CS53" s="47" t="s">
        <v>649</v>
      </c>
      <c r="CT53" s="47" t="s">
        <v>649</v>
      </c>
      <c r="CU53" s="47" t="s">
        <v>649</v>
      </c>
      <c r="CV53" s="47" t="s">
        <v>649</v>
      </c>
      <c r="CW53" s="47" t="s">
        <v>649</v>
      </c>
      <c r="CX53" s="47" t="s">
        <v>649</v>
      </c>
      <c r="CY53" s="62"/>
      <c r="CZ53" s="132"/>
      <c r="DA53" s="135" t="str">
        <f>CU53</f>
        <v>No aplica</v>
      </c>
      <c r="DB53" s="412" t="str">
        <f>CV53</f>
        <v>No aplica</v>
      </c>
    </row>
    <row r="54" spans="1:106" ht="105" x14ac:dyDescent="0.25">
      <c r="A54" s="11">
        <v>47</v>
      </c>
      <c r="B54" s="12" t="s">
        <v>26</v>
      </c>
      <c r="C54" s="13" t="s">
        <v>460</v>
      </c>
      <c r="D54" s="170" t="s">
        <v>311</v>
      </c>
      <c r="E54" s="10" t="s">
        <v>29</v>
      </c>
      <c r="F54" s="12" t="s">
        <v>461</v>
      </c>
      <c r="G54" s="44" t="s">
        <v>462</v>
      </c>
      <c r="H54" s="18" t="s">
        <v>39</v>
      </c>
      <c r="I54" s="18" t="s">
        <v>463</v>
      </c>
      <c r="J54" s="26">
        <v>0.8</v>
      </c>
      <c r="K54" s="18" t="s">
        <v>464</v>
      </c>
      <c r="L54" s="22" t="s">
        <v>35</v>
      </c>
      <c r="M54" s="44" t="s">
        <v>465</v>
      </c>
      <c r="N54" s="18" t="s">
        <v>37</v>
      </c>
      <c r="O54" s="44" t="s">
        <v>466</v>
      </c>
      <c r="P54" s="22" t="s">
        <v>39</v>
      </c>
      <c r="Q54" s="22" t="s">
        <v>39</v>
      </c>
      <c r="R54" s="35" t="s">
        <v>329</v>
      </c>
      <c r="S54" s="21" t="s">
        <v>467</v>
      </c>
      <c r="T54" s="21" t="s">
        <v>468</v>
      </c>
      <c r="U54" s="45" t="s">
        <v>469</v>
      </c>
      <c r="V54" s="18" t="s">
        <v>470</v>
      </c>
      <c r="W54" s="18" t="s">
        <v>471</v>
      </c>
      <c r="X54" s="18" t="s">
        <v>472</v>
      </c>
      <c r="Y54" s="18" t="s">
        <v>473</v>
      </c>
      <c r="Z54" s="333">
        <f t="shared" si="28"/>
        <v>0.8</v>
      </c>
      <c r="AA54" s="324">
        <v>11</v>
      </c>
      <c r="AB54" s="324">
        <v>24</v>
      </c>
      <c r="AC54" s="367">
        <f>AA54/AB54</f>
        <v>0.45833333333333331</v>
      </c>
      <c r="AD54" s="35" t="s">
        <v>329</v>
      </c>
      <c r="AE54" s="5" t="s">
        <v>18</v>
      </c>
      <c r="AF54" s="368" t="s">
        <v>933</v>
      </c>
      <c r="AG54" s="368" t="s">
        <v>934</v>
      </c>
      <c r="AH54" s="333">
        <f t="shared" si="29"/>
        <v>0.8</v>
      </c>
      <c r="AI54" s="324">
        <v>13</v>
      </c>
      <c r="AJ54" s="324">
        <v>22</v>
      </c>
      <c r="AK54" s="367">
        <f>AI54/AJ54</f>
        <v>0.59090909090909094</v>
      </c>
      <c r="AL54" s="21" t="s">
        <v>467</v>
      </c>
      <c r="AM54" s="6" t="s">
        <v>19</v>
      </c>
      <c r="AN54" s="368" t="s">
        <v>937</v>
      </c>
      <c r="AO54" s="368" t="s">
        <v>938</v>
      </c>
      <c r="AP54" s="333">
        <f t="shared" si="30"/>
        <v>0.8</v>
      </c>
      <c r="AQ54" s="324">
        <v>18</v>
      </c>
      <c r="AR54" s="324">
        <v>29</v>
      </c>
      <c r="AS54" s="374">
        <f>AQ54/AR54</f>
        <v>0.62068965517241381</v>
      </c>
      <c r="AT54" s="21" t="s">
        <v>467</v>
      </c>
      <c r="AU54" s="6" t="s">
        <v>19</v>
      </c>
      <c r="AV54" s="368" t="s">
        <v>941</v>
      </c>
      <c r="AW54" s="368" t="s">
        <v>938</v>
      </c>
      <c r="AX54" s="131">
        <f>AVERAGE(AC54,AK54,AS54)</f>
        <v>0.55664402647161271</v>
      </c>
      <c r="AY54" s="402">
        <f>AX54</f>
        <v>0.55664402647161271</v>
      </c>
      <c r="AZ54" s="368" t="s">
        <v>19</v>
      </c>
      <c r="BA54" s="242">
        <v>0.8</v>
      </c>
      <c r="BB54" s="243">
        <v>23</v>
      </c>
      <c r="BC54" s="243">
        <v>31</v>
      </c>
      <c r="BD54" s="244">
        <f>BB54/BC54</f>
        <v>0.74193548387096775</v>
      </c>
      <c r="BE54" s="245" t="s">
        <v>895</v>
      </c>
      <c r="BF54" s="246" t="s">
        <v>20</v>
      </c>
      <c r="BG54" s="216" t="s">
        <v>746</v>
      </c>
      <c r="BH54" s="216" t="s">
        <v>896</v>
      </c>
      <c r="BI54" s="244">
        <v>0.8</v>
      </c>
      <c r="BJ54" s="243">
        <v>27</v>
      </c>
      <c r="BK54" s="243">
        <v>32</v>
      </c>
      <c r="BL54" s="244">
        <f>BJ54/BK54</f>
        <v>0.84375</v>
      </c>
      <c r="BM54" s="213" t="s">
        <v>469</v>
      </c>
      <c r="BN54" s="214" t="s">
        <v>21</v>
      </c>
      <c r="BO54" s="216" t="s">
        <v>747</v>
      </c>
      <c r="BP54" s="216" t="s">
        <v>896</v>
      </c>
      <c r="BQ54" s="244">
        <v>0.8</v>
      </c>
      <c r="BR54" s="243">
        <v>11</v>
      </c>
      <c r="BS54" s="243">
        <v>15</v>
      </c>
      <c r="BT54" s="244">
        <f>BR54/BS54</f>
        <v>0.73333333333333328</v>
      </c>
      <c r="BU54" s="245" t="s">
        <v>895</v>
      </c>
      <c r="BV54" s="246" t="s">
        <v>20</v>
      </c>
      <c r="BW54" s="247" t="s">
        <v>746</v>
      </c>
      <c r="BX54" s="220" t="s">
        <v>897</v>
      </c>
      <c r="BY54" s="131">
        <f>AVERAGE(BD54,BL54,BT54)</f>
        <v>0.7730062724014336</v>
      </c>
      <c r="BZ54" s="142">
        <f>BY54</f>
        <v>0.7730062724014336</v>
      </c>
      <c r="CA54" s="132" t="s">
        <v>20</v>
      </c>
      <c r="CB54" s="84">
        <v>0.8</v>
      </c>
      <c r="CC54" s="86">
        <v>13</v>
      </c>
      <c r="CD54" s="86">
        <v>13</v>
      </c>
      <c r="CE54" s="93">
        <f>CC54/CD54</f>
        <v>1</v>
      </c>
      <c r="CF54" s="88" t="s">
        <v>469</v>
      </c>
      <c r="CG54" s="78" t="s">
        <v>21</v>
      </c>
      <c r="CH54" s="83" t="s">
        <v>746</v>
      </c>
      <c r="CI54" s="80"/>
      <c r="CJ54" s="93">
        <v>0.8</v>
      </c>
      <c r="CK54" s="94">
        <v>22</v>
      </c>
      <c r="CL54" s="94">
        <v>24</v>
      </c>
      <c r="CM54" s="93">
        <f>CK54/CL54</f>
        <v>0.91666666666666663</v>
      </c>
      <c r="CN54" s="88" t="s">
        <v>469</v>
      </c>
      <c r="CO54" s="78" t="s">
        <v>21</v>
      </c>
      <c r="CP54" s="83" t="s">
        <v>747</v>
      </c>
      <c r="CQ54" s="80" t="s">
        <v>748</v>
      </c>
      <c r="CR54" s="93">
        <v>0.8</v>
      </c>
      <c r="CS54" s="94">
        <v>12</v>
      </c>
      <c r="CT54" s="94">
        <v>24</v>
      </c>
      <c r="CU54" s="93">
        <f>CS54/CT54</f>
        <v>0.5</v>
      </c>
      <c r="CV54" s="89" t="s">
        <v>749</v>
      </c>
      <c r="CW54" s="78" t="s">
        <v>19</v>
      </c>
      <c r="CX54" s="83" t="s">
        <v>750</v>
      </c>
      <c r="CY54" s="80" t="s">
        <v>751</v>
      </c>
      <c r="CZ54" s="131">
        <f>AVERAGE(CE54,CM54,CU54)</f>
        <v>0.80555555555555547</v>
      </c>
      <c r="DA54" s="142">
        <f>CZ54</f>
        <v>0.80555555555555547</v>
      </c>
      <c r="DB54" s="413" t="s">
        <v>21</v>
      </c>
    </row>
    <row r="55" spans="1:106" ht="106.5" customHeight="1" thickBot="1" x14ac:dyDescent="0.3">
      <c r="A55" s="11">
        <v>48</v>
      </c>
      <c r="B55" s="12" t="s">
        <v>26</v>
      </c>
      <c r="C55" s="289" t="s">
        <v>379</v>
      </c>
      <c r="D55" s="170" t="s">
        <v>311</v>
      </c>
      <c r="E55" s="10" t="s">
        <v>29</v>
      </c>
      <c r="F55" s="20" t="s">
        <v>474</v>
      </c>
      <c r="G55" s="289" t="s">
        <v>475</v>
      </c>
      <c r="H55" s="289" t="s">
        <v>365</v>
      </c>
      <c r="I55" s="289" t="s">
        <v>476</v>
      </c>
      <c r="J55" s="26">
        <v>1</v>
      </c>
      <c r="K55" s="289" t="s">
        <v>477</v>
      </c>
      <c r="L55" s="10" t="s">
        <v>35</v>
      </c>
      <c r="M55" s="289" t="s">
        <v>478</v>
      </c>
      <c r="N55" s="289" t="s">
        <v>37</v>
      </c>
      <c r="O55" s="289" t="s">
        <v>479</v>
      </c>
      <c r="P55" s="10" t="s">
        <v>39</v>
      </c>
      <c r="Q55" s="10" t="s">
        <v>39</v>
      </c>
      <c r="R55" s="35" t="s">
        <v>329</v>
      </c>
      <c r="S55" s="21" t="s">
        <v>480</v>
      </c>
      <c r="T55" s="35" t="s">
        <v>319</v>
      </c>
      <c r="U55" s="45" t="s">
        <v>182</v>
      </c>
      <c r="V55" s="18" t="s">
        <v>481</v>
      </c>
      <c r="W55" s="18" t="s">
        <v>482</v>
      </c>
      <c r="X55" s="18" t="s">
        <v>483</v>
      </c>
      <c r="Y55" s="18" t="s">
        <v>484</v>
      </c>
      <c r="Z55" s="333">
        <f t="shared" si="28"/>
        <v>1</v>
      </c>
      <c r="AA55" s="20">
        <v>664</v>
      </c>
      <c r="AB55" s="20">
        <v>800</v>
      </c>
      <c r="AC55" s="369">
        <f>+AA55/AB55</f>
        <v>0.83</v>
      </c>
      <c r="AD55" s="20" t="s">
        <v>319</v>
      </c>
      <c r="AE55" s="7" t="s">
        <v>20</v>
      </c>
      <c r="AF55" s="370" t="s">
        <v>935</v>
      </c>
      <c r="AG55" s="342" t="s">
        <v>936</v>
      </c>
      <c r="AH55" s="333">
        <f t="shared" si="29"/>
        <v>1</v>
      </c>
      <c r="AI55" s="371">
        <v>553</v>
      </c>
      <c r="AJ55" s="371">
        <v>610</v>
      </c>
      <c r="AK55" s="372">
        <f>AI55/AJ55</f>
        <v>0.90655737704918038</v>
      </c>
      <c r="AL55" s="20" t="s">
        <v>319</v>
      </c>
      <c r="AM55" s="7" t="s">
        <v>20</v>
      </c>
      <c r="AN55" s="373" t="s">
        <v>939</v>
      </c>
      <c r="AO55" s="373" t="s">
        <v>940</v>
      </c>
      <c r="AP55" s="333">
        <f t="shared" si="30"/>
        <v>1</v>
      </c>
      <c r="AQ55" s="371">
        <v>706</v>
      </c>
      <c r="AR55" s="371">
        <v>782</v>
      </c>
      <c r="AS55" s="375">
        <f>AQ55/AR55</f>
        <v>0.90281329923273657</v>
      </c>
      <c r="AT55" s="20" t="s">
        <v>319</v>
      </c>
      <c r="AU55" s="7" t="s">
        <v>20</v>
      </c>
      <c r="AV55" s="370" t="s">
        <v>942</v>
      </c>
      <c r="AW55" s="342" t="s">
        <v>754</v>
      </c>
      <c r="AX55" s="131">
        <f>AVERAGE(AC55,AK55,AS55)</f>
        <v>0.87979022542730556</v>
      </c>
      <c r="AY55" s="402">
        <f>AX55</f>
        <v>0.87979022542730556</v>
      </c>
      <c r="AZ55" s="407" t="s">
        <v>20</v>
      </c>
      <c r="BA55" s="235">
        <v>1</v>
      </c>
      <c r="BB55" s="248">
        <v>1380</v>
      </c>
      <c r="BC55" s="248">
        <v>2263</v>
      </c>
      <c r="BD55" s="249">
        <f>+BB55/BC55</f>
        <v>0.60980998674326115</v>
      </c>
      <c r="BE55" s="249" t="s">
        <v>752</v>
      </c>
      <c r="BF55" s="250" t="s">
        <v>19</v>
      </c>
      <c r="BG55" s="226" t="s">
        <v>753</v>
      </c>
      <c r="BH55" s="226" t="s">
        <v>754</v>
      </c>
      <c r="BI55" s="249">
        <v>0.95</v>
      </c>
      <c r="BJ55" s="248">
        <v>810</v>
      </c>
      <c r="BK55" s="248">
        <v>934</v>
      </c>
      <c r="BL55" s="249">
        <f>+BJ55/BK55</f>
        <v>0.86723768736616702</v>
      </c>
      <c r="BM55" s="249" t="s">
        <v>755</v>
      </c>
      <c r="BN55" s="251" t="s">
        <v>20</v>
      </c>
      <c r="BO55" s="226" t="s">
        <v>756</v>
      </c>
      <c r="BP55" s="226" t="s">
        <v>754</v>
      </c>
      <c r="BQ55" s="249">
        <v>0.95</v>
      </c>
      <c r="BR55" s="248">
        <v>1025</v>
      </c>
      <c r="BS55" s="248">
        <v>1116</v>
      </c>
      <c r="BT55" s="249">
        <v>0.91800000000000004</v>
      </c>
      <c r="BU55" s="249" t="s">
        <v>755</v>
      </c>
      <c r="BV55" s="251" t="s">
        <v>20</v>
      </c>
      <c r="BW55" s="226" t="s">
        <v>757</v>
      </c>
      <c r="BX55" s="252" t="s">
        <v>754</v>
      </c>
      <c r="BY55" s="131">
        <f>AVERAGE(BD55,BL55,BT55)</f>
        <v>0.79834922470314273</v>
      </c>
      <c r="BZ55" s="142">
        <f>BY55</f>
        <v>0.79834922470314273</v>
      </c>
      <c r="CA55" s="132" t="s">
        <v>20</v>
      </c>
      <c r="CB55" s="93">
        <v>0.95</v>
      </c>
      <c r="CC55" s="94">
        <v>1380</v>
      </c>
      <c r="CD55" s="94">
        <v>2263</v>
      </c>
      <c r="CE55" s="93">
        <f>+CC55/CD55</f>
        <v>0.60980998674326115</v>
      </c>
      <c r="CF55" s="95" t="s">
        <v>752</v>
      </c>
      <c r="CG55" s="78" t="s">
        <v>19</v>
      </c>
      <c r="CH55" s="83" t="s">
        <v>753</v>
      </c>
      <c r="CI55" s="80" t="s">
        <v>754</v>
      </c>
      <c r="CJ55" s="93">
        <v>0.95</v>
      </c>
      <c r="CK55" s="94">
        <v>810</v>
      </c>
      <c r="CL55" s="94">
        <v>934</v>
      </c>
      <c r="CM55" s="93">
        <f>+CK55/CL55</f>
        <v>0.86723768736616702</v>
      </c>
      <c r="CN55" s="95" t="s">
        <v>755</v>
      </c>
      <c r="CO55" s="78" t="s">
        <v>20</v>
      </c>
      <c r="CP55" s="83" t="s">
        <v>756</v>
      </c>
      <c r="CQ55" s="80" t="s">
        <v>754</v>
      </c>
      <c r="CR55" s="93">
        <v>0.95</v>
      </c>
      <c r="CS55" s="94">
        <v>1025</v>
      </c>
      <c r="CT55" s="94">
        <v>1116</v>
      </c>
      <c r="CU55" s="93">
        <v>0.91800000000000004</v>
      </c>
      <c r="CV55" s="95" t="s">
        <v>755</v>
      </c>
      <c r="CW55" s="78" t="s">
        <v>20</v>
      </c>
      <c r="CX55" s="83" t="s">
        <v>757</v>
      </c>
      <c r="CY55" s="80" t="s">
        <v>754</v>
      </c>
      <c r="CZ55" s="131">
        <f>AVERAGE(CE55,CM55,CU55)</f>
        <v>0.79834922470314273</v>
      </c>
      <c r="DA55" s="142">
        <f>CZ55</f>
        <v>0.79834922470314273</v>
      </c>
      <c r="DB55" s="413" t="s">
        <v>19</v>
      </c>
    </row>
    <row r="56" spans="1:106" ht="63.75" customHeight="1" x14ac:dyDescent="0.25">
      <c r="A56" s="11">
        <v>49</v>
      </c>
      <c r="B56" s="12" t="s">
        <v>26</v>
      </c>
      <c r="C56" s="289" t="s">
        <v>379</v>
      </c>
      <c r="D56" s="170" t="s">
        <v>311</v>
      </c>
      <c r="E56" s="10" t="s">
        <v>29</v>
      </c>
      <c r="F56" s="12" t="s">
        <v>486</v>
      </c>
      <c r="G56" s="12" t="s">
        <v>485</v>
      </c>
      <c r="H56" s="20" t="s">
        <v>32</v>
      </c>
      <c r="I56" s="20" t="s">
        <v>487</v>
      </c>
      <c r="J56" s="26">
        <v>1</v>
      </c>
      <c r="K56" s="20" t="s">
        <v>488</v>
      </c>
      <c r="L56" s="19" t="s">
        <v>35</v>
      </c>
      <c r="M56" s="12" t="s">
        <v>489</v>
      </c>
      <c r="N56" s="20" t="s">
        <v>37</v>
      </c>
      <c r="O56" s="12" t="s">
        <v>490</v>
      </c>
      <c r="P56" s="12" t="s">
        <v>32</v>
      </c>
      <c r="Q56" s="12" t="s">
        <v>32</v>
      </c>
      <c r="R56" s="35" t="s">
        <v>422</v>
      </c>
      <c r="S56" s="35" t="s">
        <v>423</v>
      </c>
      <c r="T56" s="40" t="s">
        <v>424</v>
      </c>
      <c r="U56" s="36" t="s">
        <v>425</v>
      </c>
      <c r="V56" s="20" t="s">
        <v>491</v>
      </c>
      <c r="W56" s="20" t="s">
        <v>492</v>
      </c>
      <c r="X56" s="20" t="s">
        <v>493</v>
      </c>
      <c r="Y56" s="20" t="s">
        <v>494</v>
      </c>
      <c r="Z56" s="333">
        <f t="shared" si="28"/>
        <v>1</v>
      </c>
      <c r="AA56" s="323"/>
      <c r="AB56" s="323"/>
      <c r="AC56" s="323"/>
      <c r="AD56" s="323"/>
      <c r="AE56" s="323"/>
      <c r="AF56" s="323"/>
      <c r="AG56" s="323"/>
      <c r="AH56" s="333">
        <f t="shared" si="29"/>
        <v>1</v>
      </c>
      <c r="AI56" s="323"/>
      <c r="AJ56" s="323"/>
      <c r="AK56" s="323"/>
      <c r="AL56" s="323"/>
      <c r="AM56" s="323"/>
      <c r="AN56" s="323"/>
      <c r="AO56" s="323"/>
      <c r="AP56" s="333">
        <f t="shared" si="30"/>
        <v>1</v>
      </c>
      <c r="AQ56" s="20">
        <v>12</v>
      </c>
      <c r="AR56" s="20">
        <v>12</v>
      </c>
      <c r="AS56" s="353">
        <f>AQ56/AR56</f>
        <v>1</v>
      </c>
      <c r="AT56" s="354" t="s">
        <v>425</v>
      </c>
      <c r="AU56" s="8" t="s">
        <v>21</v>
      </c>
      <c r="AV56" s="355" t="s">
        <v>906</v>
      </c>
      <c r="AW56" s="323"/>
      <c r="AX56" s="323"/>
      <c r="AY56" s="152">
        <f>AS56</f>
        <v>1</v>
      </c>
      <c r="AZ56" s="162" t="str">
        <f>AU56</f>
        <v>EXCELENTE</v>
      </c>
      <c r="BA56" s="148"/>
      <c r="BB56" s="148"/>
      <c r="BC56" s="148"/>
      <c r="BD56" s="148"/>
      <c r="BE56" s="148"/>
      <c r="BF56" s="148"/>
      <c r="BG56" s="148"/>
      <c r="BH56" s="148"/>
      <c r="BI56" s="148"/>
      <c r="BJ56" s="148"/>
      <c r="BK56" s="148"/>
      <c r="BL56" s="148"/>
      <c r="BM56" s="148"/>
      <c r="BN56" s="148"/>
      <c r="BO56" s="148"/>
      <c r="BP56" s="148"/>
      <c r="BQ56" s="263">
        <v>1</v>
      </c>
      <c r="BR56" s="275">
        <v>73</v>
      </c>
      <c r="BS56" s="275">
        <v>73</v>
      </c>
      <c r="BT56" s="276">
        <f>BR56/BS56</f>
        <v>1</v>
      </c>
      <c r="BU56" s="266" t="s">
        <v>425</v>
      </c>
      <c r="BV56" s="277" t="s">
        <v>21</v>
      </c>
      <c r="BW56" s="278" t="s">
        <v>906</v>
      </c>
      <c r="BX56" s="275"/>
      <c r="BY56" s="132"/>
      <c r="BZ56" s="142">
        <f>BT56</f>
        <v>1</v>
      </c>
      <c r="CA56" s="133" t="str">
        <f>BV56</f>
        <v>EXCELENTE</v>
      </c>
      <c r="CB56" s="93"/>
      <c r="CC56" s="94"/>
      <c r="CD56" s="86"/>
      <c r="CE56" s="84"/>
      <c r="CF56" s="88"/>
      <c r="CG56" s="111"/>
      <c r="CH56" s="91"/>
      <c r="CI56" s="91"/>
      <c r="CJ56" s="84"/>
      <c r="CK56" s="86"/>
      <c r="CL56" s="86"/>
      <c r="CM56" s="84"/>
      <c r="CN56" s="88"/>
      <c r="CO56" s="111"/>
      <c r="CP56" s="91"/>
      <c r="CQ56" s="91"/>
      <c r="CR56" s="84">
        <v>1</v>
      </c>
      <c r="CS56" s="86">
        <v>130</v>
      </c>
      <c r="CT56" s="86">
        <v>130</v>
      </c>
      <c r="CU56" s="84">
        <f>+CS56/CT56</f>
        <v>1</v>
      </c>
      <c r="CV56" s="88" t="s">
        <v>758</v>
      </c>
      <c r="CW56" s="90" t="s">
        <v>21</v>
      </c>
      <c r="CX56" s="91" t="s">
        <v>759</v>
      </c>
      <c r="CY56" s="91"/>
      <c r="CZ56" s="132"/>
      <c r="DA56" s="142">
        <f>CU56</f>
        <v>1</v>
      </c>
      <c r="DB56" s="411" t="str">
        <f>CW56</f>
        <v>EXCELENTE</v>
      </c>
    </row>
    <row r="57" spans="1:106" ht="186" customHeight="1" x14ac:dyDescent="0.25">
      <c r="A57" s="11">
        <v>50</v>
      </c>
      <c r="B57" s="12" t="s">
        <v>275</v>
      </c>
      <c r="C57" s="13" t="s">
        <v>495</v>
      </c>
      <c r="D57" s="170" t="s">
        <v>496</v>
      </c>
      <c r="E57" s="20" t="s">
        <v>29</v>
      </c>
      <c r="F57" s="12" t="s">
        <v>497</v>
      </c>
      <c r="G57" s="289" t="s">
        <v>498</v>
      </c>
      <c r="H57" s="289" t="s">
        <v>39</v>
      </c>
      <c r="I57" s="289" t="s">
        <v>122</v>
      </c>
      <c r="J57" s="26">
        <v>0.75</v>
      </c>
      <c r="K57" s="289" t="s">
        <v>499</v>
      </c>
      <c r="L57" s="10" t="s">
        <v>66</v>
      </c>
      <c r="M57" s="289" t="s">
        <v>500</v>
      </c>
      <c r="N57" s="289" t="s">
        <v>37</v>
      </c>
      <c r="O57" s="289" t="s">
        <v>501</v>
      </c>
      <c r="P57" s="289" t="s">
        <v>502</v>
      </c>
      <c r="Q57" s="10" t="s">
        <v>39</v>
      </c>
      <c r="R57" s="35" t="s">
        <v>503</v>
      </c>
      <c r="S57" s="21" t="s">
        <v>504</v>
      </c>
      <c r="T57" s="21" t="s">
        <v>505</v>
      </c>
      <c r="U57" s="28" t="s">
        <v>506</v>
      </c>
      <c r="V57" s="18" t="s">
        <v>507</v>
      </c>
      <c r="W57" s="18" t="s">
        <v>508</v>
      </c>
      <c r="X57" s="18" t="s">
        <v>509</v>
      </c>
      <c r="Y57" s="18" t="s">
        <v>510</v>
      </c>
      <c r="Z57" s="333">
        <f t="shared" si="28"/>
        <v>0.75</v>
      </c>
      <c r="AA57" s="153">
        <v>37.700000000000003</v>
      </c>
      <c r="AB57" s="153">
        <v>50</v>
      </c>
      <c r="AC57" s="383">
        <f>+AA57/AB57</f>
        <v>0.754</v>
      </c>
      <c r="AD57" s="155" t="s">
        <v>646</v>
      </c>
      <c r="AE57" s="156" t="s">
        <v>20</v>
      </c>
      <c r="AF57" s="157" t="s">
        <v>978</v>
      </c>
      <c r="AG57" s="162"/>
      <c r="AH57" s="333">
        <f t="shared" si="29"/>
        <v>0.75</v>
      </c>
      <c r="AI57" s="153">
        <v>38.159999999999997</v>
      </c>
      <c r="AJ57" s="153">
        <v>52</v>
      </c>
      <c r="AK57" s="383">
        <f>+AI57/AJ57</f>
        <v>0.73384615384615381</v>
      </c>
      <c r="AL57" s="155" t="s">
        <v>646</v>
      </c>
      <c r="AM57" s="156" t="s">
        <v>20</v>
      </c>
      <c r="AN57" s="159" t="s">
        <v>983</v>
      </c>
      <c r="AO57" s="162"/>
      <c r="AP57" s="333">
        <f t="shared" si="30"/>
        <v>0.75</v>
      </c>
      <c r="AQ57" s="153">
        <v>38.9</v>
      </c>
      <c r="AR57" s="153">
        <v>52</v>
      </c>
      <c r="AS57" s="383">
        <f>+AQ57/AR57</f>
        <v>0.74807692307692308</v>
      </c>
      <c r="AT57" s="155" t="s">
        <v>646</v>
      </c>
      <c r="AU57" s="156" t="s">
        <v>20</v>
      </c>
      <c r="AV57" s="159" t="s">
        <v>988</v>
      </c>
      <c r="AW57" s="162"/>
      <c r="AX57" s="131">
        <f>AVERAGE(AC57,AK57,AS57)</f>
        <v>0.74530769230769234</v>
      </c>
      <c r="AY57" s="402">
        <f>AX57</f>
        <v>0.74530769230769234</v>
      </c>
      <c r="AZ57" s="162" t="s">
        <v>20</v>
      </c>
      <c r="BA57" s="152">
        <v>0.75</v>
      </c>
      <c r="BB57" s="153">
        <v>32.200000000000003</v>
      </c>
      <c r="BC57" s="153">
        <v>51</v>
      </c>
      <c r="BD57" s="154">
        <f>+BB57/BC57</f>
        <v>0.63137254901960793</v>
      </c>
      <c r="BE57" s="155" t="s">
        <v>646</v>
      </c>
      <c r="BF57" s="156" t="s">
        <v>20</v>
      </c>
      <c r="BG57" s="157" t="s">
        <v>801</v>
      </c>
      <c r="BH57" s="158" t="s">
        <v>761</v>
      </c>
      <c r="BI57" s="154">
        <v>0.75</v>
      </c>
      <c r="BJ57" s="153">
        <v>33</v>
      </c>
      <c r="BK57" s="153">
        <v>51</v>
      </c>
      <c r="BL57" s="154">
        <f>+BJ57/BK57</f>
        <v>0.6470588235294118</v>
      </c>
      <c r="BM57" s="155" t="s">
        <v>646</v>
      </c>
      <c r="BN57" s="156" t="s">
        <v>20</v>
      </c>
      <c r="BO57" s="159" t="s">
        <v>802</v>
      </c>
      <c r="BP57" s="158" t="s">
        <v>761</v>
      </c>
      <c r="BQ57" s="154">
        <v>0.75</v>
      </c>
      <c r="BR57" s="153">
        <v>39</v>
      </c>
      <c r="BS57" s="153">
        <v>50</v>
      </c>
      <c r="BT57" s="154">
        <f>+BR57/BS57</f>
        <v>0.78</v>
      </c>
      <c r="BU57" s="155" t="s">
        <v>646</v>
      </c>
      <c r="BV57" s="156" t="s">
        <v>20</v>
      </c>
      <c r="BW57" s="159" t="s">
        <v>803</v>
      </c>
      <c r="BX57" s="148"/>
      <c r="BY57" s="131">
        <f>AVERAGE(BD57,BL57,BT57)</f>
        <v>0.68614379084967325</v>
      </c>
      <c r="BZ57" s="142">
        <f>BY57</f>
        <v>0.68614379084967325</v>
      </c>
      <c r="CA57" s="132" t="s">
        <v>20</v>
      </c>
      <c r="CB57" s="112">
        <v>0.75</v>
      </c>
      <c r="CC57" s="113">
        <v>33.1</v>
      </c>
      <c r="CD57" s="113">
        <v>49</v>
      </c>
      <c r="CE57" s="112">
        <f>+CC57/CD57</f>
        <v>0.67551020408163265</v>
      </c>
      <c r="CF57" s="114" t="s">
        <v>646</v>
      </c>
      <c r="CG57" s="115" t="s">
        <v>20</v>
      </c>
      <c r="CH57" s="116" t="s">
        <v>760</v>
      </c>
      <c r="CI57" s="117" t="s">
        <v>761</v>
      </c>
      <c r="CJ57" s="112">
        <v>0.75</v>
      </c>
      <c r="CK57" s="113">
        <v>35.9</v>
      </c>
      <c r="CL57" s="113">
        <v>57</v>
      </c>
      <c r="CM57" s="112">
        <f>+CK57/CL57</f>
        <v>0.62982456140350873</v>
      </c>
      <c r="CN57" s="114" t="s">
        <v>646</v>
      </c>
      <c r="CO57" s="115" t="s">
        <v>20</v>
      </c>
      <c r="CP57" s="118" t="s">
        <v>762</v>
      </c>
      <c r="CQ57" s="117" t="s">
        <v>761</v>
      </c>
      <c r="CR57" s="112">
        <v>0.75</v>
      </c>
      <c r="CS57" s="113">
        <v>31.7</v>
      </c>
      <c r="CT57" s="113">
        <v>57</v>
      </c>
      <c r="CU57" s="112">
        <f>+CS57/CT57</f>
        <v>0.55614035087719293</v>
      </c>
      <c r="CV57" s="114" t="s">
        <v>646</v>
      </c>
      <c r="CW57" s="115" t="s">
        <v>19</v>
      </c>
      <c r="CX57" s="118" t="s">
        <v>763</v>
      </c>
      <c r="CY57" s="117" t="s">
        <v>761</v>
      </c>
      <c r="CZ57" s="131">
        <f>AVERAGE(CE57,CM57,CU57)</f>
        <v>0.62049170545411136</v>
      </c>
      <c r="DA57" s="142">
        <f>CZ57</f>
        <v>0.62049170545411136</v>
      </c>
      <c r="DB57" s="413" t="s">
        <v>20</v>
      </c>
    </row>
    <row r="58" spans="1:106" ht="409.5" x14ac:dyDescent="0.25">
      <c r="A58" s="11">
        <v>51</v>
      </c>
      <c r="B58" s="12" t="s">
        <v>275</v>
      </c>
      <c r="C58" s="13" t="s">
        <v>495</v>
      </c>
      <c r="D58" s="170" t="s">
        <v>496</v>
      </c>
      <c r="E58" s="20" t="s">
        <v>29</v>
      </c>
      <c r="F58" s="20" t="s">
        <v>511</v>
      </c>
      <c r="G58" s="289" t="s">
        <v>512</v>
      </c>
      <c r="H58" s="289" t="s">
        <v>39</v>
      </c>
      <c r="I58" s="289" t="s">
        <v>513</v>
      </c>
      <c r="J58" s="20">
        <v>15</v>
      </c>
      <c r="K58" s="289" t="s">
        <v>514</v>
      </c>
      <c r="L58" s="289" t="s">
        <v>66</v>
      </c>
      <c r="M58" s="289" t="s">
        <v>515</v>
      </c>
      <c r="N58" s="289" t="s">
        <v>516</v>
      </c>
      <c r="O58" s="289" t="s">
        <v>517</v>
      </c>
      <c r="P58" s="289" t="s">
        <v>502</v>
      </c>
      <c r="Q58" s="10" t="s">
        <v>39</v>
      </c>
      <c r="R58" s="19" t="s">
        <v>518</v>
      </c>
      <c r="S58" s="10" t="s">
        <v>519</v>
      </c>
      <c r="T58" s="10" t="s">
        <v>520</v>
      </c>
      <c r="U58" s="10" t="s">
        <v>521</v>
      </c>
      <c r="V58" s="18" t="s">
        <v>507</v>
      </c>
      <c r="W58" s="18" t="s">
        <v>508</v>
      </c>
      <c r="X58" s="18" t="s">
        <v>509</v>
      </c>
      <c r="Y58" s="18" t="s">
        <v>510</v>
      </c>
      <c r="Z58" s="338">
        <f t="shared" si="28"/>
        <v>15</v>
      </c>
      <c r="AA58" s="153">
        <v>397</v>
      </c>
      <c r="AB58" s="153">
        <v>86</v>
      </c>
      <c r="AC58" s="384">
        <f>AA58/AB58</f>
        <v>4.6162790697674421</v>
      </c>
      <c r="AD58" s="155" t="s">
        <v>646</v>
      </c>
      <c r="AE58" s="156" t="s">
        <v>21</v>
      </c>
      <c r="AF58" s="161" t="s">
        <v>979</v>
      </c>
      <c r="AG58" s="162"/>
      <c r="AH58" s="334">
        <f t="shared" si="29"/>
        <v>15</v>
      </c>
      <c r="AI58" s="162">
        <v>316</v>
      </c>
      <c r="AJ58" s="162">
        <v>73</v>
      </c>
      <c r="AK58" s="384">
        <f>AI58/AJ58</f>
        <v>4.3287671232876717</v>
      </c>
      <c r="AL58" s="155" t="s">
        <v>646</v>
      </c>
      <c r="AM58" s="156" t="s">
        <v>21</v>
      </c>
      <c r="AN58" s="161" t="s">
        <v>984</v>
      </c>
      <c r="AO58" s="162"/>
      <c r="AP58" s="334">
        <f t="shared" si="30"/>
        <v>15</v>
      </c>
      <c r="AQ58" s="162">
        <v>353</v>
      </c>
      <c r="AR58" s="162">
        <v>39</v>
      </c>
      <c r="AS58" s="384">
        <f>AQ58/AR58</f>
        <v>9.0512820512820511</v>
      </c>
      <c r="AT58" s="155" t="s">
        <v>646</v>
      </c>
      <c r="AU58" s="156" t="s">
        <v>20</v>
      </c>
      <c r="AV58" s="161" t="s">
        <v>989</v>
      </c>
      <c r="AW58" s="162"/>
      <c r="AX58" s="136">
        <f>AVERAGE(AC58,AK58,AS58)</f>
        <v>5.9987760814457216</v>
      </c>
      <c r="AY58" s="403">
        <f>AX58</f>
        <v>5.9987760814457216</v>
      </c>
      <c r="AZ58" s="162" t="s">
        <v>20</v>
      </c>
      <c r="BA58" s="154" t="s">
        <v>764</v>
      </c>
      <c r="BB58" s="153">
        <v>405</v>
      </c>
      <c r="BC58" s="153">
        <v>59</v>
      </c>
      <c r="BD58" s="160">
        <f>BB58/BC58</f>
        <v>6.8644067796610173</v>
      </c>
      <c r="BE58" s="155" t="s">
        <v>646</v>
      </c>
      <c r="BF58" s="156" t="s">
        <v>20</v>
      </c>
      <c r="BG58" s="161" t="s">
        <v>804</v>
      </c>
      <c r="BH58" s="162"/>
      <c r="BI58" s="162" t="s">
        <v>764</v>
      </c>
      <c r="BJ58" s="162">
        <v>417</v>
      </c>
      <c r="BK58" s="162">
        <v>59</v>
      </c>
      <c r="BL58" s="160">
        <f>BJ58/BK58</f>
        <v>7.0677966101694913</v>
      </c>
      <c r="BM58" s="155" t="s">
        <v>646</v>
      </c>
      <c r="BN58" s="156" t="s">
        <v>20</v>
      </c>
      <c r="BO58" s="161" t="s">
        <v>805</v>
      </c>
      <c r="BP58" s="162"/>
      <c r="BQ58" s="162" t="s">
        <v>764</v>
      </c>
      <c r="BR58" s="162">
        <v>990</v>
      </c>
      <c r="BS58" s="162">
        <v>83</v>
      </c>
      <c r="BT58" s="160">
        <f>BR58/BS58</f>
        <v>11.927710843373495</v>
      </c>
      <c r="BU58" s="155" t="s">
        <v>646</v>
      </c>
      <c r="BV58" s="156" t="s">
        <v>20</v>
      </c>
      <c r="BW58" s="161" t="s">
        <v>806</v>
      </c>
      <c r="BX58" s="148"/>
      <c r="BY58" s="136">
        <f>AVERAGE(BD58,BL58,BT58)</f>
        <v>8.6199714110680006</v>
      </c>
      <c r="BZ58" s="136">
        <f>BY58</f>
        <v>8.6199714110680006</v>
      </c>
      <c r="CA58" s="132" t="s">
        <v>20</v>
      </c>
      <c r="CB58" s="112" t="s">
        <v>764</v>
      </c>
      <c r="CC58" s="113">
        <v>395</v>
      </c>
      <c r="CD58" s="113">
        <v>73</v>
      </c>
      <c r="CE58" s="119">
        <f>CC58/CD58</f>
        <v>5.4109589041095889</v>
      </c>
      <c r="CF58" s="114" t="s">
        <v>646</v>
      </c>
      <c r="CG58" s="115" t="s">
        <v>21</v>
      </c>
      <c r="CH58" s="118" t="s">
        <v>765</v>
      </c>
      <c r="CI58" s="117"/>
      <c r="CJ58" s="112" t="s">
        <v>764</v>
      </c>
      <c r="CK58" s="113">
        <v>350</v>
      </c>
      <c r="CL58" s="113">
        <v>75</v>
      </c>
      <c r="CM58" s="119">
        <f>CK58/CL58</f>
        <v>4.666666666666667</v>
      </c>
      <c r="CN58" s="114" t="s">
        <v>646</v>
      </c>
      <c r="CO58" s="115" t="s">
        <v>21</v>
      </c>
      <c r="CP58" s="118" t="s">
        <v>766</v>
      </c>
      <c r="CQ58" s="117"/>
      <c r="CR58" s="113">
        <v>15</v>
      </c>
      <c r="CS58" s="113">
        <v>356</v>
      </c>
      <c r="CT58" s="113">
        <v>70</v>
      </c>
      <c r="CU58" s="119">
        <f>CS58/CT58</f>
        <v>5.0857142857142854</v>
      </c>
      <c r="CV58" s="114" t="s">
        <v>646</v>
      </c>
      <c r="CW58" s="115" t="s">
        <v>21</v>
      </c>
      <c r="CX58" s="118" t="s">
        <v>767</v>
      </c>
      <c r="CY58" s="117"/>
      <c r="CZ58" s="136">
        <f>AVERAGE(CE58,CM58,CU58)</f>
        <v>5.0544466188301804</v>
      </c>
      <c r="DA58" s="136">
        <f>CZ58</f>
        <v>5.0544466188301804</v>
      </c>
      <c r="DB58" s="413" t="s">
        <v>21</v>
      </c>
    </row>
    <row r="59" spans="1:106" ht="180" customHeight="1" x14ac:dyDescent="0.25">
      <c r="A59" s="11">
        <v>52</v>
      </c>
      <c r="B59" s="12" t="s">
        <v>275</v>
      </c>
      <c r="C59" s="13" t="s">
        <v>495</v>
      </c>
      <c r="D59" s="170" t="s">
        <v>496</v>
      </c>
      <c r="E59" s="19" t="s">
        <v>29</v>
      </c>
      <c r="F59" s="12" t="s">
        <v>522</v>
      </c>
      <c r="G59" s="289" t="s">
        <v>523</v>
      </c>
      <c r="H59" s="289" t="s">
        <v>39</v>
      </c>
      <c r="I59" s="289" t="s">
        <v>524</v>
      </c>
      <c r="J59" s="26">
        <v>0.8</v>
      </c>
      <c r="K59" s="289" t="s">
        <v>525</v>
      </c>
      <c r="L59" s="289" t="s">
        <v>66</v>
      </c>
      <c r="M59" s="289" t="s">
        <v>526</v>
      </c>
      <c r="N59" s="289" t="s">
        <v>37</v>
      </c>
      <c r="O59" s="289" t="s">
        <v>527</v>
      </c>
      <c r="P59" s="289" t="s">
        <v>528</v>
      </c>
      <c r="Q59" s="289" t="s">
        <v>39</v>
      </c>
      <c r="R59" s="35" t="s">
        <v>529</v>
      </c>
      <c r="S59" s="21" t="s">
        <v>530</v>
      </c>
      <c r="T59" s="21" t="s">
        <v>531</v>
      </c>
      <c r="U59" s="28" t="s">
        <v>532</v>
      </c>
      <c r="V59" s="18" t="s">
        <v>533</v>
      </c>
      <c r="W59" s="18" t="s">
        <v>534</v>
      </c>
      <c r="X59" s="18" t="s">
        <v>535</v>
      </c>
      <c r="Y59" s="18" t="s">
        <v>536</v>
      </c>
      <c r="Z59" s="333">
        <f t="shared" si="28"/>
        <v>0.8</v>
      </c>
      <c r="AA59" s="162">
        <v>325</v>
      </c>
      <c r="AB59" s="162">
        <v>331</v>
      </c>
      <c r="AC59" s="383">
        <f>AA59/AB59</f>
        <v>0.98187311178247738</v>
      </c>
      <c r="AD59" s="155" t="s">
        <v>650</v>
      </c>
      <c r="AE59" s="156" t="s">
        <v>21</v>
      </c>
      <c r="AF59" s="163" t="s">
        <v>980</v>
      </c>
      <c r="AG59" s="162"/>
      <c r="AH59" s="333">
        <f t="shared" si="29"/>
        <v>0.8</v>
      </c>
      <c r="AI59" s="162">
        <v>318</v>
      </c>
      <c r="AJ59" s="162">
        <v>331</v>
      </c>
      <c r="AK59" s="383">
        <f>AI59/AJ59</f>
        <v>0.9607250755287009</v>
      </c>
      <c r="AL59" s="155" t="s">
        <v>650</v>
      </c>
      <c r="AM59" s="156" t="s">
        <v>21</v>
      </c>
      <c r="AN59" s="163" t="s">
        <v>985</v>
      </c>
      <c r="AO59" s="162"/>
      <c r="AP59" s="333">
        <f t="shared" si="30"/>
        <v>0.8</v>
      </c>
      <c r="AQ59" s="162">
        <v>324</v>
      </c>
      <c r="AR59" s="162">
        <v>331</v>
      </c>
      <c r="AS59" s="383">
        <f>AQ59/AR59</f>
        <v>0.97885196374622352</v>
      </c>
      <c r="AT59" s="155" t="s">
        <v>650</v>
      </c>
      <c r="AU59" s="156" t="s">
        <v>21</v>
      </c>
      <c r="AV59" s="163" t="s">
        <v>990</v>
      </c>
      <c r="AW59" s="162"/>
      <c r="AX59" s="131">
        <f>AVERAGE(AC59,AK59,AS59)</f>
        <v>0.97381671701913397</v>
      </c>
      <c r="AY59" s="404">
        <f>AX59</f>
        <v>0.97381671701913397</v>
      </c>
      <c r="AZ59" s="162" t="s">
        <v>21</v>
      </c>
      <c r="BA59" s="152">
        <v>0.8</v>
      </c>
      <c r="BB59" s="162">
        <v>311</v>
      </c>
      <c r="BC59" s="162">
        <v>331</v>
      </c>
      <c r="BD59" s="154">
        <f>BB59/BC59</f>
        <v>0.93957703927492442</v>
      </c>
      <c r="BE59" s="155" t="s">
        <v>650</v>
      </c>
      <c r="BF59" s="156" t="s">
        <v>21</v>
      </c>
      <c r="BG59" s="163" t="s">
        <v>807</v>
      </c>
      <c r="BH59" s="162"/>
      <c r="BI59" s="152">
        <v>0.8</v>
      </c>
      <c r="BJ59" s="162">
        <v>311</v>
      </c>
      <c r="BK59" s="162">
        <v>331</v>
      </c>
      <c r="BL59" s="154">
        <f>BJ59/BK59</f>
        <v>0.93957703927492442</v>
      </c>
      <c r="BM59" s="155" t="s">
        <v>650</v>
      </c>
      <c r="BN59" s="156" t="s">
        <v>21</v>
      </c>
      <c r="BO59" s="163" t="s">
        <v>808</v>
      </c>
      <c r="BP59" s="162"/>
      <c r="BQ59" s="152">
        <v>0.8</v>
      </c>
      <c r="BR59" s="162">
        <v>322</v>
      </c>
      <c r="BS59" s="162">
        <v>331</v>
      </c>
      <c r="BT59" s="154">
        <f>BR59/BS59</f>
        <v>0.97280966767371602</v>
      </c>
      <c r="BU59" s="155" t="s">
        <v>650</v>
      </c>
      <c r="BV59" s="156" t="s">
        <v>21</v>
      </c>
      <c r="BW59" s="163" t="s">
        <v>809</v>
      </c>
      <c r="BX59" s="148"/>
      <c r="BY59" s="131">
        <f>AVERAGE(BD59,BL59,BT59)</f>
        <v>0.95065458207452158</v>
      </c>
      <c r="BZ59" s="143">
        <f>BY59</f>
        <v>0.95065458207452158</v>
      </c>
      <c r="CA59" s="132" t="s">
        <v>21</v>
      </c>
      <c r="CB59" s="112">
        <v>0.8</v>
      </c>
      <c r="CC59" s="113">
        <v>325</v>
      </c>
      <c r="CD59" s="113">
        <v>331</v>
      </c>
      <c r="CE59" s="112">
        <f>CC59/CD59</f>
        <v>0.98187311178247738</v>
      </c>
      <c r="CF59" s="114" t="s">
        <v>650</v>
      </c>
      <c r="CG59" s="115" t="s">
        <v>21</v>
      </c>
      <c r="CH59" s="118" t="s">
        <v>768</v>
      </c>
      <c r="CI59" s="117"/>
      <c r="CJ59" s="112">
        <v>0.8</v>
      </c>
      <c r="CK59" s="113">
        <v>315</v>
      </c>
      <c r="CL59" s="113">
        <v>331</v>
      </c>
      <c r="CM59" s="112">
        <f>CK59/CL59</f>
        <v>0.95166163141993954</v>
      </c>
      <c r="CN59" s="114" t="s">
        <v>650</v>
      </c>
      <c r="CO59" s="115" t="s">
        <v>21</v>
      </c>
      <c r="CP59" s="118" t="s">
        <v>769</v>
      </c>
      <c r="CQ59" s="117"/>
      <c r="CR59" s="112">
        <v>0.8</v>
      </c>
      <c r="CS59" s="113">
        <v>314</v>
      </c>
      <c r="CT59" s="113">
        <v>331</v>
      </c>
      <c r="CU59" s="112">
        <f>CS59/CT59</f>
        <v>0.94864048338368578</v>
      </c>
      <c r="CV59" s="114" t="s">
        <v>650</v>
      </c>
      <c r="CW59" s="115" t="s">
        <v>21</v>
      </c>
      <c r="CX59" s="118" t="s">
        <v>770</v>
      </c>
      <c r="CY59" s="117"/>
      <c r="CZ59" s="131">
        <f>AVERAGE(CE59,CM59,CU59)</f>
        <v>0.96072507552870079</v>
      </c>
      <c r="DA59" s="143">
        <f>CZ59</f>
        <v>0.96072507552870079</v>
      </c>
      <c r="DB59" s="413" t="s">
        <v>21</v>
      </c>
    </row>
    <row r="60" spans="1:106" ht="409.5" x14ac:dyDescent="0.25">
      <c r="A60" s="11">
        <v>53</v>
      </c>
      <c r="B60" s="12" t="s">
        <v>275</v>
      </c>
      <c r="C60" s="13" t="s">
        <v>495</v>
      </c>
      <c r="D60" s="170" t="s">
        <v>496</v>
      </c>
      <c r="E60" s="19" t="s">
        <v>29</v>
      </c>
      <c r="F60" s="20" t="s">
        <v>537</v>
      </c>
      <c r="G60" s="289" t="s">
        <v>538</v>
      </c>
      <c r="H60" s="289" t="s">
        <v>39</v>
      </c>
      <c r="I60" s="289" t="s">
        <v>524</v>
      </c>
      <c r="J60" s="20">
        <v>5</v>
      </c>
      <c r="K60" s="289" t="s">
        <v>539</v>
      </c>
      <c r="L60" s="289" t="s">
        <v>66</v>
      </c>
      <c r="M60" s="289" t="s">
        <v>540</v>
      </c>
      <c r="N60" s="289" t="s">
        <v>516</v>
      </c>
      <c r="O60" s="289" t="s">
        <v>541</v>
      </c>
      <c r="P60" s="289" t="s">
        <v>542</v>
      </c>
      <c r="Q60" s="289" t="s">
        <v>39</v>
      </c>
      <c r="R60" s="20" t="s">
        <v>518</v>
      </c>
      <c r="S60" s="289" t="s">
        <v>543</v>
      </c>
      <c r="T60" s="289" t="s">
        <v>544</v>
      </c>
      <c r="U60" s="289" t="s">
        <v>545</v>
      </c>
      <c r="V60" s="18" t="s">
        <v>533</v>
      </c>
      <c r="W60" s="18" t="s">
        <v>534</v>
      </c>
      <c r="X60" s="18" t="s">
        <v>535</v>
      </c>
      <c r="Y60" s="18" t="s">
        <v>536</v>
      </c>
      <c r="Z60" s="338">
        <f t="shared" si="28"/>
        <v>5</v>
      </c>
      <c r="AA60" s="162">
        <v>24</v>
      </c>
      <c r="AB60" s="162">
        <v>6</v>
      </c>
      <c r="AC60" s="385">
        <f>AA60/AB60</f>
        <v>4</v>
      </c>
      <c r="AD60" s="155" t="s">
        <v>646</v>
      </c>
      <c r="AE60" s="156" t="s">
        <v>21</v>
      </c>
      <c r="AF60" s="163" t="s">
        <v>981</v>
      </c>
      <c r="AG60" s="162"/>
      <c r="AH60" s="334">
        <f t="shared" si="29"/>
        <v>5</v>
      </c>
      <c r="AI60" s="162">
        <v>36</v>
      </c>
      <c r="AJ60" s="162">
        <v>13</v>
      </c>
      <c r="AK60" s="387">
        <f>AI60/AJ60</f>
        <v>2.7692307692307692</v>
      </c>
      <c r="AL60" s="155" t="s">
        <v>646</v>
      </c>
      <c r="AM60" s="156" t="s">
        <v>21</v>
      </c>
      <c r="AN60" s="163" t="s">
        <v>986</v>
      </c>
      <c r="AO60" s="162"/>
      <c r="AP60" s="334">
        <f t="shared" si="30"/>
        <v>5</v>
      </c>
      <c r="AQ60" s="162">
        <v>23</v>
      </c>
      <c r="AR60" s="162">
        <v>7</v>
      </c>
      <c r="AS60" s="387">
        <f>AQ60/AR60</f>
        <v>3.2857142857142856</v>
      </c>
      <c r="AT60" s="155" t="s">
        <v>646</v>
      </c>
      <c r="AU60" s="156" t="s">
        <v>21</v>
      </c>
      <c r="AV60" s="163" t="s">
        <v>991</v>
      </c>
      <c r="AW60" s="162"/>
      <c r="AX60" s="136">
        <f>AVERAGE(AC60,AK60,AS60)</f>
        <v>3.3516483516483517</v>
      </c>
      <c r="AY60" s="405">
        <f>AX60</f>
        <v>3.3516483516483517</v>
      </c>
      <c r="AZ60" s="162" t="s">
        <v>21</v>
      </c>
      <c r="BA60" s="162" t="s">
        <v>771</v>
      </c>
      <c r="BB60" s="162">
        <v>90</v>
      </c>
      <c r="BC60" s="162">
        <v>20</v>
      </c>
      <c r="BD60" s="153">
        <f>BB60/BC60</f>
        <v>4.5</v>
      </c>
      <c r="BE60" s="155" t="s">
        <v>646</v>
      </c>
      <c r="BF60" s="156" t="s">
        <v>21</v>
      </c>
      <c r="BG60" s="163" t="s">
        <v>810</v>
      </c>
      <c r="BH60" s="162"/>
      <c r="BI60" s="162" t="s">
        <v>771</v>
      </c>
      <c r="BJ60" s="162">
        <v>33</v>
      </c>
      <c r="BK60" s="162">
        <v>19</v>
      </c>
      <c r="BL60" s="164">
        <f>BJ60/BK60</f>
        <v>1.736842105263158</v>
      </c>
      <c r="BM60" s="155" t="s">
        <v>646</v>
      </c>
      <c r="BN60" s="156" t="s">
        <v>21</v>
      </c>
      <c r="BO60" s="163" t="s">
        <v>811</v>
      </c>
      <c r="BP60" s="162"/>
      <c r="BQ60" s="162" t="s">
        <v>771</v>
      </c>
      <c r="BR60" s="162">
        <v>9</v>
      </c>
      <c r="BS60" s="162">
        <v>9</v>
      </c>
      <c r="BT60" s="164">
        <f>BR60/BS60</f>
        <v>1</v>
      </c>
      <c r="BU60" s="155" t="s">
        <v>646</v>
      </c>
      <c r="BV60" s="156" t="s">
        <v>21</v>
      </c>
      <c r="BW60" s="163" t="s">
        <v>812</v>
      </c>
      <c r="BX60" s="148"/>
      <c r="BY60" s="136">
        <f>AVERAGE(BD60,BL60,BT60)</f>
        <v>2.4122807017543857</v>
      </c>
      <c r="BZ60" s="137">
        <f>BY60</f>
        <v>2.4122807017543857</v>
      </c>
      <c r="CA60" s="132" t="s">
        <v>21</v>
      </c>
      <c r="CB60" s="112" t="s">
        <v>771</v>
      </c>
      <c r="CC60" s="113">
        <v>21</v>
      </c>
      <c r="CD60" s="113">
        <v>6</v>
      </c>
      <c r="CE60" s="119">
        <f>CC60/CD60</f>
        <v>3.5</v>
      </c>
      <c r="CF60" s="114" t="s">
        <v>646</v>
      </c>
      <c r="CG60" s="115" t="s">
        <v>21</v>
      </c>
      <c r="CH60" s="118" t="s">
        <v>772</v>
      </c>
      <c r="CI60" s="117"/>
      <c r="CJ60" s="112" t="s">
        <v>771</v>
      </c>
      <c r="CK60" s="113">
        <v>73</v>
      </c>
      <c r="CL60" s="113">
        <v>16</v>
      </c>
      <c r="CM60" s="119">
        <f>CK60/CL60</f>
        <v>4.5625</v>
      </c>
      <c r="CN60" s="114" t="s">
        <v>646</v>
      </c>
      <c r="CO60" s="115" t="s">
        <v>21</v>
      </c>
      <c r="CP60" s="118" t="s">
        <v>773</v>
      </c>
      <c r="CQ60" s="117"/>
      <c r="CR60" s="113">
        <v>5</v>
      </c>
      <c r="CS60" s="113">
        <v>55</v>
      </c>
      <c r="CT60" s="113">
        <v>17</v>
      </c>
      <c r="CU60" s="119">
        <f>CS60/CT60</f>
        <v>3.2352941176470589</v>
      </c>
      <c r="CV60" s="114" t="s">
        <v>646</v>
      </c>
      <c r="CW60" s="115" t="s">
        <v>21</v>
      </c>
      <c r="CX60" s="118" t="s">
        <v>774</v>
      </c>
      <c r="CY60" s="117"/>
      <c r="CZ60" s="136">
        <f>AVERAGE(CE60,CM60,CU60)</f>
        <v>3.7659313725490193</v>
      </c>
      <c r="DA60" s="137">
        <f>CZ60</f>
        <v>3.7659313725490193</v>
      </c>
      <c r="DB60" s="413" t="s">
        <v>21</v>
      </c>
    </row>
    <row r="61" spans="1:106" ht="409.5" x14ac:dyDescent="0.25">
      <c r="A61" s="11">
        <v>54</v>
      </c>
      <c r="B61" s="12" t="s">
        <v>275</v>
      </c>
      <c r="C61" s="289" t="s">
        <v>546</v>
      </c>
      <c r="D61" s="170" t="s">
        <v>496</v>
      </c>
      <c r="E61" s="19" t="s">
        <v>29</v>
      </c>
      <c r="F61" s="20" t="s">
        <v>547</v>
      </c>
      <c r="G61" s="289" t="s">
        <v>548</v>
      </c>
      <c r="H61" s="289" t="s">
        <v>32</v>
      </c>
      <c r="I61" s="289" t="s">
        <v>549</v>
      </c>
      <c r="J61" s="26">
        <v>0.9</v>
      </c>
      <c r="K61" s="289" t="s">
        <v>550</v>
      </c>
      <c r="L61" s="289" t="s">
        <v>35</v>
      </c>
      <c r="M61" s="289" t="s">
        <v>551</v>
      </c>
      <c r="N61" s="289" t="s">
        <v>37</v>
      </c>
      <c r="O61" s="289" t="s">
        <v>552</v>
      </c>
      <c r="P61" s="289" t="s">
        <v>542</v>
      </c>
      <c r="Q61" s="289" t="s">
        <v>32</v>
      </c>
      <c r="R61" s="35" t="s">
        <v>553</v>
      </c>
      <c r="S61" s="21" t="s">
        <v>554</v>
      </c>
      <c r="T61" s="21" t="s">
        <v>555</v>
      </c>
      <c r="U61" s="28" t="s">
        <v>506</v>
      </c>
      <c r="V61" s="18" t="s">
        <v>556</v>
      </c>
      <c r="W61" s="18" t="s">
        <v>557</v>
      </c>
      <c r="X61" s="18" t="s">
        <v>558</v>
      </c>
      <c r="Y61" s="18" t="s">
        <v>536</v>
      </c>
      <c r="Z61" s="333">
        <f t="shared" si="28"/>
        <v>0.9</v>
      </c>
      <c r="AA61" s="162"/>
      <c r="AB61" s="162"/>
      <c r="AC61" s="162"/>
      <c r="AD61" s="162"/>
      <c r="AE61" s="162"/>
      <c r="AF61" s="162"/>
      <c r="AG61" s="162"/>
      <c r="AH61" s="333">
        <f t="shared" si="29"/>
        <v>0.9</v>
      </c>
      <c r="AI61" s="162"/>
      <c r="AJ61" s="162"/>
      <c r="AK61" s="162"/>
      <c r="AL61" s="162"/>
      <c r="AM61" s="162"/>
      <c r="AN61" s="162"/>
      <c r="AO61" s="162"/>
      <c r="AP61" s="333">
        <f t="shared" si="30"/>
        <v>0.9</v>
      </c>
      <c r="AQ61" s="153">
        <v>8</v>
      </c>
      <c r="AR61" s="153">
        <v>9</v>
      </c>
      <c r="AS61" s="383">
        <f>AQ61/AR61</f>
        <v>0.88888888888888884</v>
      </c>
      <c r="AT61" s="155" t="s">
        <v>646</v>
      </c>
      <c r="AU61" s="156" t="s">
        <v>20</v>
      </c>
      <c r="AV61" s="165" t="s">
        <v>977</v>
      </c>
      <c r="AW61" s="162"/>
      <c r="AX61" s="162"/>
      <c r="AY61" s="152">
        <f>AS61</f>
        <v>0.88888888888888884</v>
      </c>
      <c r="AZ61" s="162" t="str">
        <f>AU61</f>
        <v>BUENO</v>
      </c>
      <c r="BA61" s="152">
        <v>0.9</v>
      </c>
      <c r="BB61" s="162"/>
      <c r="BC61" s="162"/>
      <c r="BD61" s="162"/>
      <c r="BE61" s="162"/>
      <c r="BF61" s="162"/>
      <c r="BG61" s="162"/>
      <c r="BH61" s="162"/>
      <c r="BI61" s="152">
        <v>0.9</v>
      </c>
      <c r="BJ61" s="162"/>
      <c r="BK61" s="162"/>
      <c r="BL61" s="162"/>
      <c r="BM61" s="162"/>
      <c r="BN61" s="162"/>
      <c r="BO61" s="162"/>
      <c r="BP61" s="162"/>
      <c r="BQ61" s="154">
        <v>0.9</v>
      </c>
      <c r="BR61" s="153">
        <v>7</v>
      </c>
      <c r="BS61" s="153">
        <v>8</v>
      </c>
      <c r="BT61" s="154">
        <f>BR61/BS61</f>
        <v>0.875</v>
      </c>
      <c r="BU61" s="155" t="s">
        <v>646</v>
      </c>
      <c r="BV61" s="156" t="s">
        <v>20</v>
      </c>
      <c r="BW61" s="165" t="s">
        <v>813</v>
      </c>
      <c r="BX61" s="148"/>
      <c r="BY61" s="132"/>
      <c r="BZ61" s="142">
        <f>BT61</f>
        <v>0.875</v>
      </c>
      <c r="CA61" s="133" t="str">
        <f>BV61</f>
        <v>BUENO</v>
      </c>
      <c r="CB61" s="112">
        <v>0.9</v>
      </c>
      <c r="CC61" s="113"/>
      <c r="CD61" s="113"/>
      <c r="CE61" s="112"/>
      <c r="CF61" s="114"/>
      <c r="CG61" s="120"/>
      <c r="CH61" s="118"/>
      <c r="CI61" s="117"/>
      <c r="CJ61" s="112">
        <v>0.9</v>
      </c>
      <c r="CK61" s="113"/>
      <c r="CL61" s="113"/>
      <c r="CM61" s="112"/>
      <c r="CN61" s="114"/>
      <c r="CO61" s="120"/>
      <c r="CP61" s="118"/>
      <c r="CQ61" s="117"/>
      <c r="CR61" s="112">
        <v>0.9</v>
      </c>
      <c r="CS61" s="113">
        <v>8</v>
      </c>
      <c r="CT61" s="113">
        <v>8</v>
      </c>
      <c r="CU61" s="112">
        <f>CS61/CT61</f>
        <v>1</v>
      </c>
      <c r="CV61" s="114" t="s">
        <v>646</v>
      </c>
      <c r="CW61" s="115" t="s">
        <v>21</v>
      </c>
      <c r="CX61" s="121" t="s">
        <v>775</v>
      </c>
      <c r="CY61" s="117"/>
      <c r="CZ61" s="132"/>
      <c r="DA61" s="142">
        <f>CU61</f>
        <v>1</v>
      </c>
      <c r="DB61" s="411" t="str">
        <f>CW61</f>
        <v>EXCELENTE</v>
      </c>
    </row>
    <row r="62" spans="1:106" ht="299.25" x14ac:dyDescent="0.25">
      <c r="A62" s="11">
        <v>55</v>
      </c>
      <c r="B62" s="12" t="s">
        <v>275</v>
      </c>
      <c r="C62" s="289" t="s">
        <v>546</v>
      </c>
      <c r="D62" s="170" t="s">
        <v>496</v>
      </c>
      <c r="E62" s="19" t="s">
        <v>29</v>
      </c>
      <c r="F62" s="12" t="s">
        <v>560</v>
      </c>
      <c r="G62" s="44" t="s">
        <v>559</v>
      </c>
      <c r="H62" s="289" t="s">
        <v>39</v>
      </c>
      <c r="I62" s="289" t="s">
        <v>524</v>
      </c>
      <c r="J62" s="26">
        <v>0.9</v>
      </c>
      <c r="K62" s="289" t="s">
        <v>561</v>
      </c>
      <c r="L62" s="289" t="s">
        <v>66</v>
      </c>
      <c r="M62" s="44" t="s">
        <v>562</v>
      </c>
      <c r="N62" s="289" t="s">
        <v>37</v>
      </c>
      <c r="O62" s="44" t="s">
        <v>563</v>
      </c>
      <c r="P62" s="18" t="s">
        <v>542</v>
      </c>
      <c r="Q62" s="18" t="s">
        <v>39</v>
      </c>
      <c r="R62" s="35" t="s">
        <v>564</v>
      </c>
      <c r="S62" s="41" t="s">
        <v>565</v>
      </c>
      <c r="T62" s="41" t="s">
        <v>566</v>
      </c>
      <c r="U62" s="45" t="s">
        <v>567</v>
      </c>
      <c r="V62" s="18" t="s">
        <v>568</v>
      </c>
      <c r="W62" s="18" t="s">
        <v>569</v>
      </c>
      <c r="X62" s="18" t="s">
        <v>558</v>
      </c>
      <c r="Y62" s="18" t="s">
        <v>536</v>
      </c>
      <c r="Z62" s="333">
        <f t="shared" si="28"/>
        <v>0.9</v>
      </c>
      <c r="AA62" s="167">
        <v>1</v>
      </c>
      <c r="AB62" s="167">
        <v>1</v>
      </c>
      <c r="AC62" s="386">
        <f>AA62/AB62</f>
        <v>1</v>
      </c>
      <c r="AD62" s="168" t="s">
        <v>650</v>
      </c>
      <c r="AE62" s="169" t="s">
        <v>21</v>
      </c>
      <c r="AF62" s="165" t="s">
        <v>982</v>
      </c>
      <c r="AG62" s="18"/>
      <c r="AH62" s="333">
        <f t="shared" si="29"/>
        <v>0.9</v>
      </c>
      <c r="AI62" s="167">
        <v>3</v>
      </c>
      <c r="AJ62" s="167">
        <v>3</v>
      </c>
      <c r="AK62" s="386">
        <f>AI62/AJ62</f>
        <v>1</v>
      </c>
      <c r="AL62" s="168" t="s">
        <v>650</v>
      </c>
      <c r="AM62" s="169" t="s">
        <v>21</v>
      </c>
      <c r="AN62" s="165" t="s">
        <v>987</v>
      </c>
      <c r="AO62" s="18"/>
      <c r="AP62" s="333">
        <f t="shared" si="30"/>
        <v>0.9</v>
      </c>
      <c r="AQ62" s="167">
        <v>3</v>
      </c>
      <c r="AR62" s="167">
        <v>3</v>
      </c>
      <c r="AS62" s="386">
        <f>AQ62/AR62</f>
        <v>1</v>
      </c>
      <c r="AT62" s="168" t="s">
        <v>650</v>
      </c>
      <c r="AU62" s="169" t="s">
        <v>21</v>
      </c>
      <c r="AV62" s="165" t="s">
        <v>992</v>
      </c>
      <c r="AW62" s="18"/>
      <c r="AX62" s="131">
        <f>AVERAGE(AC62,AK62,AS62)</f>
        <v>1</v>
      </c>
      <c r="AY62" s="406">
        <f>AX62</f>
        <v>1</v>
      </c>
      <c r="AZ62" s="18" t="s">
        <v>21</v>
      </c>
      <c r="BA62" s="166">
        <v>0.9</v>
      </c>
      <c r="BB62" s="167">
        <v>4</v>
      </c>
      <c r="BC62" s="167">
        <v>4</v>
      </c>
      <c r="BD62" s="166">
        <f>BB62/BC62</f>
        <v>1</v>
      </c>
      <c r="BE62" s="168" t="s">
        <v>650</v>
      </c>
      <c r="BF62" s="169" t="s">
        <v>21</v>
      </c>
      <c r="BG62" s="165" t="s">
        <v>814</v>
      </c>
      <c r="BH62" s="158"/>
      <c r="BI62" s="166">
        <v>0.9</v>
      </c>
      <c r="BJ62" s="167">
        <v>5</v>
      </c>
      <c r="BK62" s="167">
        <v>5</v>
      </c>
      <c r="BL62" s="166">
        <f>BJ62/BK62</f>
        <v>1</v>
      </c>
      <c r="BM62" s="168" t="s">
        <v>650</v>
      </c>
      <c r="BN62" s="169" t="s">
        <v>21</v>
      </c>
      <c r="BO62" s="165" t="s">
        <v>815</v>
      </c>
      <c r="BP62" s="18"/>
      <c r="BQ62" s="166">
        <v>0.9</v>
      </c>
      <c r="BR62" s="167">
        <v>4</v>
      </c>
      <c r="BS62" s="167">
        <v>4</v>
      </c>
      <c r="BT62" s="166">
        <f>BR62/BS62</f>
        <v>1</v>
      </c>
      <c r="BU62" s="168" t="s">
        <v>650</v>
      </c>
      <c r="BV62" s="169" t="s">
        <v>21</v>
      </c>
      <c r="BW62" s="165" t="s">
        <v>816</v>
      </c>
      <c r="BX62" s="150"/>
      <c r="BY62" s="131">
        <f>AVERAGE(BD62,BL62,BT62)</f>
        <v>1</v>
      </c>
      <c r="BZ62" s="142">
        <f>BY62</f>
        <v>1</v>
      </c>
      <c r="CA62" s="132" t="s">
        <v>21</v>
      </c>
      <c r="CB62" s="122">
        <v>0.9</v>
      </c>
      <c r="CC62" s="123">
        <v>1</v>
      </c>
      <c r="CD62" s="123">
        <v>1</v>
      </c>
      <c r="CE62" s="122">
        <f>CC62/CD62</f>
        <v>1</v>
      </c>
      <c r="CF62" s="124" t="s">
        <v>650</v>
      </c>
      <c r="CG62" s="125" t="s">
        <v>21</v>
      </c>
      <c r="CH62" s="121" t="s">
        <v>776</v>
      </c>
      <c r="CI62" s="117"/>
      <c r="CJ62" s="122">
        <v>0.9</v>
      </c>
      <c r="CK62" s="123">
        <v>1</v>
      </c>
      <c r="CL62" s="123">
        <v>1</v>
      </c>
      <c r="CM62" s="122">
        <f>CK62/CL62</f>
        <v>1</v>
      </c>
      <c r="CN62" s="124" t="s">
        <v>650</v>
      </c>
      <c r="CO62" s="125" t="s">
        <v>21</v>
      </c>
      <c r="CP62" s="121" t="s">
        <v>777</v>
      </c>
      <c r="CQ62" s="117"/>
      <c r="CR62" s="122">
        <v>0.9</v>
      </c>
      <c r="CS62" s="123">
        <v>2</v>
      </c>
      <c r="CT62" s="123">
        <v>2</v>
      </c>
      <c r="CU62" s="122">
        <f>CS62/CT62</f>
        <v>1</v>
      </c>
      <c r="CV62" s="124" t="s">
        <v>650</v>
      </c>
      <c r="CW62" s="115" t="s">
        <v>21</v>
      </c>
      <c r="CX62" s="121" t="s">
        <v>778</v>
      </c>
      <c r="CY62" s="117"/>
      <c r="CZ62" s="131">
        <f>AVERAGE(CE62,CM62,CU62)</f>
        <v>1</v>
      </c>
      <c r="DA62" s="142">
        <f>CZ62</f>
        <v>1</v>
      </c>
      <c r="DB62" s="413" t="s">
        <v>21</v>
      </c>
    </row>
    <row r="63" spans="1:106" ht="150" x14ac:dyDescent="0.25">
      <c r="A63" s="11">
        <v>56</v>
      </c>
      <c r="B63" s="12" t="s">
        <v>26</v>
      </c>
      <c r="C63" s="289" t="s">
        <v>570</v>
      </c>
      <c r="D63" s="170" t="s">
        <v>571</v>
      </c>
      <c r="E63" s="19" t="s">
        <v>29</v>
      </c>
      <c r="F63" s="20" t="s">
        <v>572</v>
      </c>
      <c r="G63" s="289" t="s">
        <v>573</v>
      </c>
      <c r="H63" s="20" t="s">
        <v>32</v>
      </c>
      <c r="I63" s="289" t="s">
        <v>33</v>
      </c>
      <c r="J63" s="26">
        <v>1</v>
      </c>
      <c r="K63" s="289" t="s">
        <v>574</v>
      </c>
      <c r="L63" s="289" t="s">
        <v>35</v>
      </c>
      <c r="M63" s="289" t="s">
        <v>575</v>
      </c>
      <c r="N63" s="20" t="s">
        <v>37</v>
      </c>
      <c r="O63" s="289" t="s">
        <v>576</v>
      </c>
      <c r="P63" s="20" t="s">
        <v>32</v>
      </c>
      <c r="Q63" s="20" t="s">
        <v>32</v>
      </c>
      <c r="R63" s="20" t="s">
        <v>91</v>
      </c>
      <c r="S63" s="20" t="s">
        <v>577</v>
      </c>
      <c r="T63" s="20" t="s">
        <v>578</v>
      </c>
      <c r="U63" s="20" t="s">
        <v>182</v>
      </c>
      <c r="V63" s="289" t="s">
        <v>579</v>
      </c>
      <c r="W63" s="289" t="s">
        <v>580</v>
      </c>
      <c r="X63" s="289" t="s">
        <v>580</v>
      </c>
      <c r="Y63" s="289" t="s">
        <v>581</v>
      </c>
      <c r="Z63" s="333">
        <f t="shared" si="28"/>
        <v>1</v>
      </c>
      <c r="AA63" s="322"/>
      <c r="AB63" s="322"/>
      <c r="AC63" s="322"/>
      <c r="AD63" s="322"/>
      <c r="AE63" s="322"/>
      <c r="AF63" s="322"/>
      <c r="AG63" s="322"/>
      <c r="AH63" s="333">
        <f t="shared" si="29"/>
        <v>1</v>
      </c>
      <c r="AI63" s="322"/>
      <c r="AJ63" s="322"/>
      <c r="AK63" s="322"/>
      <c r="AL63" s="322"/>
      <c r="AM63" s="322"/>
      <c r="AN63" s="322"/>
      <c r="AO63" s="322"/>
      <c r="AP63" s="333">
        <f t="shared" si="30"/>
        <v>1</v>
      </c>
      <c r="AQ63" s="322"/>
      <c r="AR63" s="322"/>
      <c r="AS63" s="322">
        <v>0</v>
      </c>
      <c r="AT63" s="322"/>
      <c r="AU63" s="322" t="s">
        <v>649</v>
      </c>
      <c r="AV63" s="322"/>
      <c r="AW63" s="322" t="s">
        <v>1004</v>
      </c>
      <c r="AX63" s="322"/>
      <c r="AY63" s="152">
        <f t="shared" ref="AY63:AY68" si="34">AS63</f>
        <v>0</v>
      </c>
      <c r="AZ63" s="162" t="str">
        <f t="shared" ref="AZ63:AZ68" si="35">AU63</f>
        <v>No aplica</v>
      </c>
      <c r="BA63" s="171">
        <v>1</v>
      </c>
      <c r="BB63" s="148">
        <v>1</v>
      </c>
      <c r="BC63" s="148">
        <v>1</v>
      </c>
      <c r="BD63" s="171">
        <v>1</v>
      </c>
      <c r="BE63" s="148"/>
      <c r="BF63" s="148"/>
      <c r="BG63" s="148"/>
      <c r="BH63" s="148"/>
      <c r="BI63" s="171">
        <v>1</v>
      </c>
      <c r="BJ63" s="148">
        <v>2</v>
      </c>
      <c r="BK63" s="148">
        <v>2</v>
      </c>
      <c r="BL63" s="171">
        <v>1</v>
      </c>
      <c r="BM63" s="148"/>
      <c r="BN63" s="148"/>
      <c r="BO63" s="148"/>
      <c r="BP63" s="148"/>
      <c r="BQ63" s="171">
        <v>1</v>
      </c>
      <c r="BR63" s="148">
        <v>1</v>
      </c>
      <c r="BS63" s="148">
        <v>1</v>
      </c>
      <c r="BT63" s="171">
        <v>1</v>
      </c>
      <c r="BU63" s="148"/>
      <c r="BV63" s="148"/>
      <c r="BW63" s="148" t="s">
        <v>841</v>
      </c>
      <c r="BX63" s="148"/>
      <c r="BY63" s="132"/>
      <c r="BZ63" s="142">
        <f t="shared" ref="BZ63:BZ68" si="36">BT63</f>
        <v>1</v>
      </c>
      <c r="CA63" s="133" t="s">
        <v>21</v>
      </c>
      <c r="CB63" s="47"/>
      <c r="CC63" s="48"/>
      <c r="CD63" s="48"/>
      <c r="CE63" s="47"/>
      <c r="CF63" s="49"/>
      <c r="CG63" s="50"/>
      <c r="CH63" s="62"/>
      <c r="CI63" s="62"/>
      <c r="CJ63" s="47"/>
      <c r="CK63" s="48"/>
      <c r="CL63" s="48"/>
      <c r="CM63" s="47"/>
      <c r="CN63" s="49"/>
      <c r="CO63" s="50"/>
      <c r="CP63" s="62"/>
      <c r="CQ63" s="62"/>
      <c r="CR63" s="47">
        <v>1</v>
      </c>
      <c r="CS63" s="48">
        <v>1</v>
      </c>
      <c r="CT63" s="48">
        <v>1</v>
      </c>
      <c r="CU63" s="47">
        <v>1</v>
      </c>
      <c r="CV63" s="49" t="s">
        <v>650</v>
      </c>
      <c r="CW63" s="50" t="s">
        <v>21</v>
      </c>
      <c r="CX63" s="394" t="s">
        <v>779</v>
      </c>
      <c r="CY63" s="62"/>
      <c r="CZ63" s="132"/>
      <c r="DA63" s="142">
        <f t="shared" ref="DA63:DA68" si="37">CU63</f>
        <v>1</v>
      </c>
      <c r="DB63" s="411" t="str">
        <f t="shared" ref="DB63:DB68" si="38">CW63</f>
        <v>EXCELENTE</v>
      </c>
    </row>
    <row r="64" spans="1:106" ht="150" x14ac:dyDescent="0.25">
      <c r="A64" s="11">
        <v>57</v>
      </c>
      <c r="B64" s="12" t="s">
        <v>26</v>
      </c>
      <c r="C64" s="289" t="s">
        <v>570</v>
      </c>
      <c r="D64" s="170" t="s">
        <v>571</v>
      </c>
      <c r="E64" s="19" t="s">
        <v>29</v>
      </c>
      <c r="F64" s="20" t="s">
        <v>582</v>
      </c>
      <c r="G64" s="289" t="s">
        <v>573</v>
      </c>
      <c r="H64" s="20" t="s">
        <v>32</v>
      </c>
      <c r="I64" s="289" t="s">
        <v>33</v>
      </c>
      <c r="J64" s="26">
        <v>1</v>
      </c>
      <c r="K64" s="289" t="s">
        <v>574</v>
      </c>
      <c r="L64" s="289" t="s">
        <v>35</v>
      </c>
      <c r="M64" s="289" t="s">
        <v>583</v>
      </c>
      <c r="N64" s="20" t="s">
        <v>37</v>
      </c>
      <c r="O64" s="289" t="s">
        <v>576</v>
      </c>
      <c r="P64" s="20" t="s">
        <v>32</v>
      </c>
      <c r="Q64" s="20" t="s">
        <v>32</v>
      </c>
      <c r="R64" s="20" t="s">
        <v>584</v>
      </c>
      <c r="S64" s="289" t="s">
        <v>585</v>
      </c>
      <c r="T64" s="289" t="s">
        <v>586</v>
      </c>
      <c r="U64" s="20" t="s">
        <v>182</v>
      </c>
      <c r="V64" s="289" t="s">
        <v>579</v>
      </c>
      <c r="W64" s="289" t="s">
        <v>580</v>
      </c>
      <c r="X64" s="289" t="s">
        <v>580</v>
      </c>
      <c r="Y64" s="289" t="s">
        <v>581</v>
      </c>
      <c r="Z64" s="333">
        <f t="shared" si="28"/>
        <v>1</v>
      </c>
      <c r="AA64" s="322"/>
      <c r="AB64" s="322"/>
      <c r="AC64" s="322"/>
      <c r="AD64" s="322"/>
      <c r="AE64" s="322"/>
      <c r="AF64" s="322"/>
      <c r="AG64" s="322"/>
      <c r="AH64" s="333">
        <f t="shared" si="29"/>
        <v>1</v>
      </c>
      <c r="AI64" s="322"/>
      <c r="AJ64" s="322"/>
      <c r="AK64" s="322"/>
      <c r="AL64" s="322"/>
      <c r="AM64" s="322"/>
      <c r="AN64" s="322"/>
      <c r="AO64" s="322"/>
      <c r="AP64" s="333">
        <f t="shared" si="30"/>
        <v>1</v>
      </c>
      <c r="AQ64" s="322"/>
      <c r="AR64" s="322"/>
      <c r="AS64" s="322">
        <v>0</v>
      </c>
      <c r="AT64" s="322"/>
      <c r="AU64" s="322" t="s">
        <v>649</v>
      </c>
      <c r="AV64" s="322"/>
      <c r="AW64" s="322" t="s">
        <v>1004</v>
      </c>
      <c r="AX64" s="322"/>
      <c r="AY64" s="152">
        <f t="shared" si="34"/>
        <v>0</v>
      </c>
      <c r="AZ64" s="162" t="str">
        <f t="shared" si="35"/>
        <v>No aplica</v>
      </c>
      <c r="BA64" s="171">
        <v>1</v>
      </c>
      <c r="BB64" s="148">
        <v>277</v>
      </c>
      <c r="BC64" s="148">
        <v>277</v>
      </c>
      <c r="BD64" s="171">
        <v>1</v>
      </c>
      <c r="BE64" s="148"/>
      <c r="BF64" s="148"/>
      <c r="BG64" s="148"/>
      <c r="BH64" s="148"/>
      <c r="BI64" s="171">
        <v>1</v>
      </c>
      <c r="BJ64" s="148">
        <v>110</v>
      </c>
      <c r="BK64" s="148">
        <v>110</v>
      </c>
      <c r="BL64" s="171">
        <v>1</v>
      </c>
      <c r="BM64" s="148"/>
      <c r="BN64" s="148"/>
      <c r="BO64" s="148"/>
      <c r="BP64" s="148"/>
      <c r="BQ64" s="171">
        <v>1</v>
      </c>
      <c r="BR64" s="148">
        <f>11+110+277</f>
        <v>398</v>
      </c>
      <c r="BS64" s="148">
        <f>40+110+277</f>
        <v>427</v>
      </c>
      <c r="BT64" s="180">
        <f>BR64/BS64</f>
        <v>0.9320843091334895</v>
      </c>
      <c r="BU64" s="148" t="s">
        <v>646</v>
      </c>
      <c r="BV64" s="148" t="s">
        <v>20</v>
      </c>
      <c r="BW64" s="148" t="s">
        <v>842</v>
      </c>
      <c r="BX64" s="148"/>
      <c r="BY64" s="132"/>
      <c r="BZ64" s="142">
        <f t="shared" si="36"/>
        <v>0.9320843091334895</v>
      </c>
      <c r="CA64" s="133" t="str">
        <f>BV64</f>
        <v>BUENO</v>
      </c>
      <c r="CB64" s="47"/>
      <c r="CC64" s="48"/>
      <c r="CD64" s="48"/>
      <c r="CE64" s="47"/>
      <c r="CF64" s="49"/>
      <c r="CG64" s="50"/>
      <c r="CH64" s="62"/>
      <c r="CI64" s="62"/>
      <c r="CJ64" s="47"/>
      <c r="CK64" s="48"/>
      <c r="CL64" s="48"/>
      <c r="CM64" s="47"/>
      <c r="CN64" s="49"/>
      <c r="CO64" s="50"/>
      <c r="CP64" s="62"/>
      <c r="CQ64" s="62"/>
      <c r="CR64" s="47">
        <v>1</v>
      </c>
      <c r="CS64" s="48">
        <v>531</v>
      </c>
      <c r="CT64" s="48">
        <v>531</v>
      </c>
      <c r="CU64" s="47">
        <v>1</v>
      </c>
      <c r="CV64" s="49" t="s">
        <v>650</v>
      </c>
      <c r="CW64" s="50" t="s">
        <v>21</v>
      </c>
      <c r="CX64" s="126" t="s">
        <v>780</v>
      </c>
      <c r="CY64" s="62"/>
      <c r="CZ64" s="132"/>
      <c r="DA64" s="142">
        <f t="shared" si="37"/>
        <v>1</v>
      </c>
      <c r="DB64" s="411" t="str">
        <f t="shared" si="38"/>
        <v>EXCELENTE</v>
      </c>
    </row>
    <row r="65" spans="1:106" ht="120" x14ac:dyDescent="0.25">
      <c r="A65" s="11">
        <v>58</v>
      </c>
      <c r="B65" s="12" t="s">
        <v>26</v>
      </c>
      <c r="C65" s="289" t="s">
        <v>570</v>
      </c>
      <c r="D65" s="170" t="s">
        <v>571</v>
      </c>
      <c r="E65" s="19" t="s">
        <v>29</v>
      </c>
      <c r="F65" s="20" t="s">
        <v>587</v>
      </c>
      <c r="G65" s="289" t="s">
        <v>588</v>
      </c>
      <c r="H65" s="289" t="s">
        <v>32</v>
      </c>
      <c r="I65" s="289" t="s">
        <v>33</v>
      </c>
      <c r="J65" s="26">
        <v>0.8</v>
      </c>
      <c r="K65" s="289" t="s">
        <v>589</v>
      </c>
      <c r="L65" s="289" t="s">
        <v>590</v>
      </c>
      <c r="M65" s="289" t="s">
        <v>591</v>
      </c>
      <c r="N65" s="20" t="s">
        <v>37</v>
      </c>
      <c r="O65" s="289" t="s">
        <v>592</v>
      </c>
      <c r="P65" s="289" t="s">
        <v>32</v>
      </c>
      <c r="Q65" s="289" t="s">
        <v>32</v>
      </c>
      <c r="R65" s="20" t="s">
        <v>593</v>
      </c>
      <c r="S65" s="289" t="s">
        <v>594</v>
      </c>
      <c r="T65" s="289" t="s">
        <v>595</v>
      </c>
      <c r="U65" s="20" t="s">
        <v>182</v>
      </c>
      <c r="V65" s="289" t="s">
        <v>596</v>
      </c>
      <c r="W65" s="289" t="s">
        <v>597</v>
      </c>
      <c r="X65" s="289" t="s">
        <v>597</v>
      </c>
      <c r="Y65" s="289" t="s">
        <v>598</v>
      </c>
      <c r="Z65" s="333">
        <f t="shared" si="28"/>
        <v>0.8</v>
      </c>
      <c r="AA65" s="322"/>
      <c r="AB65" s="322"/>
      <c r="AC65" s="322"/>
      <c r="AD65" s="322"/>
      <c r="AE65" s="322"/>
      <c r="AF65" s="322"/>
      <c r="AG65" s="322"/>
      <c r="AH65" s="333">
        <f t="shared" si="29"/>
        <v>0.8</v>
      </c>
      <c r="AI65" s="322"/>
      <c r="AJ65" s="322"/>
      <c r="AK65" s="322"/>
      <c r="AL65" s="322"/>
      <c r="AM65" s="322"/>
      <c r="AN65" s="322"/>
      <c r="AO65" s="322"/>
      <c r="AP65" s="333">
        <f t="shared" si="30"/>
        <v>0.8</v>
      </c>
      <c r="AQ65" s="322">
        <v>71</v>
      </c>
      <c r="AR65" s="322">
        <v>75</v>
      </c>
      <c r="AS65" s="395">
        <f>AQ65/AR65</f>
        <v>0.94666666666666666</v>
      </c>
      <c r="AT65" s="322" t="s">
        <v>650</v>
      </c>
      <c r="AU65" s="322" t="s">
        <v>20</v>
      </c>
      <c r="AV65" s="322" t="s">
        <v>1005</v>
      </c>
      <c r="AW65" s="322"/>
      <c r="AX65" s="322"/>
      <c r="AY65" s="152">
        <f t="shared" si="34"/>
        <v>0.94666666666666666</v>
      </c>
      <c r="AZ65" s="162" t="str">
        <f t="shared" si="35"/>
        <v>BUENO</v>
      </c>
      <c r="BA65" s="171">
        <v>0.8</v>
      </c>
      <c r="BB65" s="148">
        <v>39</v>
      </c>
      <c r="BC65" s="148">
        <v>39</v>
      </c>
      <c r="BD65" s="171">
        <v>1</v>
      </c>
      <c r="BE65" s="148" t="s">
        <v>650</v>
      </c>
      <c r="BF65" s="148" t="s">
        <v>21</v>
      </c>
      <c r="BG65" s="148" t="s">
        <v>843</v>
      </c>
      <c r="BH65" s="148" t="s">
        <v>844</v>
      </c>
      <c r="BI65" s="171">
        <v>0.8</v>
      </c>
      <c r="BJ65" s="148">
        <v>43</v>
      </c>
      <c r="BK65" s="148">
        <v>43</v>
      </c>
      <c r="BL65" s="171">
        <v>1</v>
      </c>
      <c r="BM65" s="148" t="s">
        <v>650</v>
      </c>
      <c r="BN65" s="148" t="s">
        <v>674</v>
      </c>
      <c r="BO65" s="148" t="s">
        <v>845</v>
      </c>
      <c r="BP65" s="148"/>
      <c r="BQ65" s="148">
        <v>80</v>
      </c>
      <c r="BR65" s="148">
        <v>14</v>
      </c>
      <c r="BS65" s="148">
        <v>14</v>
      </c>
      <c r="BT65" s="171">
        <v>1</v>
      </c>
      <c r="BU65" s="148" t="s">
        <v>650</v>
      </c>
      <c r="BV65" s="148" t="s">
        <v>674</v>
      </c>
      <c r="BW65" s="148" t="s">
        <v>846</v>
      </c>
      <c r="BX65" s="148"/>
      <c r="BY65" s="132"/>
      <c r="BZ65" s="142">
        <f t="shared" si="36"/>
        <v>1</v>
      </c>
      <c r="CA65" s="133" t="str">
        <f>BV65</f>
        <v>Excelente</v>
      </c>
      <c r="CB65" s="47"/>
      <c r="CC65" s="48"/>
      <c r="CD65" s="48"/>
      <c r="CE65" s="47"/>
      <c r="CF65" s="49"/>
      <c r="CG65" s="50"/>
      <c r="CH65" s="62"/>
      <c r="CI65" s="62"/>
      <c r="CJ65" s="47"/>
      <c r="CK65" s="48"/>
      <c r="CL65" s="48"/>
      <c r="CM65" s="47"/>
      <c r="CN65" s="49"/>
      <c r="CO65" s="50"/>
      <c r="CP65" s="62"/>
      <c r="CQ65" s="62"/>
      <c r="CR65" s="47">
        <v>0.8</v>
      </c>
      <c r="CS65" s="48">
        <v>114</v>
      </c>
      <c r="CT65" s="48">
        <v>124</v>
      </c>
      <c r="CU65" s="47">
        <f>CS65/CT65</f>
        <v>0.91935483870967738</v>
      </c>
      <c r="CV65" s="49" t="s">
        <v>650</v>
      </c>
      <c r="CW65" s="50" t="s">
        <v>20</v>
      </c>
      <c r="CX65" s="394" t="s">
        <v>781</v>
      </c>
      <c r="CY65" s="62"/>
      <c r="CZ65" s="132"/>
      <c r="DA65" s="142">
        <f t="shared" si="37"/>
        <v>0.91935483870967738</v>
      </c>
      <c r="DB65" s="411" t="str">
        <f t="shared" si="38"/>
        <v>BUENO</v>
      </c>
    </row>
    <row r="66" spans="1:106" ht="105" x14ac:dyDescent="0.25">
      <c r="A66" s="11">
        <v>59</v>
      </c>
      <c r="B66" s="33" t="s">
        <v>199</v>
      </c>
      <c r="C66" s="289" t="s">
        <v>570</v>
      </c>
      <c r="D66" s="170" t="s">
        <v>571</v>
      </c>
      <c r="E66" s="19" t="s">
        <v>29</v>
      </c>
      <c r="F66" s="20" t="s">
        <v>599</v>
      </c>
      <c r="G66" s="289" t="s">
        <v>600</v>
      </c>
      <c r="H66" s="289" t="s">
        <v>32</v>
      </c>
      <c r="I66" s="289" t="s">
        <v>33</v>
      </c>
      <c r="J66" s="26">
        <v>0.8</v>
      </c>
      <c r="K66" s="20" t="s">
        <v>589</v>
      </c>
      <c r="L66" s="289" t="s">
        <v>35</v>
      </c>
      <c r="M66" s="289" t="s">
        <v>601</v>
      </c>
      <c r="N66" s="20" t="s">
        <v>37</v>
      </c>
      <c r="O66" s="20" t="s">
        <v>602</v>
      </c>
      <c r="P66" s="289" t="s">
        <v>32</v>
      </c>
      <c r="Q66" s="289" t="s">
        <v>32</v>
      </c>
      <c r="R66" s="20" t="s">
        <v>593</v>
      </c>
      <c r="S66" s="289" t="s">
        <v>594</v>
      </c>
      <c r="T66" s="289" t="s">
        <v>603</v>
      </c>
      <c r="U66" s="20" t="s">
        <v>182</v>
      </c>
      <c r="V66" s="289" t="s">
        <v>596</v>
      </c>
      <c r="W66" s="289" t="s">
        <v>597</v>
      </c>
      <c r="X66" s="289" t="s">
        <v>597</v>
      </c>
      <c r="Y66" s="289" t="s">
        <v>598</v>
      </c>
      <c r="Z66" s="333">
        <f t="shared" si="28"/>
        <v>0.8</v>
      </c>
      <c r="AA66" s="322"/>
      <c r="AB66" s="322"/>
      <c r="AC66" s="322"/>
      <c r="AD66" s="322"/>
      <c r="AE66" s="322"/>
      <c r="AF66" s="322"/>
      <c r="AG66" s="322"/>
      <c r="AH66" s="333">
        <f t="shared" si="29"/>
        <v>0.8</v>
      </c>
      <c r="AI66" s="322"/>
      <c r="AJ66" s="322"/>
      <c r="AK66" s="322"/>
      <c r="AL66" s="322"/>
      <c r="AM66" s="322"/>
      <c r="AN66" s="322"/>
      <c r="AO66" s="322"/>
      <c r="AP66" s="333">
        <f t="shared" si="30"/>
        <v>0.8</v>
      </c>
      <c r="AQ66" s="322">
        <v>23</v>
      </c>
      <c r="AR66" s="322">
        <v>23</v>
      </c>
      <c r="AS66" s="395">
        <f>AQ66/AR66</f>
        <v>1</v>
      </c>
      <c r="AT66" s="322" t="s">
        <v>650</v>
      </c>
      <c r="AU66" s="322" t="s">
        <v>21</v>
      </c>
      <c r="AV66" s="322" t="s">
        <v>1006</v>
      </c>
      <c r="AW66" s="322"/>
      <c r="AX66" s="322"/>
      <c r="AY66" s="152">
        <f t="shared" si="34"/>
        <v>1</v>
      </c>
      <c r="AZ66" s="162" t="str">
        <f t="shared" si="35"/>
        <v>EXCELENTE</v>
      </c>
      <c r="BA66" s="171">
        <v>0.8</v>
      </c>
      <c r="BB66" s="148">
        <v>3</v>
      </c>
      <c r="BC66" s="148">
        <v>3</v>
      </c>
      <c r="BD66" s="171">
        <v>1</v>
      </c>
      <c r="BE66" s="148" t="s">
        <v>650</v>
      </c>
      <c r="BF66" s="148" t="s">
        <v>21</v>
      </c>
      <c r="BG66" s="148" t="s">
        <v>847</v>
      </c>
      <c r="BH66" s="148" t="s">
        <v>844</v>
      </c>
      <c r="BI66" s="171">
        <v>0.8</v>
      </c>
      <c r="BJ66" s="148">
        <v>6</v>
      </c>
      <c r="BK66" s="148">
        <v>6</v>
      </c>
      <c r="BL66" s="171">
        <v>1</v>
      </c>
      <c r="BM66" s="148" t="s">
        <v>650</v>
      </c>
      <c r="BN66" s="148" t="s">
        <v>674</v>
      </c>
      <c r="BO66" s="148" t="s">
        <v>848</v>
      </c>
      <c r="BP66" s="148"/>
      <c r="BQ66" s="148">
        <v>80</v>
      </c>
      <c r="BR66" s="148">
        <v>8</v>
      </c>
      <c r="BS66" s="148">
        <v>8</v>
      </c>
      <c r="BT66" s="171">
        <v>1</v>
      </c>
      <c r="BU66" s="148" t="s">
        <v>650</v>
      </c>
      <c r="BV66" s="148" t="s">
        <v>674</v>
      </c>
      <c r="BW66" s="148" t="s">
        <v>849</v>
      </c>
      <c r="BX66" s="148"/>
      <c r="BY66" s="132"/>
      <c r="BZ66" s="142">
        <f t="shared" si="36"/>
        <v>1</v>
      </c>
      <c r="CA66" s="133" t="str">
        <f>BV66</f>
        <v>Excelente</v>
      </c>
      <c r="CB66" s="47"/>
      <c r="CC66" s="48"/>
      <c r="CD66" s="48"/>
      <c r="CE66" s="47"/>
      <c r="CF66" s="49"/>
      <c r="CG66" s="50"/>
      <c r="CH66" s="62"/>
      <c r="CI66" s="62"/>
      <c r="CJ66" s="47"/>
      <c r="CK66" s="48"/>
      <c r="CL66" s="48"/>
      <c r="CM66" s="47"/>
      <c r="CN66" s="49"/>
      <c r="CO66" s="50"/>
      <c r="CP66" s="62"/>
      <c r="CQ66" s="62"/>
      <c r="CR66" s="47">
        <v>0.8</v>
      </c>
      <c r="CS66" s="48">
        <v>5</v>
      </c>
      <c r="CT66" s="48">
        <v>5</v>
      </c>
      <c r="CU66" s="47">
        <v>1</v>
      </c>
      <c r="CV66" s="49" t="s">
        <v>650</v>
      </c>
      <c r="CW66" s="50" t="s">
        <v>21</v>
      </c>
      <c r="CX66" s="394" t="s">
        <v>782</v>
      </c>
      <c r="CY66" s="62"/>
      <c r="CZ66" s="132"/>
      <c r="DA66" s="142">
        <f t="shared" si="37"/>
        <v>1</v>
      </c>
      <c r="DB66" s="411" t="str">
        <f t="shared" si="38"/>
        <v>EXCELENTE</v>
      </c>
    </row>
    <row r="67" spans="1:106" ht="135" x14ac:dyDescent="0.25">
      <c r="A67" s="11">
        <v>60</v>
      </c>
      <c r="B67" s="12" t="s">
        <v>26</v>
      </c>
      <c r="C67" s="289" t="s">
        <v>570</v>
      </c>
      <c r="D67" s="170" t="s">
        <v>571</v>
      </c>
      <c r="E67" s="19" t="s">
        <v>29</v>
      </c>
      <c r="F67" s="20" t="s">
        <v>604</v>
      </c>
      <c r="G67" s="20" t="s">
        <v>605</v>
      </c>
      <c r="H67" s="289" t="s">
        <v>32</v>
      </c>
      <c r="I67" s="289" t="s">
        <v>33</v>
      </c>
      <c r="J67" s="26">
        <v>0.04</v>
      </c>
      <c r="K67" s="20" t="s">
        <v>606</v>
      </c>
      <c r="L67" s="289" t="s">
        <v>590</v>
      </c>
      <c r="M67" s="20" t="s">
        <v>607</v>
      </c>
      <c r="N67" s="20" t="s">
        <v>37</v>
      </c>
      <c r="O67" s="289" t="s">
        <v>608</v>
      </c>
      <c r="P67" s="289" t="s">
        <v>32</v>
      </c>
      <c r="Q67" s="289" t="s">
        <v>32</v>
      </c>
      <c r="R67" s="20" t="s">
        <v>609</v>
      </c>
      <c r="S67" s="289" t="s">
        <v>610</v>
      </c>
      <c r="T67" s="289" t="s">
        <v>611</v>
      </c>
      <c r="U67" s="289" t="s">
        <v>612</v>
      </c>
      <c r="V67" s="289" t="s">
        <v>613</v>
      </c>
      <c r="W67" s="289" t="s">
        <v>614</v>
      </c>
      <c r="X67" s="289" t="s">
        <v>614</v>
      </c>
      <c r="Y67" s="289" t="s">
        <v>598</v>
      </c>
      <c r="Z67" s="333">
        <f t="shared" si="28"/>
        <v>0.04</v>
      </c>
      <c r="AA67" s="322"/>
      <c r="AB67" s="322"/>
      <c r="AC67" s="322"/>
      <c r="AD67" s="322"/>
      <c r="AE67" s="322"/>
      <c r="AF67" s="322"/>
      <c r="AG67" s="322"/>
      <c r="AH67" s="333">
        <f t="shared" si="29"/>
        <v>0.04</v>
      </c>
      <c r="AI67" s="322"/>
      <c r="AJ67" s="322"/>
      <c r="AK67" s="322"/>
      <c r="AL67" s="322"/>
      <c r="AM67" s="322"/>
      <c r="AN67" s="322"/>
      <c r="AO67" s="322"/>
      <c r="AP67" s="333">
        <f t="shared" si="30"/>
        <v>0.04</v>
      </c>
      <c r="AQ67" s="322">
        <v>8</v>
      </c>
      <c r="AR67" s="322">
        <v>642</v>
      </c>
      <c r="AS67" s="396">
        <v>1.2461059190031152E-2</v>
      </c>
      <c r="AT67" s="322" t="s">
        <v>646</v>
      </c>
      <c r="AU67" s="322" t="s">
        <v>21</v>
      </c>
      <c r="AV67" s="322" t="s">
        <v>1007</v>
      </c>
      <c r="AW67" s="322" t="s">
        <v>844</v>
      </c>
      <c r="AX67" s="322"/>
      <c r="AY67" s="399">
        <f t="shared" si="34"/>
        <v>1.2461059190031152E-2</v>
      </c>
      <c r="AZ67" s="162" t="str">
        <f t="shared" si="35"/>
        <v>EXCELENTE</v>
      </c>
      <c r="BA67" s="171"/>
      <c r="BB67" s="148"/>
      <c r="BC67" s="148"/>
      <c r="BD67" s="183"/>
      <c r="BE67" s="148"/>
      <c r="BF67" s="148"/>
      <c r="BG67" s="148"/>
      <c r="BH67" s="148"/>
      <c r="BI67" s="148"/>
      <c r="BJ67" s="148"/>
      <c r="BK67" s="148"/>
      <c r="BL67" s="148"/>
      <c r="BM67" s="148"/>
      <c r="BN67" s="148"/>
      <c r="BO67" s="148"/>
      <c r="BP67" s="148"/>
      <c r="BQ67" s="171">
        <v>0.04</v>
      </c>
      <c r="BR67" s="148">
        <v>10</v>
      </c>
      <c r="BS67" s="148">
        <v>642</v>
      </c>
      <c r="BT67" s="183">
        <v>1.6E-2</v>
      </c>
      <c r="BU67" s="148"/>
      <c r="BV67" s="148"/>
      <c r="BW67" s="148" t="s">
        <v>850</v>
      </c>
      <c r="BX67" s="148" t="s">
        <v>844</v>
      </c>
      <c r="BY67" s="132"/>
      <c r="BZ67" s="142">
        <f t="shared" si="36"/>
        <v>1.6E-2</v>
      </c>
      <c r="CA67" s="133" t="s">
        <v>21</v>
      </c>
      <c r="CB67" s="47"/>
      <c r="CC67" s="48"/>
      <c r="CD67" s="48"/>
      <c r="CE67" s="47"/>
      <c r="CF67" s="49"/>
      <c r="CG67" s="50"/>
      <c r="CH67" s="62"/>
      <c r="CI67" s="62"/>
      <c r="CJ67" s="47"/>
      <c r="CK67" s="48"/>
      <c r="CL67" s="48"/>
      <c r="CM67" s="47"/>
      <c r="CN67" s="49"/>
      <c r="CO67" s="50"/>
      <c r="CP67" s="62"/>
      <c r="CQ67" s="62"/>
      <c r="CR67" s="47">
        <v>0.04</v>
      </c>
      <c r="CS67" s="48">
        <v>10</v>
      </c>
      <c r="CT67" s="48">
        <v>643</v>
      </c>
      <c r="CU67" s="67">
        <f>CS67/CT67</f>
        <v>1.5552099533437015E-2</v>
      </c>
      <c r="CV67" s="49" t="s">
        <v>650</v>
      </c>
      <c r="CW67" s="50" t="s">
        <v>21</v>
      </c>
      <c r="CX67" s="394" t="s">
        <v>783</v>
      </c>
      <c r="CY67" s="62"/>
      <c r="CZ67" s="132"/>
      <c r="DA67" s="142">
        <f t="shared" si="37"/>
        <v>1.5552099533437015E-2</v>
      </c>
      <c r="DB67" s="411" t="str">
        <f t="shared" si="38"/>
        <v>EXCELENTE</v>
      </c>
    </row>
    <row r="68" spans="1:106" ht="135" x14ac:dyDescent="0.25">
      <c r="A68" s="11">
        <v>61</v>
      </c>
      <c r="B68" s="12" t="s">
        <v>26</v>
      </c>
      <c r="C68" s="289" t="s">
        <v>570</v>
      </c>
      <c r="D68" s="170" t="s">
        <v>571</v>
      </c>
      <c r="E68" s="19" t="s">
        <v>29</v>
      </c>
      <c r="F68" s="20" t="s">
        <v>615</v>
      </c>
      <c r="G68" s="20" t="s">
        <v>616</v>
      </c>
      <c r="H68" s="289" t="s">
        <v>32</v>
      </c>
      <c r="I68" s="289" t="s">
        <v>33</v>
      </c>
      <c r="J68" s="26">
        <v>0.04</v>
      </c>
      <c r="K68" s="20" t="s">
        <v>606</v>
      </c>
      <c r="L68" s="289" t="s">
        <v>590</v>
      </c>
      <c r="M68" s="20" t="s">
        <v>617</v>
      </c>
      <c r="N68" s="20" t="s">
        <v>37</v>
      </c>
      <c r="O68" s="289" t="s">
        <v>618</v>
      </c>
      <c r="P68" s="289" t="s">
        <v>32</v>
      </c>
      <c r="Q68" s="289" t="s">
        <v>32</v>
      </c>
      <c r="R68" s="20" t="s">
        <v>609</v>
      </c>
      <c r="S68" s="289" t="s">
        <v>610</v>
      </c>
      <c r="T68" s="289" t="s">
        <v>619</v>
      </c>
      <c r="U68" s="289" t="s">
        <v>620</v>
      </c>
      <c r="V68" s="289" t="s">
        <v>613</v>
      </c>
      <c r="W68" s="289" t="s">
        <v>614</v>
      </c>
      <c r="X68" s="289" t="s">
        <v>614</v>
      </c>
      <c r="Y68" s="289" t="s">
        <v>598</v>
      </c>
      <c r="Z68" s="333">
        <f t="shared" si="28"/>
        <v>0.04</v>
      </c>
      <c r="AA68" s="322"/>
      <c r="AB68" s="322"/>
      <c r="AC68" s="322"/>
      <c r="AD68" s="322"/>
      <c r="AE68" s="322"/>
      <c r="AF68" s="322"/>
      <c r="AG68" s="322"/>
      <c r="AH68" s="333">
        <f t="shared" si="29"/>
        <v>0.04</v>
      </c>
      <c r="AI68" s="322"/>
      <c r="AJ68" s="322"/>
      <c r="AK68" s="322"/>
      <c r="AL68" s="322"/>
      <c r="AM68" s="322"/>
      <c r="AN68" s="322"/>
      <c r="AO68" s="322"/>
      <c r="AP68" s="333">
        <f t="shared" si="30"/>
        <v>0.04</v>
      </c>
      <c r="AQ68" s="322">
        <v>7952</v>
      </c>
      <c r="AR68" s="322">
        <v>231120</v>
      </c>
      <c r="AS68" s="397">
        <f>AQ68/AR68</f>
        <v>3.440636898580824E-2</v>
      </c>
      <c r="AT68" s="322" t="s">
        <v>646</v>
      </c>
      <c r="AU68" s="322" t="s">
        <v>21</v>
      </c>
      <c r="AV68" s="322" t="s">
        <v>1008</v>
      </c>
      <c r="AW68" s="322" t="s">
        <v>844</v>
      </c>
      <c r="AX68" s="322"/>
      <c r="AY68" s="152">
        <f t="shared" si="34"/>
        <v>3.440636898580824E-2</v>
      </c>
      <c r="AZ68" s="162" t="str">
        <f t="shared" si="35"/>
        <v>EXCELENTE</v>
      </c>
      <c r="BA68" s="171"/>
      <c r="BB68" s="148"/>
      <c r="BC68" s="148"/>
      <c r="BD68" s="183"/>
      <c r="BE68" s="148"/>
      <c r="BF68" s="148"/>
      <c r="BG68" s="148"/>
      <c r="BH68" s="148"/>
      <c r="BI68" s="148"/>
      <c r="BJ68" s="148"/>
      <c r="BK68" s="148"/>
      <c r="BL68" s="148"/>
      <c r="BM68" s="148"/>
      <c r="BN68" s="148"/>
      <c r="BO68" s="148"/>
      <c r="BP68" s="148"/>
      <c r="BQ68" s="171">
        <v>0.04</v>
      </c>
      <c r="BR68" s="148">
        <v>8320</v>
      </c>
      <c r="BS68" s="148">
        <v>231120</v>
      </c>
      <c r="BT68" s="183">
        <f>BR68/BS68</f>
        <v>3.5998615437867774E-2</v>
      </c>
      <c r="BU68" s="148"/>
      <c r="BV68" s="148"/>
      <c r="BW68" s="148" t="s">
        <v>851</v>
      </c>
      <c r="BX68" s="148" t="s">
        <v>844</v>
      </c>
      <c r="BY68" s="132"/>
      <c r="BZ68" s="142">
        <f t="shared" si="36"/>
        <v>3.5998615437867774E-2</v>
      </c>
      <c r="CA68" s="133" t="s">
        <v>20</v>
      </c>
      <c r="CB68" s="47"/>
      <c r="CC68" s="48"/>
      <c r="CD68" s="48"/>
      <c r="CE68" s="47"/>
      <c r="CF68" s="49"/>
      <c r="CG68" s="50"/>
      <c r="CH68" s="62"/>
      <c r="CI68" s="62"/>
      <c r="CJ68" s="47"/>
      <c r="CK68" s="48"/>
      <c r="CL68" s="48"/>
      <c r="CM68" s="47"/>
      <c r="CN68" s="49"/>
      <c r="CO68" s="50"/>
      <c r="CP68" s="62"/>
      <c r="CQ68" s="62"/>
      <c r="CR68" s="47">
        <v>0.04</v>
      </c>
      <c r="CS68" s="48">
        <v>7728</v>
      </c>
      <c r="CT68" s="48">
        <v>231480</v>
      </c>
      <c r="CU68" s="92">
        <f>CS68/CT68</f>
        <v>3.3385173665111456E-2</v>
      </c>
      <c r="CV68" s="49" t="s">
        <v>650</v>
      </c>
      <c r="CW68" s="50" t="s">
        <v>21</v>
      </c>
      <c r="CX68" s="127" t="s">
        <v>784</v>
      </c>
      <c r="CY68" s="62"/>
      <c r="CZ68" s="132"/>
      <c r="DA68" s="142">
        <f t="shared" si="37"/>
        <v>3.3385173665111456E-2</v>
      </c>
      <c r="DB68" s="411" t="str">
        <f t="shared" si="38"/>
        <v>EXCELENTE</v>
      </c>
    </row>
  </sheetData>
  <protectedRanges>
    <protectedRange password="DE36" sqref="CE51" name="Rango7_1"/>
    <protectedRange password="DE36" sqref="CM51" name="Rango7_1_1"/>
    <protectedRange password="DE36" sqref="CU51" name="Rango7_1_2"/>
    <protectedRange password="DE36" sqref="CE52" name="Rango7_1_3"/>
    <protectedRange password="DE36" sqref="CM52" name="Rango7_1_4"/>
    <protectedRange password="DE36" sqref="CU52" name="Rango7_1_5"/>
    <protectedRange password="DE36" sqref="BR47:BT47" name="Rango7_1_7_1"/>
    <protectedRange sqref="BR47:BT47" name="CUARTO TRIMESTRE_6_1_1"/>
    <protectedRange password="DE36" sqref="BW47" name="Rango7_1_8_1"/>
    <protectedRange sqref="BW47" name="CUARTO TRIMESTRE_6_2_1"/>
    <protectedRange password="DE36" sqref="BR48:BT48" name="Rango7_1_7_2"/>
    <protectedRange sqref="BR48:BT48" name="CUARTO TRIMESTRE_6_1_2"/>
    <protectedRange password="DE36" sqref="BW48" name="Rango7_1_8_2"/>
    <protectedRange sqref="BW48" name="CUARTO TRIMESTRE_6_2_2"/>
    <protectedRange password="DE36" sqref="BB51:BD52" name="Rango7_1_6_1"/>
    <protectedRange sqref="BB52 BB51:BC51" name="CUARTO TRIMESTRE_6_3"/>
    <protectedRange password="DE36" sqref="BG51:BG52" name="Rango7_1_11_1"/>
    <protectedRange sqref="BG51:BG52" name="CUARTO TRIMESTRE_6_5_1"/>
    <protectedRange password="DE36" sqref="BJ51:BL52" name="Rango7_1_12_1"/>
    <protectedRange sqref="BJ51:BK51 BJ52" name="CUARTO TRIMESTRE_6_6_1"/>
    <protectedRange password="DE36" sqref="BO51:BO52" name="Rango7_1_13_1"/>
    <protectedRange sqref="BO51:BO52" name="CUARTO TRIMESTRE_6_7_1"/>
    <protectedRange password="DE36" sqref="BR51:BT52" name="Rango7_1_14_1"/>
    <protectedRange sqref="BR51:BT51 BR52 BT52" name="CUARTO TRIMESTRE_6_8_1"/>
    <protectedRange password="DE36" sqref="BW51:BW52" name="Rango7_1_17_1"/>
    <protectedRange sqref="BW51:BW52" name="CUARTO TRIMESTRE_6_11_1"/>
    <protectedRange password="DE36" sqref="BR49:BT49" name="Rango7_1_7_3"/>
    <protectedRange sqref="BR49:BT49" name="CUARTO TRIMESTRE_6_1_3"/>
    <protectedRange password="DE36" sqref="BW49" name="Rango7_1_8_3"/>
    <protectedRange sqref="BW49" name="CUARTO TRIMESTRE_6_2_3"/>
    <protectedRange password="DE36" sqref="BR50:BT50" name="Rango7_1_7_4"/>
    <protectedRange sqref="BR50:BT50" name="CUARTO TRIMESTRE_6_1_4"/>
    <protectedRange password="DE36" sqref="BW50" name="Rango7_1_8_4"/>
    <protectedRange sqref="BW50" name="CUARTO TRIMESTRE_6_2_4"/>
    <protectedRange password="DE36" sqref="AV49:AV50 AQ49:AS50" name="Rango7_1_7"/>
    <protectedRange sqref="AV49:AV50 AQ49:AS50" name="CUARTO TRIMESTRE_6_1"/>
    <protectedRange password="DE36" sqref="AA51" name="Rango7_1_6"/>
    <protectedRange sqref="AA51" name="CUARTO TRIMESTRE_6"/>
    <protectedRange password="DE36" sqref="AB51" name="Rango7_1_11"/>
    <protectedRange sqref="AB51" name="CUARTO TRIMESTRE_6_6"/>
    <protectedRange password="DE36" sqref="AC51" name="Rango7_1_12"/>
    <protectedRange sqref="AC51" name="CUARTO TRIMESTRE_6_7"/>
    <protectedRange password="DE36" sqref="AF51" name="Rango7_1_13"/>
    <protectedRange sqref="AF51" name="CUARTO TRIMESTRE_6_8"/>
    <protectedRange password="DE36" sqref="AI51:AK51" name="Rango7_1_18"/>
    <protectedRange sqref="AI51:AK51" name="CUARTO TRIMESTRE_6_13"/>
    <protectedRange password="DE36" sqref="AN51" name="Rango7_1_20"/>
    <protectedRange sqref="AN51" name="CUARTO TRIMESTRE_6_15"/>
    <protectedRange password="DE36" sqref="AV51 AQ51:AS51" name="Rango7_1_7_5"/>
    <protectedRange sqref="AV51 AQ51:AS51" name="CUARTO TRIMESTRE_6_1_5"/>
    <protectedRange password="DE36" sqref="AA52:AC52" name="Rango7_1_15"/>
    <protectedRange sqref="AA52 AC52" name="CUARTO TRIMESTRE_6_10"/>
    <protectedRange password="DE36" sqref="AF52" name="Rango7_1_16"/>
    <protectedRange sqref="AF52" name="CUARTO TRIMESTRE_6_11"/>
    <protectedRange password="DE36" sqref="AI52:AK52" name="Rango7_1_18_1"/>
    <protectedRange sqref="AI52 AK52" name="CUARTO TRIMESTRE_6_13_1"/>
    <protectedRange password="DE36" sqref="AN52" name="Rango7_1_20_1"/>
    <protectedRange sqref="AN52" name="CUARTO TRIMESTRE_6_15_1"/>
    <protectedRange password="DE36" sqref="AV52 AQ52:AS52" name="Rango7_1_7_6"/>
    <protectedRange sqref="AQ52 AV52 AS52" name="CUARTO TRIMESTRE_6_1_6"/>
  </protectedRanges>
  <mergeCells count="12">
    <mergeCell ref="CR6:CY6"/>
    <mergeCell ref="R6:U6"/>
    <mergeCell ref="V6:Y6"/>
    <mergeCell ref="B6:Q6"/>
    <mergeCell ref="CB6:CI6"/>
    <mergeCell ref="CJ6:CQ6"/>
    <mergeCell ref="BA6:BH6"/>
    <mergeCell ref="BI6:BP6"/>
    <mergeCell ref="BQ6:BX6"/>
    <mergeCell ref="Z6:AG6"/>
    <mergeCell ref="AH6:AO6"/>
    <mergeCell ref="AP6:AW6"/>
  </mergeCells>
  <pageMargins left="0.70866141732283472" right="0.70866141732283472" top="0.74803149606299213" bottom="0.74803149606299213" header="0.31496062992125984" footer="0.31496062992125984"/>
  <pageSetup scale="60" orientation="landscape"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E160"/>
  <sheetViews>
    <sheetView zoomScale="115" zoomScaleNormal="115" workbookViewId="0">
      <selection activeCell="A80" sqref="A72:A80"/>
      <pivotSelection pane="bottomRight" showHeader="1" axis="axisRow" activeRow="79" previousRow="79" click="1" r:id="rId1">
        <pivotArea dataOnly="0" labelOnly="1" fieldPosition="0">
          <references count="1">
            <reference field="3" count="0"/>
          </references>
        </pivotArea>
      </pivotSelection>
    </sheetView>
  </sheetViews>
  <sheetFormatPr baseColWidth="10" defaultRowHeight="15" x14ac:dyDescent="0.25"/>
  <cols>
    <col min="1" max="1" width="36.5" customWidth="1"/>
    <col min="2" max="2" width="21.125" customWidth="1"/>
    <col min="3" max="3" width="9.375" customWidth="1"/>
    <col min="4" max="4" width="10.75" customWidth="1"/>
    <col min="5" max="5" width="5.625" customWidth="1"/>
    <col min="6" max="6" width="8" customWidth="1"/>
    <col min="7" max="7" width="10.75" customWidth="1"/>
  </cols>
  <sheetData>
    <row r="3" spans="1:7" x14ac:dyDescent="0.25">
      <c r="A3" s="449" t="s">
        <v>1073</v>
      </c>
      <c r="B3" s="449" t="s">
        <v>791</v>
      </c>
      <c r="C3" s="450"/>
      <c r="D3" s="450"/>
      <c r="E3" s="450"/>
      <c r="F3" s="450"/>
      <c r="G3" s="450"/>
    </row>
    <row r="4" spans="1:7" x14ac:dyDescent="0.25">
      <c r="A4" s="451" t="s">
        <v>792</v>
      </c>
      <c r="B4" s="452" t="s">
        <v>21</v>
      </c>
      <c r="C4" s="452" t="s">
        <v>20</v>
      </c>
      <c r="D4" s="452" t="s">
        <v>19</v>
      </c>
      <c r="E4" s="452" t="s">
        <v>18</v>
      </c>
      <c r="F4" s="452" t="s">
        <v>649</v>
      </c>
      <c r="G4" s="452" t="s">
        <v>789</v>
      </c>
    </row>
    <row r="5" spans="1:7" x14ac:dyDescent="0.25">
      <c r="A5" s="452" t="s">
        <v>29</v>
      </c>
      <c r="B5" s="453">
        <v>27</v>
      </c>
      <c r="C5" s="453">
        <v>8</v>
      </c>
      <c r="D5" s="453">
        <v>2</v>
      </c>
      <c r="E5" s="453">
        <v>2</v>
      </c>
      <c r="F5" s="453">
        <v>9</v>
      </c>
      <c r="G5" s="453">
        <v>48</v>
      </c>
    </row>
    <row r="6" spans="1:7" x14ac:dyDescent="0.25">
      <c r="A6" s="452" t="s">
        <v>71</v>
      </c>
      <c r="B6" s="453">
        <v>3</v>
      </c>
      <c r="C6" s="453">
        <v>4</v>
      </c>
      <c r="D6" s="453">
        <v>2</v>
      </c>
      <c r="E6" s="453">
        <v>2</v>
      </c>
      <c r="F6" s="453">
        <v>2</v>
      </c>
      <c r="G6" s="453">
        <v>13</v>
      </c>
    </row>
    <row r="7" spans="1:7" x14ac:dyDescent="0.25">
      <c r="A7" s="454" t="s">
        <v>789</v>
      </c>
      <c r="B7" s="455">
        <v>30</v>
      </c>
      <c r="C7" s="455">
        <v>12</v>
      </c>
      <c r="D7" s="455">
        <v>4</v>
      </c>
      <c r="E7" s="455">
        <v>4</v>
      </c>
      <c r="F7" s="455">
        <v>11</v>
      </c>
      <c r="G7" s="455">
        <v>61</v>
      </c>
    </row>
    <row r="11" spans="1:7" x14ac:dyDescent="0.25">
      <c r="A11" s="290" t="s">
        <v>1073</v>
      </c>
      <c r="B11" s="290" t="s">
        <v>791</v>
      </c>
    </row>
    <row r="12" spans="1:7" x14ac:dyDescent="0.25">
      <c r="A12" s="420" t="s">
        <v>792</v>
      </c>
      <c r="B12" s="419" t="s">
        <v>21</v>
      </c>
      <c r="C12" s="419" t="s">
        <v>20</v>
      </c>
      <c r="D12" s="419" t="s">
        <v>19</v>
      </c>
      <c r="E12" s="419" t="s">
        <v>18</v>
      </c>
      <c r="F12" s="419" t="s">
        <v>649</v>
      </c>
      <c r="G12" s="419" t="s">
        <v>789</v>
      </c>
    </row>
    <row r="13" spans="1:7" x14ac:dyDescent="0.25">
      <c r="A13" s="419" t="s">
        <v>29</v>
      </c>
      <c r="B13" s="419">
        <v>0.5625</v>
      </c>
      <c r="C13" s="419">
        <v>0.16666666666666666</v>
      </c>
      <c r="D13" s="419">
        <v>4.1666666666666664E-2</v>
      </c>
      <c r="E13" s="419">
        <v>4.1666666666666664E-2</v>
      </c>
      <c r="F13" s="419">
        <v>0.1875</v>
      </c>
      <c r="G13" s="419">
        <v>1</v>
      </c>
    </row>
    <row r="14" spans="1:7" x14ac:dyDescent="0.25">
      <c r="A14" s="419" t="s">
        <v>71</v>
      </c>
      <c r="B14" s="419">
        <v>0.23076923076923078</v>
      </c>
      <c r="C14" s="419">
        <v>0.30769230769230771</v>
      </c>
      <c r="D14" s="419">
        <v>0.15384615384615385</v>
      </c>
      <c r="E14" s="419">
        <v>0.15384615384615385</v>
      </c>
      <c r="F14" s="419">
        <v>0.15384615384615385</v>
      </c>
      <c r="G14" s="419">
        <v>1</v>
      </c>
    </row>
    <row r="15" spans="1:7" x14ac:dyDescent="0.25">
      <c r="A15" s="419" t="s">
        <v>789</v>
      </c>
      <c r="B15" s="419">
        <v>0.49180327868852458</v>
      </c>
      <c r="C15" s="419">
        <v>0.19672131147540983</v>
      </c>
      <c r="D15" s="419">
        <v>6.5573770491803282E-2</v>
      </c>
      <c r="E15" s="419">
        <v>6.5573770491803282E-2</v>
      </c>
      <c r="F15" s="419">
        <v>0.18032786885245902</v>
      </c>
      <c r="G15" s="419">
        <v>1</v>
      </c>
    </row>
    <row r="16" spans="1:7" s="288" customFormat="1" x14ac:dyDescent="0.25">
      <c r="A16" s="414"/>
      <c r="B16" s="415"/>
      <c r="C16" s="415"/>
      <c r="D16" s="415"/>
      <c r="E16" s="415"/>
      <c r="F16" s="415"/>
      <c r="G16" s="415"/>
    </row>
    <row r="17" spans="1:7" s="288" customFormat="1" x14ac:dyDescent="0.25">
      <c r="A17" s="414"/>
      <c r="B17" s="415"/>
      <c r="C17" s="415"/>
      <c r="D17" s="415"/>
      <c r="E17" s="415"/>
      <c r="F17" s="415"/>
      <c r="G17" s="415"/>
    </row>
    <row r="18" spans="1:7" s="288" customFormat="1" x14ac:dyDescent="0.25">
      <c r="A18" s="414"/>
      <c r="B18" s="415"/>
      <c r="C18" s="415"/>
      <c r="D18" s="415"/>
      <c r="E18" s="415"/>
      <c r="F18" s="415"/>
      <c r="G18" s="415"/>
    </row>
    <row r="19" spans="1:7" s="288" customFormat="1" x14ac:dyDescent="0.25">
      <c r="A19" s="414"/>
      <c r="B19" s="415"/>
      <c r="C19" s="415"/>
      <c r="D19" s="415"/>
      <c r="E19" s="415"/>
      <c r="F19" s="415"/>
      <c r="G19" s="415"/>
    </row>
    <row r="20" spans="1:7" s="288" customFormat="1" x14ac:dyDescent="0.25">
      <c r="A20" s="414"/>
      <c r="B20" s="415"/>
      <c r="C20" s="415"/>
      <c r="D20" s="415"/>
      <c r="E20" s="415"/>
      <c r="F20" s="415"/>
      <c r="G20" s="415"/>
    </row>
    <row r="21" spans="1:7" s="288" customFormat="1" x14ac:dyDescent="0.25">
      <c r="A21" s="414"/>
      <c r="B21" s="415"/>
      <c r="C21" s="415"/>
      <c r="D21" s="415"/>
      <c r="E21" s="415"/>
      <c r="F21" s="415"/>
      <c r="G21" s="415"/>
    </row>
    <row r="22" spans="1:7" s="288" customFormat="1" x14ac:dyDescent="0.25">
      <c r="A22" s="290" t="s">
        <v>1073</v>
      </c>
      <c r="B22" s="420" t="s">
        <v>791</v>
      </c>
      <c r="C22"/>
      <c r="D22"/>
      <c r="E22"/>
      <c r="F22"/>
      <c r="G22"/>
    </row>
    <row r="23" spans="1:7" s="288" customFormat="1" x14ac:dyDescent="0.25">
      <c r="A23" s="290" t="s">
        <v>792</v>
      </c>
      <c r="B23" s="419" t="s">
        <v>29</v>
      </c>
      <c r="C23" s="419" t="s">
        <v>71</v>
      </c>
      <c r="D23" s="419" t="s">
        <v>789</v>
      </c>
      <c r="E23"/>
      <c r="F23"/>
      <c r="G23"/>
    </row>
    <row r="24" spans="1:7" s="288" customFormat="1" x14ac:dyDescent="0.25">
      <c r="A24" s="419" t="s">
        <v>21</v>
      </c>
      <c r="B24" s="419">
        <v>0.5625</v>
      </c>
      <c r="C24" s="419">
        <v>0.23076923076923078</v>
      </c>
      <c r="D24" s="419">
        <v>0.49180327868852458</v>
      </c>
      <c r="E24"/>
      <c r="F24"/>
      <c r="G24"/>
    </row>
    <row r="25" spans="1:7" s="288" customFormat="1" x14ac:dyDescent="0.25">
      <c r="A25" s="419" t="s">
        <v>20</v>
      </c>
      <c r="B25" s="419">
        <v>0.16666666666666666</v>
      </c>
      <c r="C25" s="419">
        <v>0.30769230769230771</v>
      </c>
      <c r="D25" s="419">
        <v>0.19672131147540983</v>
      </c>
      <c r="E25"/>
      <c r="F25"/>
      <c r="G25"/>
    </row>
    <row r="26" spans="1:7" s="288" customFormat="1" x14ac:dyDescent="0.25">
      <c r="A26" s="419" t="s">
        <v>19</v>
      </c>
      <c r="B26" s="419">
        <v>4.1666666666666664E-2</v>
      </c>
      <c r="C26" s="419">
        <v>0.15384615384615385</v>
      </c>
      <c r="D26" s="419">
        <v>6.5573770491803282E-2</v>
      </c>
      <c r="E26"/>
      <c r="F26"/>
      <c r="G26"/>
    </row>
    <row r="27" spans="1:7" s="288" customFormat="1" x14ac:dyDescent="0.25">
      <c r="A27" s="419" t="s">
        <v>18</v>
      </c>
      <c r="B27" s="419">
        <v>4.1666666666666664E-2</v>
      </c>
      <c r="C27" s="419">
        <v>0.15384615384615385</v>
      </c>
      <c r="D27" s="419">
        <v>6.5573770491803282E-2</v>
      </c>
      <c r="E27" s="415"/>
      <c r="F27" s="415"/>
      <c r="G27" s="415"/>
    </row>
    <row r="28" spans="1:7" s="288" customFormat="1" x14ac:dyDescent="0.25">
      <c r="A28" s="419" t="s">
        <v>649</v>
      </c>
      <c r="B28" s="419">
        <v>0.1875</v>
      </c>
      <c r="C28" s="419">
        <v>0.15384615384615385</v>
      </c>
      <c r="D28" s="419">
        <v>0.18032786885245902</v>
      </c>
      <c r="E28" s="415"/>
      <c r="F28" s="415"/>
      <c r="G28" s="415"/>
    </row>
    <row r="29" spans="1:7" s="288" customFormat="1" x14ac:dyDescent="0.25">
      <c r="A29" s="419" t="s">
        <v>789</v>
      </c>
      <c r="B29" s="419">
        <v>1</v>
      </c>
      <c r="C29" s="419">
        <v>1</v>
      </c>
      <c r="D29" s="419">
        <v>1</v>
      </c>
      <c r="E29" s="415"/>
      <c r="F29" s="415"/>
      <c r="G29" s="415"/>
    </row>
    <row r="30" spans="1:7" s="288" customFormat="1" x14ac:dyDescent="0.25">
      <c r="A30"/>
      <c r="B30"/>
      <c r="C30" s="415"/>
      <c r="D30" s="415"/>
      <c r="E30" s="415"/>
      <c r="F30" s="415"/>
      <c r="G30" s="415"/>
    </row>
    <row r="31" spans="1:7" s="288" customFormat="1" x14ac:dyDescent="0.25">
      <c r="A31"/>
      <c r="B31"/>
      <c r="C31" s="415"/>
      <c r="D31" s="415"/>
      <c r="E31" s="415"/>
      <c r="F31" s="415"/>
      <c r="G31" s="415"/>
    </row>
    <row r="32" spans="1:7" s="288" customFormat="1" x14ac:dyDescent="0.25">
      <c r="A32"/>
      <c r="B32"/>
      <c r="C32" s="415"/>
      <c r="D32" s="415"/>
      <c r="E32" s="415"/>
      <c r="F32" s="415"/>
      <c r="G32" s="415"/>
    </row>
    <row r="33" spans="1:7" s="288" customFormat="1" x14ac:dyDescent="0.25">
      <c r="A33"/>
      <c r="B33"/>
      <c r="C33" s="415"/>
      <c r="D33" s="415"/>
      <c r="E33" s="415"/>
      <c r="F33" s="415"/>
      <c r="G33" s="415"/>
    </row>
    <row r="34" spans="1:7" s="288" customFormat="1" x14ac:dyDescent="0.25">
      <c r="A34" s="426" t="s">
        <v>792</v>
      </c>
      <c r="B34" s="425" t="s">
        <v>29</v>
      </c>
      <c r="C34" s="447"/>
      <c r="D34" s="415"/>
      <c r="E34" s="415"/>
      <c r="F34" s="415"/>
      <c r="G34" s="415"/>
    </row>
    <row r="35" spans="1:7" s="288" customFormat="1" x14ac:dyDescent="0.25">
      <c r="A35" s="423" t="s">
        <v>21</v>
      </c>
      <c r="B35" s="423">
        <v>0.54166666666666663</v>
      </c>
      <c r="C35" s="448"/>
      <c r="D35" s="415"/>
      <c r="E35" s="415"/>
      <c r="F35" s="415"/>
      <c r="G35" s="415"/>
    </row>
    <row r="36" spans="1:7" s="288" customFormat="1" x14ac:dyDescent="0.25">
      <c r="A36" s="423" t="s">
        <v>20</v>
      </c>
      <c r="B36" s="423">
        <v>0.1875</v>
      </c>
      <c r="C36" s="448"/>
      <c r="D36" s="415"/>
      <c r="E36" s="415"/>
      <c r="F36" s="415"/>
      <c r="G36" s="415"/>
    </row>
    <row r="37" spans="1:7" s="288" customFormat="1" x14ac:dyDescent="0.25">
      <c r="A37" s="423" t="s">
        <v>19</v>
      </c>
      <c r="B37" s="423">
        <v>4.1666666666666664E-2</v>
      </c>
      <c r="C37" s="448"/>
      <c r="D37" s="415"/>
      <c r="E37" s="415"/>
      <c r="F37" s="415"/>
      <c r="G37" s="415"/>
    </row>
    <row r="38" spans="1:7" s="288" customFormat="1" x14ac:dyDescent="0.25">
      <c r="A38" s="423" t="s">
        <v>18</v>
      </c>
      <c r="B38" s="423">
        <v>4.1666666666666664E-2</v>
      </c>
      <c r="C38" s="448"/>
      <c r="D38" s="415"/>
      <c r="E38" s="415"/>
      <c r="F38" s="415"/>
      <c r="G38" s="415"/>
    </row>
    <row r="39" spans="1:7" s="288" customFormat="1" ht="15.75" thickBot="1" x14ac:dyDescent="0.3">
      <c r="A39" s="423" t="s">
        <v>649</v>
      </c>
      <c r="B39" s="423">
        <v>0.1875</v>
      </c>
      <c r="C39" s="448"/>
      <c r="D39" s="415"/>
      <c r="E39" s="415"/>
      <c r="F39" s="415"/>
      <c r="G39" s="415"/>
    </row>
    <row r="40" spans="1:7" s="288" customFormat="1" ht="15.75" thickTop="1" x14ac:dyDescent="0.25">
      <c r="A40" s="424" t="s">
        <v>789</v>
      </c>
      <c r="B40" s="424">
        <v>1</v>
      </c>
      <c r="C40" s="446"/>
      <c r="D40" s="415"/>
      <c r="E40" s="415"/>
      <c r="F40" s="415"/>
      <c r="G40" s="415"/>
    </row>
    <row r="41" spans="1:7" s="288" customFormat="1" x14ac:dyDescent="0.25">
      <c r="A41" s="414"/>
      <c r="B41" s="415"/>
      <c r="C41" s="415"/>
      <c r="D41" s="415"/>
      <c r="E41" s="415"/>
      <c r="F41" s="415"/>
      <c r="G41" s="415"/>
    </row>
    <row r="42" spans="1:7" s="288" customFormat="1" x14ac:dyDescent="0.25">
      <c r="A42" s="414"/>
      <c r="B42" s="415"/>
      <c r="C42" s="415"/>
      <c r="D42" s="415"/>
      <c r="E42" s="415"/>
      <c r="F42" s="415"/>
      <c r="G42" s="415"/>
    </row>
    <row r="43" spans="1:7" s="288" customFormat="1" x14ac:dyDescent="0.25">
      <c r="A43" s="426" t="s">
        <v>792</v>
      </c>
      <c r="B43" s="425" t="s">
        <v>71</v>
      </c>
      <c r="C43" s="415"/>
      <c r="D43" s="415"/>
      <c r="E43" s="415"/>
      <c r="F43" s="415"/>
      <c r="G43" s="415"/>
    </row>
    <row r="44" spans="1:7" s="288" customFormat="1" x14ac:dyDescent="0.25">
      <c r="A44" s="423" t="s">
        <v>21</v>
      </c>
      <c r="B44" s="423">
        <v>0.23076923076923078</v>
      </c>
      <c r="C44" s="415"/>
      <c r="D44" s="415"/>
      <c r="E44" s="415"/>
      <c r="F44" s="415"/>
      <c r="G44" s="415"/>
    </row>
    <row r="45" spans="1:7" s="288" customFormat="1" x14ac:dyDescent="0.25">
      <c r="A45" s="423" t="s">
        <v>20</v>
      </c>
      <c r="B45" s="423">
        <v>0.30769230769230771</v>
      </c>
      <c r="C45" s="415"/>
      <c r="D45" s="415"/>
      <c r="E45" s="415"/>
      <c r="F45" s="415"/>
      <c r="G45" s="415"/>
    </row>
    <row r="46" spans="1:7" s="288" customFormat="1" x14ac:dyDescent="0.25">
      <c r="A46" s="423" t="s">
        <v>19</v>
      </c>
      <c r="B46" s="423">
        <v>0.15384615384615385</v>
      </c>
      <c r="C46" s="415"/>
      <c r="D46" s="415"/>
      <c r="E46" s="415"/>
      <c r="F46" s="415"/>
      <c r="G46" s="415"/>
    </row>
    <row r="47" spans="1:7" s="288" customFormat="1" x14ac:dyDescent="0.25">
      <c r="A47" s="423" t="s">
        <v>18</v>
      </c>
      <c r="B47" s="423">
        <v>0.15384615384615385</v>
      </c>
      <c r="C47" s="415"/>
      <c r="D47" s="415"/>
      <c r="E47" s="415"/>
      <c r="F47" s="415"/>
      <c r="G47" s="415"/>
    </row>
    <row r="48" spans="1:7" s="288" customFormat="1" x14ac:dyDescent="0.25">
      <c r="A48" s="423" t="s">
        <v>649</v>
      </c>
      <c r="B48" s="423">
        <v>0.15384615384615385</v>
      </c>
      <c r="C48" s="415"/>
      <c r="D48" s="415"/>
      <c r="E48" s="415"/>
      <c r="F48" s="415"/>
      <c r="G48" s="415"/>
    </row>
    <row r="49" spans="1:135" s="288" customFormat="1" x14ac:dyDescent="0.25">
      <c r="A49" s="414"/>
      <c r="B49" s="415"/>
      <c r="C49" s="415"/>
      <c r="D49" s="415"/>
      <c r="E49" s="415"/>
      <c r="F49" s="415"/>
      <c r="G49" s="415"/>
    </row>
    <row r="50" spans="1:135" s="288" customFormat="1" x14ac:dyDescent="0.25">
      <c r="A50" s="414"/>
      <c r="B50" s="415"/>
      <c r="C50" s="415"/>
      <c r="D50" s="415"/>
      <c r="E50" s="415"/>
      <c r="F50" s="415"/>
      <c r="G50" s="415"/>
    </row>
    <row r="51" spans="1:135" s="288" customFormat="1" x14ac:dyDescent="0.25">
      <c r="A51" s="414"/>
      <c r="B51" s="415"/>
      <c r="C51" s="415"/>
      <c r="D51" s="415"/>
      <c r="E51" s="415"/>
      <c r="F51" s="415"/>
      <c r="G51" s="415"/>
    </row>
    <row r="52" spans="1:135" s="288" customFormat="1" x14ac:dyDescent="0.25">
      <c r="A52" s="414"/>
      <c r="B52" s="415"/>
      <c r="C52" s="415"/>
      <c r="D52" s="415"/>
      <c r="E52" s="415"/>
      <c r="F52" s="415"/>
      <c r="G52" s="415"/>
    </row>
    <row r="53" spans="1:135" s="288" customFormat="1" x14ac:dyDescent="0.25">
      <c r="A53" s="414"/>
      <c r="B53" s="415"/>
      <c r="C53" s="415"/>
      <c r="D53" s="415"/>
      <c r="E53" s="415"/>
      <c r="F53" s="415"/>
      <c r="G53" s="415"/>
    </row>
    <row r="54" spans="1:135" s="288" customFormat="1" ht="14.25" customHeight="1" x14ac:dyDescent="0.25">
      <c r="A54" s="414"/>
      <c r="B54" s="415"/>
      <c r="C54" s="415"/>
      <c r="D54" s="415"/>
      <c r="E54" s="415"/>
      <c r="F54" s="415"/>
      <c r="G54" s="415"/>
    </row>
    <row r="55" spans="1:135" s="288" customFormat="1" x14ac:dyDescent="0.25">
      <c r="A55" s="414"/>
      <c r="B55" s="415"/>
      <c r="C55" s="415"/>
      <c r="D55" s="415"/>
      <c r="E55" s="415"/>
      <c r="F55" s="415"/>
      <c r="G55" s="415"/>
    </row>
    <row r="59" spans="1:135" s="132" customFormat="1" x14ac:dyDescent="0.25">
      <c r="A59" s="451" t="s">
        <v>1073</v>
      </c>
      <c r="B59" s="451" t="s">
        <v>791</v>
      </c>
      <c r="C59" s="452"/>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c r="BR59" s="452"/>
      <c r="BS59" s="452"/>
      <c r="BT59" s="452"/>
      <c r="BU59" s="452"/>
      <c r="BV59" s="452"/>
      <c r="BW59" s="452"/>
      <c r="BX59" s="452"/>
      <c r="BY59" s="452"/>
      <c r="BZ59" s="452"/>
      <c r="CA59" s="452"/>
      <c r="CB59" s="452"/>
      <c r="CC59" s="452"/>
      <c r="CD59" s="452"/>
      <c r="CE59" s="452"/>
      <c r="CF59" s="452"/>
      <c r="CG59" s="452"/>
      <c r="CH59" s="452"/>
      <c r="CI59" s="452"/>
      <c r="CJ59" s="452"/>
      <c r="CK59" s="452"/>
      <c r="CL59" s="452"/>
      <c r="CM59" s="452"/>
      <c r="CN59" s="452"/>
      <c r="CO59" s="452"/>
      <c r="CP59" s="452"/>
      <c r="CQ59" s="452"/>
      <c r="CR59" s="452"/>
      <c r="CS59" s="452"/>
      <c r="CT59" s="452"/>
      <c r="CU59" s="452"/>
      <c r="CV59" s="452"/>
      <c r="CW59" s="452"/>
      <c r="CX59" s="452"/>
      <c r="CY59" s="452"/>
      <c r="CZ59" s="452"/>
      <c r="DA59" s="452"/>
      <c r="DB59" s="452"/>
      <c r="DC59" s="452"/>
      <c r="DD59" s="452"/>
      <c r="DE59" s="452"/>
      <c r="DF59" s="452"/>
      <c r="DG59" s="452"/>
      <c r="DH59" s="452"/>
      <c r="DI59" s="452"/>
      <c r="DJ59" s="452"/>
      <c r="DK59" s="452"/>
      <c r="DL59" s="452"/>
      <c r="DM59" s="452"/>
      <c r="DN59" s="452"/>
      <c r="DO59" s="452"/>
      <c r="DP59" s="452"/>
      <c r="DQ59" s="452"/>
      <c r="DR59" s="452"/>
      <c r="DS59" s="452"/>
      <c r="DT59" s="452"/>
      <c r="DU59" s="452"/>
      <c r="DV59" s="452"/>
      <c r="DW59" s="452"/>
      <c r="DX59" s="452"/>
      <c r="DY59" s="452"/>
      <c r="DZ59" s="452"/>
      <c r="EA59" s="452"/>
      <c r="EB59" s="452"/>
      <c r="EC59" s="452"/>
      <c r="ED59" s="452"/>
      <c r="EE59" s="452"/>
    </row>
    <row r="60" spans="1:135" s="132" customFormat="1" x14ac:dyDescent="0.25">
      <c r="A60" s="456" t="s">
        <v>1076</v>
      </c>
      <c r="B60" s="452" t="s">
        <v>21</v>
      </c>
      <c r="C60" s="452" t="s">
        <v>20</v>
      </c>
      <c r="D60" s="452" t="s">
        <v>19</v>
      </c>
      <c r="E60" s="452" t="s">
        <v>18</v>
      </c>
      <c r="F60" s="452" t="s">
        <v>649</v>
      </c>
      <c r="G60" s="452" t="s">
        <v>789</v>
      </c>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c r="BO60" s="452"/>
      <c r="BP60" s="452"/>
      <c r="BQ60" s="452"/>
      <c r="BR60" s="452"/>
      <c r="BS60" s="452"/>
      <c r="BT60" s="452"/>
      <c r="BU60" s="452"/>
      <c r="BV60" s="452"/>
      <c r="BW60" s="452"/>
      <c r="BX60" s="452"/>
      <c r="BY60" s="452"/>
      <c r="BZ60" s="452"/>
      <c r="CA60" s="452"/>
      <c r="CB60" s="452"/>
      <c r="CC60" s="452"/>
      <c r="CD60" s="452"/>
      <c r="CE60" s="452"/>
      <c r="CF60" s="452"/>
      <c r="CG60" s="452"/>
      <c r="CH60" s="452"/>
      <c r="CI60" s="452"/>
      <c r="CJ60" s="452"/>
      <c r="CK60" s="452"/>
      <c r="CL60" s="452"/>
      <c r="CM60" s="452"/>
      <c r="CN60" s="452"/>
      <c r="CO60" s="452"/>
      <c r="CP60" s="452"/>
      <c r="CQ60" s="452"/>
      <c r="CR60" s="452"/>
      <c r="CS60" s="452"/>
      <c r="CT60" s="452"/>
      <c r="CU60" s="452"/>
      <c r="CV60" s="452"/>
      <c r="CW60" s="452"/>
      <c r="CX60" s="452"/>
      <c r="CY60" s="452"/>
      <c r="CZ60" s="452"/>
      <c r="DA60" s="452"/>
      <c r="DB60" s="452"/>
      <c r="DC60" s="452"/>
      <c r="DD60" s="452"/>
      <c r="DE60" s="452"/>
      <c r="DF60" s="452"/>
      <c r="DG60" s="452"/>
      <c r="DH60" s="452"/>
      <c r="DI60" s="452"/>
      <c r="DJ60" s="452"/>
      <c r="DK60" s="452"/>
      <c r="DL60" s="452"/>
      <c r="DM60" s="452"/>
      <c r="DN60" s="452"/>
      <c r="DO60" s="452"/>
      <c r="DP60" s="452"/>
      <c r="DQ60" s="452"/>
      <c r="DR60" s="452"/>
      <c r="DS60" s="452"/>
      <c r="DT60" s="452"/>
      <c r="DU60" s="452"/>
      <c r="DV60" s="452"/>
      <c r="DW60" s="452"/>
      <c r="DX60" s="452"/>
      <c r="DY60" s="452"/>
      <c r="DZ60" s="452"/>
      <c r="EA60" s="452"/>
      <c r="EB60" s="452"/>
      <c r="EC60" s="452"/>
      <c r="ED60" s="452"/>
      <c r="EE60" s="452"/>
    </row>
    <row r="61" spans="1:135" s="132" customFormat="1" ht="120" x14ac:dyDescent="0.25">
      <c r="A61" s="457" t="s">
        <v>275</v>
      </c>
      <c r="B61" s="458">
        <v>0.44444444444444442</v>
      </c>
      <c r="C61" s="458">
        <v>0.44444444444444442</v>
      </c>
      <c r="D61" s="458">
        <v>0</v>
      </c>
      <c r="E61" s="458">
        <v>0.1111111111111111</v>
      </c>
      <c r="F61" s="458">
        <v>0</v>
      </c>
      <c r="G61" s="458">
        <v>1</v>
      </c>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2"/>
      <c r="AY61" s="452"/>
      <c r="AZ61" s="452"/>
      <c r="BA61" s="452"/>
      <c r="BB61" s="452"/>
      <c r="BC61" s="452"/>
      <c r="BD61" s="452"/>
      <c r="BE61" s="452"/>
      <c r="BF61" s="452"/>
      <c r="BG61" s="452"/>
      <c r="BH61" s="452"/>
      <c r="BI61" s="452"/>
      <c r="BJ61" s="452"/>
      <c r="BK61" s="452"/>
      <c r="BL61" s="452"/>
      <c r="BM61" s="452"/>
      <c r="BN61" s="452"/>
      <c r="BO61" s="452"/>
      <c r="BP61" s="452"/>
      <c r="BQ61" s="452"/>
      <c r="BR61" s="452"/>
      <c r="BS61" s="452"/>
      <c r="BT61" s="452"/>
      <c r="BU61" s="452"/>
      <c r="BV61" s="452"/>
      <c r="BW61" s="452"/>
      <c r="BX61" s="452"/>
      <c r="BY61" s="452"/>
      <c r="BZ61" s="452"/>
      <c r="CA61" s="452"/>
      <c r="CB61" s="452"/>
      <c r="CC61" s="452"/>
      <c r="CD61" s="452"/>
      <c r="CE61" s="452"/>
      <c r="CF61" s="452"/>
      <c r="CG61" s="452"/>
      <c r="CH61" s="452"/>
      <c r="CI61" s="452"/>
      <c r="CJ61" s="452"/>
      <c r="CK61" s="452"/>
      <c r="CL61" s="452"/>
      <c r="CM61" s="452"/>
      <c r="CN61" s="452"/>
      <c r="CO61" s="452"/>
      <c r="CP61" s="452"/>
      <c r="CQ61" s="452"/>
      <c r="CR61" s="452"/>
      <c r="CS61" s="452"/>
      <c r="CT61" s="452"/>
      <c r="CU61" s="452"/>
      <c r="CV61" s="452"/>
      <c r="CW61" s="452"/>
      <c r="CX61" s="452"/>
      <c r="CY61" s="452"/>
      <c r="CZ61" s="452"/>
      <c r="DA61" s="452"/>
      <c r="DB61" s="452"/>
      <c r="DC61" s="452"/>
      <c r="DD61" s="452"/>
      <c r="DE61" s="452"/>
      <c r="DF61" s="452"/>
      <c r="DG61" s="452"/>
      <c r="DH61" s="452"/>
      <c r="DI61" s="452"/>
      <c r="DJ61" s="452"/>
      <c r="DK61" s="452"/>
      <c r="DL61" s="452"/>
      <c r="DM61" s="452"/>
      <c r="DN61" s="452"/>
      <c r="DO61" s="452"/>
      <c r="DP61" s="452"/>
      <c r="DQ61" s="452"/>
      <c r="DR61" s="452"/>
      <c r="DS61" s="452"/>
      <c r="DT61" s="452"/>
      <c r="DU61" s="452"/>
      <c r="DV61" s="452"/>
      <c r="DW61" s="452"/>
      <c r="DX61" s="452"/>
      <c r="DY61" s="452"/>
      <c r="DZ61" s="452"/>
      <c r="EA61" s="452"/>
      <c r="EB61" s="452"/>
      <c r="EC61" s="452"/>
      <c r="ED61" s="452"/>
      <c r="EE61" s="452"/>
    </row>
    <row r="62" spans="1:135" s="132" customFormat="1" ht="90" x14ac:dyDescent="0.25">
      <c r="A62" s="457" t="s">
        <v>227</v>
      </c>
      <c r="B62" s="458">
        <v>0.75</v>
      </c>
      <c r="C62" s="458">
        <v>0</v>
      </c>
      <c r="D62" s="458">
        <v>0</v>
      </c>
      <c r="E62" s="458">
        <v>0</v>
      </c>
      <c r="F62" s="458">
        <v>0.25</v>
      </c>
      <c r="G62" s="458">
        <v>1</v>
      </c>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2"/>
      <c r="AR62" s="452"/>
      <c r="AS62" s="452"/>
      <c r="AT62" s="452"/>
      <c r="AU62" s="452"/>
      <c r="AV62" s="452"/>
      <c r="AW62" s="452"/>
      <c r="AX62" s="452"/>
      <c r="AY62" s="452"/>
      <c r="AZ62" s="452"/>
      <c r="BA62" s="452"/>
      <c r="BB62" s="452"/>
      <c r="BC62" s="452"/>
      <c r="BD62" s="452"/>
      <c r="BE62" s="452"/>
      <c r="BF62" s="452"/>
      <c r="BG62" s="452"/>
      <c r="BH62" s="452"/>
      <c r="BI62" s="452"/>
      <c r="BJ62" s="452"/>
      <c r="BK62" s="452"/>
      <c r="BL62" s="452"/>
      <c r="BM62" s="452"/>
      <c r="BN62" s="452"/>
      <c r="BO62" s="452"/>
      <c r="BP62" s="452"/>
      <c r="BQ62" s="452"/>
      <c r="BR62" s="452"/>
      <c r="BS62" s="452"/>
      <c r="BT62" s="452"/>
      <c r="BU62" s="452"/>
      <c r="BV62" s="452"/>
      <c r="BW62" s="452"/>
      <c r="BX62" s="452"/>
      <c r="BY62" s="452"/>
      <c r="BZ62" s="452"/>
      <c r="CA62" s="452"/>
      <c r="CB62" s="452"/>
      <c r="CC62" s="452"/>
      <c r="CD62" s="452"/>
      <c r="CE62" s="452"/>
      <c r="CF62" s="452"/>
      <c r="CG62" s="452"/>
      <c r="CH62" s="452"/>
      <c r="CI62" s="452"/>
      <c r="CJ62" s="452"/>
      <c r="CK62" s="452"/>
      <c r="CL62" s="452"/>
      <c r="CM62" s="452"/>
      <c r="CN62" s="452"/>
      <c r="CO62" s="452"/>
      <c r="CP62" s="452"/>
      <c r="CQ62" s="452"/>
      <c r="CR62" s="452"/>
      <c r="CS62" s="452"/>
      <c r="CT62" s="452"/>
      <c r="CU62" s="452"/>
      <c r="CV62" s="452"/>
      <c r="CW62" s="452"/>
      <c r="CX62" s="452"/>
      <c r="CY62" s="452"/>
      <c r="CZ62" s="452"/>
      <c r="DA62" s="452"/>
      <c r="DB62" s="452"/>
      <c r="DC62" s="452"/>
      <c r="DD62" s="452"/>
      <c r="DE62" s="452"/>
      <c r="DF62" s="452"/>
      <c r="DG62" s="452"/>
      <c r="DH62" s="452"/>
      <c r="DI62" s="452"/>
      <c r="DJ62" s="452"/>
      <c r="DK62" s="452"/>
      <c r="DL62" s="452"/>
      <c r="DM62" s="452"/>
      <c r="DN62" s="452"/>
      <c r="DO62" s="452"/>
      <c r="DP62" s="452"/>
      <c r="DQ62" s="452"/>
      <c r="DR62" s="452"/>
      <c r="DS62" s="452"/>
      <c r="DT62" s="452"/>
      <c r="DU62" s="452"/>
      <c r="DV62" s="452"/>
      <c r="DW62" s="452"/>
      <c r="DX62" s="452"/>
      <c r="DY62" s="452"/>
      <c r="DZ62" s="452"/>
      <c r="EA62" s="452"/>
      <c r="EB62" s="452"/>
      <c r="EC62" s="452"/>
      <c r="ED62" s="452"/>
      <c r="EE62" s="452"/>
    </row>
    <row r="63" spans="1:135" s="132" customFormat="1" ht="45" x14ac:dyDescent="0.25">
      <c r="A63" s="457" t="s">
        <v>199</v>
      </c>
      <c r="B63" s="458">
        <v>0.83333333333333337</v>
      </c>
      <c r="C63" s="458">
        <v>0</v>
      </c>
      <c r="D63" s="458">
        <v>0</v>
      </c>
      <c r="E63" s="458">
        <v>0</v>
      </c>
      <c r="F63" s="458">
        <v>0.16666666666666666</v>
      </c>
      <c r="G63" s="458">
        <v>1</v>
      </c>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c r="AT63" s="452"/>
      <c r="AU63" s="452"/>
      <c r="AV63" s="452"/>
      <c r="AW63" s="452"/>
      <c r="AX63" s="452"/>
      <c r="AY63" s="452"/>
      <c r="AZ63" s="452"/>
      <c r="BA63" s="452"/>
      <c r="BB63" s="452"/>
      <c r="BC63" s="452"/>
      <c r="BD63" s="452"/>
      <c r="BE63" s="452"/>
      <c r="BF63" s="452"/>
      <c r="BG63" s="452"/>
      <c r="BH63" s="452"/>
      <c r="BI63" s="452"/>
      <c r="BJ63" s="452"/>
      <c r="BK63" s="452"/>
      <c r="BL63" s="452"/>
      <c r="BM63" s="452"/>
      <c r="BN63" s="452"/>
      <c r="BO63" s="452"/>
      <c r="BP63" s="452"/>
      <c r="BQ63" s="452"/>
      <c r="BR63" s="452"/>
      <c r="BS63" s="452"/>
      <c r="BT63" s="452"/>
      <c r="BU63" s="452"/>
      <c r="BV63" s="452"/>
      <c r="BW63" s="452"/>
      <c r="BX63" s="452"/>
      <c r="BY63" s="452"/>
      <c r="BZ63" s="452"/>
      <c r="CA63" s="452"/>
      <c r="CB63" s="452"/>
      <c r="CC63" s="452"/>
      <c r="CD63" s="452"/>
      <c r="CE63" s="452"/>
      <c r="CF63" s="452"/>
      <c r="CG63" s="452"/>
      <c r="CH63" s="452"/>
      <c r="CI63" s="452"/>
      <c r="CJ63" s="452"/>
      <c r="CK63" s="452"/>
      <c r="CL63" s="452"/>
      <c r="CM63" s="452"/>
      <c r="CN63" s="452"/>
      <c r="CO63" s="452"/>
      <c r="CP63" s="452"/>
      <c r="CQ63" s="452"/>
      <c r="CR63" s="452"/>
      <c r="CS63" s="452"/>
      <c r="CT63" s="452"/>
      <c r="CU63" s="452"/>
      <c r="CV63" s="452"/>
      <c r="CW63" s="452"/>
      <c r="CX63" s="452"/>
      <c r="CY63" s="452"/>
      <c r="CZ63" s="452"/>
      <c r="DA63" s="452"/>
      <c r="DB63" s="452"/>
      <c r="DC63" s="452"/>
      <c r="DD63" s="452"/>
      <c r="DE63" s="452"/>
      <c r="DF63" s="452"/>
      <c r="DG63" s="452"/>
      <c r="DH63" s="452"/>
      <c r="DI63" s="452"/>
      <c r="DJ63" s="452"/>
      <c r="DK63" s="452"/>
      <c r="DL63" s="452"/>
      <c r="DM63" s="452"/>
      <c r="DN63" s="452"/>
      <c r="DO63" s="452"/>
      <c r="DP63" s="452"/>
      <c r="DQ63" s="452"/>
      <c r="DR63" s="452"/>
      <c r="DS63" s="452"/>
      <c r="DT63" s="452"/>
      <c r="DU63" s="452"/>
      <c r="DV63" s="452"/>
      <c r="DW63" s="452"/>
      <c r="DX63" s="452"/>
      <c r="DY63" s="452"/>
      <c r="DZ63" s="452"/>
      <c r="EA63" s="452"/>
      <c r="EB63" s="452"/>
      <c r="EC63" s="452"/>
      <c r="ED63" s="452"/>
      <c r="EE63" s="452"/>
    </row>
    <row r="64" spans="1:135" s="132" customFormat="1" ht="60" x14ac:dyDescent="0.25">
      <c r="A64" s="457" t="s">
        <v>26</v>
      </c>
      <c r="B64" s="458">
        <v>0.42857142857142855</v>
      </c>
      <c r="C64" s="458">
        <v>0.19047619047619047</v>
      </c>
      <c r="D64" s="458">
        <v>9.5238095238095233E-2</v>
      </c>
      <c r="E64" s="458">
        <v>7.1428571428571425E-2</v>
      </c>
      <c r="F64" s="458">
        <v>0.21428571428571427</v>
      </c>
      <c r="G64" s="458">
        <v>1</v>
      </c>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452"/>
      <c r="BQ64" s="452"/>
      <c r="BR64" s="452"/>
      <c r="BS64" s="452"/>
      <c r="BT64" s="452"/>
      <c r="BU64" s="452"/>
      <c r="BV64" s="452"/>
      <c r="BW64" s="452"/>
      <c r="BX64" s="452"/>
      <c r="BY64" s="452"/>
      <c r="BZ64" s="452"/>
      <c r="CA64" s="452"/>
      <c r="CB64" s="452"/>
      <c r="CC64" s="452"/>
      <c r="CD64" s="452"/>
      <c r="CE64" s="452"/>
      <c r="CF64" s="452"/>
      <c r="CG64" s="452"/>
      <c r="CH64" s="452"/>
      <c r="CI64" s="452"/>
      <c r="CJ64" s="452"/>
      <c r="CK64" s="452"/>
      <c r="CL64" s="452"/>
      <c r="CM64" s="452"/>
      <c r="CN64" s="452"/>
      <c r="CO64" s="452"/>
      <c r="CP64" s="452"/>
      <c r="CQ64" s="452"/>
      <c r="CR64" s="452"/>
      <c r="CS64" s="452"/>
      <c r="CT64" s="452"/>
      <c r="CU64" s="452"/>
      <c r="CV64" s="452"/>
      <c r="CW64" s="452"/>
      <c r="CX64" s="452"/>
      <c r="CY64" s="452"/>
      <c r="CZ64" s="452"/>
      <c r="DA64" s="452"/>
      <c r="DB64" s="452"/>
      <c r="DC64" s="452"/>
      <c r="DD64" s="452"/>
      <c r="DE64" s="452"/>
      <c r="DF64" s="452"/>
      <c r="DG64" s="452"/>
      <c r="DH64" s="452"/>
      <c r="DI64" s="452"/>
      <c r="DJ64" s="452"/>
      <c r="DK64" s="452"/>
      <c r="DL64" s="452"/>
      <c r="DM64" s="452"/>
      <c r="DN64" s="452"/>
      <c r="DO64" s="452"/>
      <c r="DP64" s="452"/>
      <c r="DQ64" s="452"/>
      <c r="DR64" s="452"/>
      <c r="DS64" s="452"/>
      <c r="DT64" s="452"/>
      <c r="DU64" s="452"/>
      <c r="DV64" s="452"/>
      <c r="DW64" s="452"/>
      <c r="DX64" s="452"/>
      <c r="DY64" s="452"/>
      <c r="DZ64" s="452"/>
      <c r="EA64" s="452"/>
      <c r="EB64" s="452"/>
      <c r="EC64" s="452"/>
      <c r="ED64" s="452"/>
      <c r="EE64" s="452"/>
    </row>
    <row r="65" spans="1:135" s="132" customFormat="1" ht="30" customHeight="1" x14ac:dyDescent="0.25">
      <c r="A65" s="452" t="s">
        <v>789</v>
      </c>
      <c r="B65" s="458">
        <v>0.49180327868852458</v>
      </c>
      <c r="C65" s="458">
        <v>0.19672131147540983</v>
      </c>
      <c r="D65" s="458">
        <v>6.5573770491803282E-2</v>
      </c>
      <c r="E65" s="458">
        <v>6.5573770491803282E-2</v>
      </c>
      <c r="F65" s="458">
        <v>0.18032786885245902</v>
      </c>
      <c r="G65" s="458">
        <v>1</v>
      </c>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2"/>
      <c r="AY65" s="452"/>
      <c r="AZ65" s="452"/>
      <c r="BA65" s="452"/>
      <c r="BB65" s="452"/>
      <c r="BC65" s="452"/>
      <c r="BD65" s="452"/>
      <c r="BE65" s="452"/>
      <c r="BF65" s="452"/>
      <c r="BG65" s="452"/>
      <c r="BH65" s="452"/>
      <c r="BI65" s="452"/>
      <c r="BJ65" s="452"/>
      <c r="BK65" s="452"/>
      <c r="BL65" s="452"/>
      <c r="BM65" s="452"/>
      <c r="BN65" s="452"/>
      <c r="BO65" s="452"/>
      <c r="BP65" s="452"/>
      <c r="BQ65" s="452"/>
      <c r="BR65" s="452"/>
      <c r="BS65" s="452"/>
      <c r="BT65" s="452"/>
      <c r="BU65" s="452"/>
      <c r="BV65" s="452"/>
      <c r="BW65" s="452"/>
      <c r="BX65" s="452"/>
      <c r="BY65" s="452"/>
      <c r="BZ65" s="452"/>
      <c r="CA65" s="452"/>
      <c r="CB65" s="452"/>
      <c r="CC65" s="452"/>
      <c r="CD65" s="452"/>
      <c r="CE65" s="452"/>
      <c r="CF65" s="452"/>
      <c r="CG65" s="452"/>
      <c r="CH65" s="452"/>
      <c r="CI65" s="452"/>
      <c r="CJ65" s="452"/>
      <c r="CK65" s="452"/>
      <c r="CL65" s="452"/>
      <c r="CM65" s="452"/>
      <c r="CN65" s="452"/>
      <c r="CO65" s="452"/>
      <c r="CP65" s="452"/>
      <c r="CQ65" s="452"/>
      <c r="CR65" s="452"/>
      <c r="CS65" s="452"/>
      <c r="CT65" s="452"/>
      <c r="CU65" s="452"/>
      <c r="CV65" s="452"/>
      <c r="CW65" s="452"/>
      <c r="CX65" s="452"/>
      <c r="CY65" s="452"/>
      <c r="CZ65" s="452"/>
      <c r="DA65" s="452"/>
      <c r="DB65" s="452"/>
      <c r="DC65" s="452"/>
      <c r="DD65" s="452"/>
      <c r="DE65" s="452"/>
      <c r="DF65" s="452"/>
      <c r="DG65" s="452"/>
      <c r="DH65" s="452"/>
      <c r="DI65" s="452"/>
      <c r="DJ65" s="452"/>
      <c r="DK65" s="452"/>
      <c r="DL65" s="452"/>
      <c r="DM65" s="452"/>
      <c r="DN65" s="452"/>
      <c r="DO65" s="452"/>
      <c r="DP65" s="452"/>
      <c r="DQ65" s="452"/>
      <c r="DR65" s="452"/>
      <c r="DS65" s="452"/>
      <c r="DT65" s="452"/>
      <c r="DU65" s="452"/>
      <c r="DV65" s="452"/>
      <c r="DW65" s="452"/>
      <c r="DX65" s="452"/>
      <c r="DY65" s="452"/>
      <c r="DZ65" s="452"/>
      <c r="EA65" s="452"/>
      <c r="EB65" s="452"/>
      <c r="EC65" s="452"/>
      <c r="ED65" s="452"/>
      <c r="EE65" s="452"/>
    </row>
    <row r="70" spans="1:135" s="132" customFormat="1" x14ac:dyDescent="0.25">
      <c r="A70" s="320" t="s">
        <v>1073</v>
      </c>
      <c r="B70" s="320" t="s">
        <v>791</v>
      </c>
    </row>
    <row r="71" spans="1:135" s="132" customFormat="1" x14ac:dyDescent="0.25">
      <c r="A71" s="320" t="s">
        <v>5</v>
      </c>
      <c r="B71" s="132" t="s">
        <v>21</v>
      </c>
      <c r="C71" s="132" t="s">
        <v>20</v>
      </c>
      <c r="D71" s="132" t="s">
        <v>19</v>
      </c>
      <c r="E71" s="132" t="s">
        <v>18</v>
      </c>
      <c r="F71" s="132" t="s">
        <v>649</v>
      </c>
      <c r="G71" s="132" t="s">
        <v>789</v>
      </c>
    </row>
    <row r="72" spans="1:135" s="132" customFormat="1" x14ac:dyDescent="0.25">
      <c r="A72" s="317" t="s">
        <v>28</v>
      </c>
      <c r="B72" s="141">
        <v>1</v>
      </c>
      <c r="C72" s="141"/>
      <c r="D72" s="141"/>
      <c r="E72" s="141"/>
      <c r="F72" s="141"/>
      <c r="G72" s="141">
        <v>1</v>
      </c>
    </row>
    <row r="73" spans="1:135" s="132" customFormat="1" x14ac:dyDescent="0.25">
      <c r="A73" s="317" t="s">
        <v>49</v>
      </c>
      <c r="B73" s="141"/>
      <c r="C73" s="141"/>
      <c r="D73" s="141"/>
      <c r="E73" s="141"/>
      <c r="F73" s="141">
        <v>2</v>
      </c>
      <c r="G73" s="141">
        <v>2</v>
      </c>
    </row>
    <row r="74" spans="1:135" s="132" customFormat="1" x14ac:dyDescent="0.25">
      <c r="A74" s="317" t="s">
        <v>70</v>
      </c>
      <c r="B74" s="141">
        <v>2</v>
      </c>
      <c r="C74" s="141">
        <v>3</v>
      </c>
      <c r="D74" s="141">
        <v>1</v>
      </c>
      <c r="E74" s="141"/>
      <c r="F74" s="141">
        <v>3</v>
      </c>
      <c r="G74" s="141">
        <v>9</v>
      </c>
    </row>
    <row r="75" spans="1:135" s="132" customFormat="1" x14ac:dyDescent="0.25">
      <c r="A75" s="317" t="s">
        <v>157</v>
      </c>
      <c r="B75" s="141">
        <v>4</v>
      </c>
      <c r="C75" s="141">
        <v>1</v>
      </c>
      <c r="D75" s="141"/>
      <c r="E75" s="141"/>
      <c r="F75" s="141"/>
      <c r="G75" s="141">
        <v>5</v>
      </c>
    </row>
    <row r="76" spans="1:135" s="132" customFormat="1" x14ac:dyDescent="0.25">
      <c r="A76" s="317" t="s">
        <v>201</v>
      </c>
      <c r="B76" s="141">
        <v>7</v>
      </c>
      <c r="C76" s="141"/>
      <c r="D76" s="141"/>
      <c r="E76" s="141"/>
      <c r="F76" s="141">
        <v>2</v>
      </c>
      <c r="G76" s="141">
        <v>9</v>
      </c>
    </row>
    <row r="77" spans="1:135" s="132" customFormat="1" x14ac:dyDescent="0.25">
      <c r="A77" s="317" t="s">
        <v>259</v>
      </c>
      <c r="B77" s="141">
        <v>1</v>
      </c>
      <c r="C77" s="141">
        <v>1</v>
      </c>
      <c r="D77" s="141">
        <v>1</v>
      </c>
      <c r="E77" s="141">
        <v>1</v>
      </c>
      <c r="F77" s="141"/>
      <c r="G77" s="141">
        <v>4</v>
      </c>
    </row>
    <row r="78" spans="1:135" s="132" customFormat="1" x14ac:dyDescent="0.25">
      <c r="A78" s="317" t="s">
        <v>311</v>
      </c>
      <c r="B78" s="141">
        <v>9</v>
      </c>
      <c r="C78" s="141">
        <v>3</v>
      </c>
      <c r="D78" s="141">
        <v>2</v>
      </c>
      <c r="E78" s="141">
        <v>3</v>
      </c>
      <c r="F78" s="141">
        <v>2</v>
      </c>
      <c r="G78" s="141">
        <v>19</v>
      </c>
    </row>
    <row r="79" spans="1:135" s="132" customFormat="1" x14ac:dyDescent="0.25">
      <c r="A79" s="317" t="s">
        <v>496</v>
      </c>
      <c r="B79" s="141">
        <v>3</v>
      </c>
      <c r="C79" s="141">
        <v>3</v>
      </c>
      <c r="D79" s="141"/>
      <c r="E79" s="141"/>
      <c r="F79" s="141"/>
      <c r="G79" s="141">
        <v>6</v>
      </c>
    </row>
    <row r="80" spans="1:135" s="132" customFormat="1" x14ac:dyDescent="0.25">
      <c r="A80" s="317" t="s">
        <v>571</v>
      </c>
      <c r="B80" s="141">
        <v>3</v>
      </c>
      <c r="C80" s="141">
        <v>1</v>
      </c>
      <c r="D80" s="141"/>
      <c r="E80" s="141"/>
      <c r="F80" s="141">
        <v>2</v>
      </c>
      <c r="G80" s="141">
        <v>6</v>
      </c>
    </row>
    <row r="81" spans="1:7" s="132" customFormat="1" x14ac:dyDescent="0.25">
      <c r="A81" s="132" t="s">
        <v>789</v>
      </c>
      <c r="B81" s="141">
        <v>30</v>
      </c>
      <c r="C81" s="141">
        <v>12</v>
      </c>
      <c r="D81" s="141">
        <v>4</v>
      </c>
      <c r="E81" s="141">
        <v>4</v>
      </c>
      <c r="F81" s="141">
        <v>11</v>
      </c>
      <c r="G81" s="141">
        <v>61</v>
      </c>
    </row>
    <row r="151" spans="1:6" x14ac:dyDescent="0.25">
      <c r="A151" s="427" t="s">
        <v>1077</v>
      </c>
      <c r="B151" s="427" t="s">
        <v>21</v>
      </c>
      <c r="C151" s="427" t="s">
        <v>20</v>
      </c>
      <c r="D151" s="427" t="s">
        <v>19</v>
      </c>
      <c r="E151" s="427" t="s">
        <v>18</v>
      </c>
      <c r="F151" s="427" t="s">
        <v>649</v>
      </c>
    </row>
    <row r="152" spans="1:6" x14ac:dyDescent="0.25">
      <c r="A152" s="428" t="s">
        <v>28</v>
      </c>
      <c r="B152" s="430">
        <v>1</v>
      </c>
      <c r="C152" s="430"/>
      <c r="D152" s="430"/>
      <c r="E152" s="430"/>
      <c r="F152" s="430"/>
    </row>
    <row r="153" spans="1:6" x14ac:dyDescent="0.25">
      <c r="A153" s="428" t="s">
        <v>49</v>
      </c>
      <c r="B153" s="430"/>
      <c r="C153" s="430"/>
      <c r="D153" s="430"/>
      <c r="E153" s="430"/>
      <c r="F153" s="430">
        <v>2</v>
      </c>
    </row>
    <row r="154" spans="1:6" x14ac:dyDescent="0.25">
      <c r="A154" s="428" t="s">
        <v>70</v>
      </c>
      <c r="B154" s="430">
        <v>2</v>
      </c>
      <c r="C154" s="430">
        <v>3</v>
      </c>
      <c r="D154" s="430">
        <v>1</v>
      </c>
      <c r="E154" s="430"/>
      <c r="F154" s="430">
        <v>3</v>
      </c>
    </row>
    <row r="155" spans="1:6" x14ac:dyDescent="0.25">
      <c r="A155" s="428" t="s">
        <v>157</v>
      </c>
      <c r="B155" s="430">
        <v>4</v>
      </c>
      <c r="C155" s="430">
        <v>1</v>
      </c>
      <c r="D155" s="430"/>
      <c r="E155" s="430"/>
      <c r="F155" s="430"/>
    </row>
    <row r="156" spans="1:6" x14ac:dyDescent="0.25">
      <c r="A156" s="428" t="s">
        <v>201</v>
      </c>
      <c r="B156" s="430">
        <v>7</v>
      </c>
      <c r="C156" s="430"/>
      <c r="D156" s="430"/>
      <c r="E156" s="430"/>
      <c r="F156" s="430">
        <v>2</v>
      </c>
    </row>
    <row r="157" spans="1:6" x14ac:dyDescent="0.25">
      <c r="A157" s="428" t="s">
        <v>259</v>
      </c>
      <c r="B157" s="430">
        <v>1</v>
      </c>
      <c r="C157" s="430">
        <v>1</v>
      </c>
      <c r="D157" s="430">
        <v>1</v>
      </c>
      <c r="E157" s="430">
        <v>1</v>
      </c>
      <c r="F157" s="430"/>
    </row>
    <row r="158" spans="1:6" x14ac:dyDescent="0.25">
      <c r="A158" s="428" t="s">
        <v>311</v>
      </c>
      <c r="B158" s="430">
        <v>9</v>
      </c>
      <c r="C158" s="430">
        <v>3</v>
      </c>
      <c r="D158" s="430">
        <v>2</v>
      </c>
      <c r="E158" s="430">
        <v>3</v>
      </c>
      <c r="F158" s="430">
        <v>2</v>
      </c>
    </row>
    <row r="159" spans="1:6" x14ac:dyDescent="0.25">
      <c r="A159" s="428" t="s">
        <v>496</v>
      </c>
      <c r="B159" s="430">
        <v>3</v>
      </c>
      <c r="C159" s="430">
        <v>3</v>
      </c>
      <c r="D159" s="430"/>
      <c r="E159" s="430"/>
      <c r="F159" s="430"/>
    </row>
    <row r="160" spans="1:6" x14ac:dyDescent="0.25">
      <c r="A160" s="428" t="s">
        <v>571</v>
      </c>
      <c r="B160" s="430">
        <v>3</v>
      </c>
      <c r="C160" s="430">
        <v>1</v>
      </c>
      <c r="D160" s="430"/>
      <c r="E160" s="430"/>
      <c r="F160" s="430">
        <v>2</v>
      </c>
    </row>
  </sheetData>
  <pageMargins left="0.7" right="0.7" top="0.75" bottom="0.75" header="0.3" footer="0.3"/>
  <pageSetup orientation="portrait" horizontalDpi="4294967294" verticalDpi="4294967294"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132"/>
  <sheetViews>
    <sheetView zoomScaleNormal="100" workbookViewId="0">
      <selection activeCell="A3" sqref="A3"/>
    </sheetView>
  </sheetViews>
  <sheetFormatPr baseColWidth="10" defaultRowHeight="15" x14ac:dyDescent="0.25"/>
  <cols>
    <col min="1" max="1" width="36.625" customWidth="1"/>
    <col min="2" max="2" width="21.625" customWidth="1"/>
    <col min="3" max="3" width="9.25" customWidth="1"/>
    <col min="4" max="4" width="5.625" customWidth="1"/>
    <col min="5" max="5" width="8" customWidth="1"/>
    <col min="6" max="6" width="8.125" customWidth="1"/>
    <col min="7" max="7" width="11" customWidth="1"/>
    <col min="8" max="8" width="35.375" customWidth="1"/>
    <col min="9" max="9" width="36.25" customWidth="1"/>
    <col min="10" max="10" width="35.375" customWidth="1"/>
    <col min="11" max="11" width="36.25" customWidth="1"/>
    <col min="12" max="12" width="7.25" customWidth="1"/>
    <col min="13" max="13" width="8" customWidth="1"/>
    <col min="14" max="14" width="9.75" customWidth="1"/>
    <col min="15" max="15" width="9.375" customWidth="1"/>
    <col min="16" max="16" width="7.75" customWidth="1"/>
    <col min="17" max="17" width="8" customWidth="1"/>
    <col min="18" max="18" width="35.75" customWidth="1"/>
    <col min="19" max="19" width="19.125" customWidth="1"/>
    <col min="20" max="20" width="6.5" customWidth="1"/>
    <col min="21" max="21" width="8" customWidth="1"/>
    <col min="22" max="22" width="5.625" customWidth="1"/>
    <col min="23" max="23" width="7.75" customWidth="1"/>
    <col min="24" max="24" width="10.5" customWidth="1"/>
    <col min="25" max="25" width="36.625" bestFit="1" customWidth="1"/>
    <col min="26" max="26" width="35.75" bestFit="1" customWidth="1"/>
    <col min="27" max="27" width="36.625" bestFit="1" customWidth="1"/>
    <col min="28" max="28" width="43.5" bestFit="1" customWidth="1"/>
    <col min="29" max="29" width="44.25" bestFit="1" customWidth="1"/>
    <col min="30" max="30" width="35.75" bestFit="1" customWidth="1"/>
    <col min="31" max="31" width="36.625" bestFit="1" customWidth="1"/>
    <col min="32" max="32" width="35.75" bestFit="1" customWidth="1"/>
    <col min="33" max="33" width="36.625" bestFit="1" customWidth="1"/>
    <col min="34" max="34" width="43.625" bestFit="1" customWidth="1"/>
    <col min="35" max="35" width="44.375" bestFit="1" customWidth="1"/>
    <col min="36" max="36" width="40.125" bestFit="1" customWidth="1"/>
    <col min="37" max="37" width="40.875" bestFit="1" customWidth="1"/>
  </cols>
  <sheetData>
    <row r="3" spans="1:7" x14ac:dyDescent="0.25">
      <c r="A3" s="311" t="s">
        <v>910</v>
      </c>
      <c r="B3" s="290" t="s">
        <v>791</v>
      </c>
    </row>
    <row r="4" spans="1:7" x14ac:dyDescent="0.25">
      <c r="A4" s="292" t="s">
        <v>792</v>
      </c>
      <c r="B4" s="288" t="s">
        <v>21</v>
      </c>
      <c r="C4" s="288" t="s">
        <v>20</v>
      </c>
      <c r="D4" s="288" t="s">
        <v>19</v>
      </c>
      <c r="E4" s="288" t="s">
        <v>18</v>
      </c>
      <c r="F4" s="288" t="s">
        <v>649</v>
      </c>
      <c r="G4" s="293" t="s">
        <v>789</v>
      </c>
    </row>
    <row r="5" spans="1:7" x14ac:dyDescent="0.25">
      <c r="A5" s="293" t="s">
        <v>29</v>
      </c>
      <c r="B5" s="294">
        <v>0.625</v>
      </c>
      <c r="C5" s="294">
        <v>0.20833333333333334</v>
      </c>
      <c r="D5" s="294">
        <v>0</v>
      </c>
      <c r="E5" s="294">
        <v>0.125</v>
      </c>
      <c r="F5" s="294">
        <v>4.1666666666666664E-2</v>
      </c>
      <c r="G5" s="294">
        <v>1</v>
      </c>
    </row>
    <row r="6" spans="1:7" x14ac:dyDescent="0.25">
      <c r="A6" s="293" t="s">
        <v>71</v>
      </c>
      <c r="B6" s="294">
        <v>0.2857142857142857</v>
      </c>
      <c r="C6" s="294">
        <v>0.14285714285714285</v>
      </c>
      <c r="D6" s="294">
        <v>0.35714285714285715</v>
      </c>
      <c r="E6" s="294">
        <v>0.21428571428571427</v>
      </c>
      <c r="F6" s="294">
        <v>0</v>
      </c>
      <c r="G6" s="294">
        <v>1</v>
      </c>
    </row>
    <row r="7" spans="1:7" x14ac:dyDescent="0.25">
      <c r="A7" s="295" t="s">
        <v>789</v>
      </c>
      <c r="B7" s="296">
        <v>0.54838709677419351</v>
      </c>
      <c r="C7" s="296">
        <v>0.19354838709677419</v>
      </c>
      <c r="D7" s="296">
        <v>8.0645161290322578E-2</v>
      </c>
      <c r="E7" s="296">
        <v>0.14516129032258066</v>
      </c>
      <c r="F7" s="296">
        <v>3.2258064516129031E-2</v>
      </c>
      <c r="G7" s="296">
        <v>1</v>
      </c>
    </row>
    <row r="8" spans="1:7" s="288" customFormat="1" x14ac:dyDescent="0.25">
      <c r="A8" s="416"/>
      <c r="B8" s="417"/>
      <c r="C8" s="417"/>
      <c r="D8" s="417"/>
      <c r="E8" s="417"/>
      <c r="F8" s="417"/>
      <c r="G8" s="417"/>
    </row>
    <row r="9" spans="1:7" s="288" customFormat="1" x14ac:dyDescent="0.25">
      <c r="A9" s="416"/>
      <c r="B9" s="417"/>
      <c r="C9" s="417"/>
      <c r="D9" s="417"/>
      <c r="E9" s="417"/>
      <c r="F9" s="417"/>
      <c r="G9" s="417"/>
    </row>
    <row r="10" spans="1:7" s="288" customFormat="1" x14ac:dyDescent="0.25">
      <c r="A10" s="416"/>
      <c r="B10" s="417"/>
      <c r="C10" s="417"/>
      <c r="D10" s="417"/>
      <c r="E10" s="417"/>
      <c r="F10" s="417"/>
      <c r="G10" s="417"/>
    </row>
    <row r="11" spans="1:7" s="288" customFormat="1" x14ac:dyDescent="0.25">
      <c r="A11" s="416"/>
      <c r="B11" s="417"/>
      <c r="C11" s="417"/>
      <c r="D11" s="417"/>
      <c r="E11" s="417"/>
      <c r="F11" s="417"/>
      <c r="G11" s="417"/>
    </row>
    <row r="12" spans="1:7" s="288" customFormat="1" x14ac:dyDescent="0.25">
      <c r="A12" s="416"/>
      <c r="B12" s="417"/>
      <c r="C12" s="417"/>
      <c r="D12" s="417"/>
      <c r="E12" s="417"/>
      <c r="F12" s="417"/>
      <c r="G12" s="417"/>
    </row>
    <row r="13" spans="1:7" s="288" customFormat="1" x14ac:dyDescent="0.25">
      <c r="A13" s="416"/>
      <c r="B13" s="417"/>
      <c r="C13" s="417"/>
      <c r="D13" s="417"/>
      <c r="E13" s="417"/>
      <c r="F13" s="417"/>
      <c r="G13" s="417"/>
    </row>
    <row r="14" spans="1:7" s="288" customFormat="1" x14ac:dyDescent="0.25">
      <c r="A14" s="416"/>
      <c r="B14" s="417"/>
      <c r="C14" s="417"/>
      <c r="D14" s="417"/>
      <c r="E14" s="417"/>
      <c r="F14" s="417"/>
      <c r="G14" s="417"/>
    </row>
    <row r="15" spans="1:7" s="288" customFormat="1" x14ac:dyDescent="0.25">
      <c r="A15" s="416"/>
      <c r="B15" s="417"/>
      <c r="C15" s="417"/>
      <c r="D15" s="417"/>
      <c r="E15" s="417"/>
      <c r="F15" s="417"/>
      <c r="G15" s="417"/>
    </row>
    <row r="16" spans="1:7" s="288" customFormat="1" x14ac:dyDescent="0.25">
      <c r="A16" s="416"/>
      <c r="B16" s="417"/>
      <c r="C16" s="417"/>
      <c r="D16" s="417"/>
      <c r="E16" s="417"/>
      <c r="F16" s="417"/>
      <c r="G16" s="417"/>
    </row>
    <row r="17" spans="1:7" s="288" customFormat="1" x14ac:dyDescent="0.25">
      <c r="A17" s="416"/>
      <c r="B17" s="417"/>
      <c r="C17" s="417"/>
      <c r="D17" s="417"/>
      <c r="E17" s="417"/>
      <c r="F17" s="417"/>
      <c r="G17" s="417"/>
    </row>
    <row r="18" spans="1:7" s="288" customFormat="1" x14ac:dyDescent="0.25">
      <c r="A18" s="416"/>
      <c r="B18" s="417"/>
      <c r="C18" s="417"/>
      <c r="D18" s="417"/>
      <c r="E18" s="417"/>
      <c r="F18" s="417"/>
      <c r="G18" s="417"/>
    </row>
    <row r="19" spans="1:7" s="288" customFormat="1" x14ac:dyDescent="0.25">
      <c r="A19" s="416"/>
      <c r="B19" s="417"/>
      <c r="C19" s="417"/>
      <c r="D19" s="417"/>
      <c r="E19" s="417"/>
      <c r="F19" s="417"/>
      <c r="G19" s="417"/>
    </row>
    <row r="20" spans="1:7" s="288" customFormat="1" x14ac:dyDescent="0.25">
      <c r="A20" s="416"/>
      <c r="B20" s="417"/>
      <c r="C20" s="417"/>
      <c r="D20" s="417"/>
      <c r="E20" s="417"/>
      <c r="F20" s="417"/>
      <c r="G20" s="417"/>
    </row>
    <row r="21" spans="1:7" s="288" customFormat="1" x14ac:dyDescent="0.25">
      <c r="A21" s="416"/>
      <c r="B21" s="417"/>
      <c r="C21" s="417"/>
      <c r="D21" s="417"/>
      <c r="E21" s="417"/>
      <c r="F21" s="417"/>
      <c r="G21" s="417"/>
    </row>
    <row r="22" spans="1:7" s="288" customFormat="1" x14ac:dyDescent="0.25">
      <c r="A22" s="416"/>
      <c r="B22" s="417"/>
      <c r="C22" s="417"/>
      <c r="D22" s="417"/>
      <c r="E22" s="417"/>
      <c r="F22" s="417"/>
      <c r="G22" s="417"/>
    </row>
    <row r="23" spans="1:7" s="288" customFormat="1" x14ac:dyDescent="0.25">
      <c r="A23" s="416"/>
      <c r="B23" s="417"/>
      <c r="C23" s="417"/>
      <c r="D23" s="417"/>
      <c r="E23" s="417"/>
      <c r="F23" s="417"/>
      <c r="G23" s="417"/>
    </row>
    <row r="24" spans="1:7" s="288" customFormat="1" x14ac:dyDescent="0.25">
      <c r="A24" s="416"/>
      <c r="B24" s="417"/>
      <c r="C24" s="417"/>
      <c r="D24" s="417"/>
      <c r="E24" s="417"/>
      <c r="F24" s="417"/>
      <c r="G24" s="417"/>
    </row>
    <row r="25" spans="1:7" s="288" customFormat="1" x14ac:dyDescent="0.25">
      <c r="A25" s="416"/>
      <c r="B25" s="417"/>
      <c r="C25" s="417"/>
      <c r="D25" s="417"/>
      <c r="E25" s="417"/>
      <c r="F25" s="417"/>
      <c r="G25" s="417"/>
    </row>
    <row r="26" spans="1:7" s="288" customFormat="1" x14ac:dyDescent="0.25">
      <c r="A26" s="416"/>
      <c r="B26" s="417"/>
      <c r="C26" s="417"/>
      <c r="D26" s="417"/>
      <c r="E26" s="417"/>
      <c r="F26" s="417"/>
      <c r="G26" s="417"/>
    </row>
    <row r="27" spans="1:7" s="288" customFormat="1" x14ac:dyDescent="0.25">
      <c r="A27" s="416"/>
      <c r="B27" s="417"/>
      <c r="C27" s="417"/>
      <c r="D27" s="417"/>
      <c r="E27" s="417"/>
      <c r="F27" s="417"/>
      <c r="G27" s="417"/>
    </row>
    <row r="28" spans="1:7" s="288" customFormat="1" x14ac:dyDescent="0.25">
      <c r="A28" s="416"/>
      <c r="B28" s="417"/>
      <c r="C28" s="417"/>
      <c r="D28" s="417"/>
      <c r="E28" s="417"/>
      <c r="F28" s="417"/>
      <c r="G28" s="417"/>
    </row>
    <row r="32" spans="1:7" x14ac:dyDescent="0.25">
      <c r="A32" s="313" t="s">
        <v>910</v>
      </c>
      <c r="B32" s="314" t="s">
        <v>791</v>
      </c>
      <c r="C32" s="315"/>
      <c r="D32" s="315"/>
      <c r="E32" s="315"/>
      <c r="F32" s="315"/>
      <c r="G32" s="315"/>
    </row>
    <row r="33" spans="1:7" x14ac:dyDescent="0.25">
      <c r="A33" s="314" t="s">
        <v>788</v>
      </c>
      <c r="B33" s="315" t="s">
        <v>20</v>
      </c>
      <c r="C33" s="315" t="s">
        <v>21</v>
      </c>
      <c r="D33" s="315" t="s">
        <v>18</v>
      </c>
      <c r="E33" s="315" t="s">
        <v>649</v>
      </c>
      <c r="F33" s="315" t="s">
        <v>19</v>
      </c>
      <c r="G33" s="315" t="s">
        <v>789</v>
      </c>
    </row>
    <row r="34" spans="1:7" x14ac:dyDescent="0.25">
      <c r="A34" s="315" t="s">
        <v>29</v>
      </c>
      <c r="B34" s="316">
        <v>10</v>
      </c>
      <c r="C34" s="316">
        <v>30</v>
      </c>
      <c r="D34" s="316">
        <v>6</v>
      </c>
      <c r="E34" s="316">
        <v>2</v>
      </c>
      <c r="F34" s="316"/>
      <c r="G34" s="316">
        <v>48</v>
      </c>
    </row>
    <row r="35" spans="1:7" x14ac:dyDescent="0.25">
      <c r="A35" s="315" t="s">
        <v>71</v>
      </c>
      <c r="B35" s="316">
        <v>2</v>
      </c>
      <c r="C35" s="316">
        <v>4</v>
      </c>
      <c r="D35" s="316">
        <v>2</v>
      </c>
      <c r="E35" s="316"/>
      <c r="F35" s="316">
        <v>5</v>
      </c>
      <c r="G35" s="316">
        <v>13</v>
      </c>
    </row>
    <row r="36" spans="1:7" x14ac:dyDescent="0.25">
      <c r="A36" s="315" t="s">
        <v>789</v>
      </c>
      <c r="B36" s="316">
        <v>12</v>
      </c>
      <c r="C36" s="316">
        <v>34</v>
      </c>
      <c r="D36" s="316">
        <v>8</v>
      </c>
      <c r="E36" s="316">
        <v>2</v>
      </c>
      <c r="F36" s="316">
        <v>5</v>
      </c>
      <c r="G36" s="316">
        <v>61</v>
      </c>
    </row>
    <row r="41" spans="1:7" x14ac:dyDescent="0.25">
      <c r="A41" s="319" t="s">
        <v>910</v>
      </c>
      <c r="B41" s="319" t="s">
        <v>791</v>
      </c>
      <c r="C41" s="312"/>
      <c r="D41" s="312"/>
      <c r="E41" s="312"/>
      <c r="F41" s="312"/>
    </row>
    <row r="42" spans="1:7" x14ac:dyDescent="0.25">
      <c r="A42" s="320" t="s">
        <v>796</v>
      </c>
      <c r="B42" s="312" t="s">
        <v>21</v>
      </c>
      <c r="C42" s="312" t="s">
        <v>20</v>
      </c>
      <c r="D42" s="312" t="s">
        <v>18</v>
      </c>
      <c r="E42" s="312" t="s">
        <v>649</v>
      </c>
      <c r="F42" s="312" t="s">
        <v>19</v>
      </c>
    </row>
    <row r="43" spans="1:7" ht="120" x14ac:dyDescent="0.25">
      <c r="A43" s="321" t="s">
        <v>275</v>
      </c>
      <c r="B43" s="142">
        <v>0.44444444444444442</v>
      </c>
      <c r="C43" s="142">
        <v>0.33333333333333331</v>
      </c>
      <c r="D43" s="142">
        <v>0.22222222222222221</v>
      </c>
      <c r="E43" s="142">
        <v>0</v>
      </c>
      <c r="F43" s="142">
        <v>0</v>
      </c>
    </row>
    <row r="44" spans="1:7" ht="90" x14ac:dyDescent="0.25">
      <c r="A44" s="321" t="s">
        <v>227</v>
      </c>
      <c r="B44" s="142">
        <v>1</v>
      </c>
      <c r="C44" s="142">
        <v>0</v>
      </c>
      <c r="D44" s="142">
        <v>0</v>
      </c>
      <c r="E44" s="142">
        <v>0</v>
      </c>
      <c r="F44" s="142">
        <v>0</v>
      </c>
    </row>
    <row r="45" spans="1:7" ht="45" x14ac:dyDescent="0.25">
      <c r="A45" s="321" t="s">
        <v>199</v>
      </c>
      <c r="B45" s="142">
        <v>1</v>
      </c>
      <c r="C45" s="142">
        <v>0</v>
      </c>
      <c r="D45" s="142">
        <v>0</v>
      </c>
      <c r="E45" s="142">
        <v>0</v>
      </c>
      <c r="F45" s="142">
        <v>0</v>
      </c>
    </row>
    <row r="46" spans="1:7" ht="60" x14ac:dyDescent="0.25">
      <c r="A46" s="321" t="s">
        <v>26</v>
      </c>
      <c r="B46" s="142">
        <v>0.47619047619047616</v>
      </c>
      <c r="C46" s="142">
        <v>0.21428571428571427</v>
      </c>
      <c r="D46" s="142">
        <v>0.14285714285714285</v>
      </c>
      <c r="E46" s="142">
        <v>4.7619047619047616E-2</v>
      </c>
      <c r="F46" s="142">
        <v>0.11904761904761904</v>
      </c>
    </row>
    <row r="49" spans="1:27" x14ac:dyDescent="0.25">
      <c r="R49" s="290" t="s">
        <v>790</v>
      </c>
      <c r="S49" s="290" t="s">
        <v>791</v>
      </c>
    </row>
    <row r="50" spans="1:27" x14ac:dyDescent="0.25">
      <c r="R50" s="298" t="s">
        <v>5</v>
      </c>
      <c r="S50" s="297" t="s">
        <v>21</v>
      </c>
      <c r="T50" s="297" t="s">
        <v>20</v>
      </c>
      <c r="U50" s="297" t="s">
        <v>19</v>
      </c>
      <c r="V50" s="297" t="s">
        <v>18</v>
      </c>
      <c r="W50" s="297" t="s">
        <v>649</v>
      </c>
      <c r="X50" s="291" t="s">
        <v>789</v>
      </c>
      <c r="AA50" s="139"/>
    </row>
    <row r="51" spans="1:27" x14ac:dyDescent="0.25">
      <c r="A51" s="290" t="s">
        <v>910</v>
      </c>
      <c r="B51" s="290" t="s">
        <v>791</v>
      </c>
      <c r="R51" s="299" t="s">
        <v>28</v>
      </c>
      <c r="S51" s="310">
        <v>1</v>
      </c>
      <c r="T51" s="310"/>
      <c r="U51" s="310"/>
      <c r="V51" s="310"/>
      <c r="W51" s="310"/>
      <c r="X51" s="310">
        <v>1</v>
      </c>
    </row>
    <row r="52" spans="1:27" x14ac:dyDescent="0.25">
      <c r="A52" s="314" t="s">
        <v>5</v>
      </c>
      <c r="B52" s="312" t="s">
        <v>21</v>
      </c>
      <c r="C52" s="312" t="s">
        <v>20</v>
      </c>
      <c r="D52" s="312" t="s">
        <v>19</v>
      </c>
      <c r="E52" s="312" t="s">
        <v>18</v>
      </c>
      <c r="F52" s="312" t="s">
        <v>649</v>
      </c>
      <c r="G52" s="132" t="s">
        <v>789</v>
      </c>
      <c r="R52" s="299" t="s">
        <v>49</v>
      </c>
      <c r="S52" s="310"/>
      <c r="T52" s="310"/>
      <c r="U52" s="310"/>
      <c r="V52" s="310"/>
      <c r="W52" s="310">
        <v>2</v>
      </c>
      <c r="X52" s="310">
        <v>2</v>
      </c>
    </row>
    <row r="53" spans="1:27" x14ac:dyDescent="0.25">
      <c r="A53" s="317" t="s">
        <v>28</v>
      </c>
      <c r="B53" s="136">
        <v>1</v>
      </c>
      <c r="C53" s="136"/>
      <c r="D53" s="136"/>
      <c r="E53" s="136"/>
      <c r="F53" s="136"/>
      <c r="G53" s="136">
        <v>1</v>
      </c>
      <c r="R53" s="299" t="s">
        <v>70</v>
      </c>
      <c r="S53" s="310"/>
      <c r="T53" s="310">
        <v>3</v>
      </c>
      <c r="U53" s="310">
        <v>2</v>
      </c>
      <c r="V53" s="310">
        <v>3</v>
      </c>
      <c r="W53" s="310">
        <v>2</v>
      </c>
      <c r="X53" s="310">
        <v>10</v>
      </c>
    </row>
    <row r="54" spans="1:27" x14ac:dyDescent="0.25">
      <c r="A54" s="317" t="s">
        <v>49</v>
      </c>
      <c r="B54" s="136">
        <v>2</v>
      </c>
      <c r="C54" s="136"/>
      <c r="D54" s="136"/>
      <c r="E54" s="136"/>
      <c r="F54" s="136"/>
      <c r="G54" s="136">
        <v>2</v>
      </c>
      <c r="R54" s="299" t="s">
        <v>157</v>
      </c>
      <c r="S54" s="310">
        <v>5</v>
      </c>
      <c r="T54" s="310"/>
      <c r="U54" s="310"/>
      <c r="V54" s="310"/>
      <c r="W54" s="310"/>
      <c r="X54" s="310">
        <v>5</v>
      </c>
    </row>
    <row r="55" spans="1:27" x14ac:dyDescent="0.25">
      <c r="A55" s="317" t="s">
        <v>70</v>
      </c>
      <c r="B55" s="136">
        <v>2</v>
      </c>
      <c r="C55" s="136">
        <v>3</v>
      </c>
      <c r="D55" s="136">
        <v>2</v>
      </c>
      <c r="E55" s="136">
        <v>2</v>
      </c>
      <c r="F55" s="136">
        <v>1</v>
      </c>
      <c r="G55" s="136">
        <v>10</v>
      </c>
      <c r="R55" s="299" t="s">
        <v>201</v>
      </c>
      <c r="S55" s="310">
        <v>7</v>
      </c>
      <c r="T55" s="310"/>
      <c r="U55" s="310"/>
      <c r="V55" s="310"/>
      <c r="W55" s="310">
        <v>2</v>
      </c>
      <c r="X55" s="310">
        <v>9</v>
      </c>
    </row>
    <row r="56" spans="1:27" x14ac:dyDescent="0.25">
      <c r="A56" s="317" t="s">
        <v>157</v>
      </c>
      <c r="B56" s="136">
        <v>4</v>
      </c>
      <c r="C56" s="136">
        <v>1</v>
      </c>
      <c r="D56" s="136"/>
      <c r="E56" s="136"/>
      <c r="F56" s="136"/>
      <c r="G56" s="136">
        <v>5</v>
      </c>
      <c r="J56" s="139">
        <f>7/9</f>
        <v>0.77777777777777779</v>
      </c>
      <c r="R56" s="299" t="s">
        <v>259</v>
      </c>
      <c r="S56" s="310">
        <v>2</v>
      </c>
      <c r="T56" s="310"/>
      <c r="U56" s="310"/>
      <c r="V56" s="310">
        <v>2</v>
      </c>
      <c r="W56" s="310"/>
      <c r="X56" s="310">
        <v>4</v>
      </c>
    </row>
    <row r="57" spans="1:27" x14ac:dyDescent="0.25">
      <c r="A57" s="317" t="s">
        <v>201</v>
      </c>
      <c r="B57" s="136">
        <v>9</v>
      </c>
      <c r="C57" s="136"/>
      <c r="D57" s="136"/>
      <c r="E57" s="136"/>
      <c r="F57" s="136"/>
      <c r="G57" s="136">
        <v>9</v>
      </c>
      <c r="R57" s="299" t="s">
        <v>311</v>
      </c>
      <c r="S57" s="310">
        <v>8</v>
      </c>
      <c r="T57" s="310">
        <v>2</v>
      </c>
      <c r="U57" s="310">
        <v>2</v>
      </c>
      <c r="V57" s="310">
        <v>5</v>
      </c>
      <c r="W57" s="310">
        <v>2</v>
      </c>
      <c r="X57" s="310">
        <v>19</v>
      </c>
    </row>
    <row r="58" spans="1:27" x14ac:dyDescent="0.25">
      <c r="A58" s="317" t="s">
        <v>259</v>
      </c>
      <c r="B58" s="136">
        <v>1</v>
      </c>
      <c r="C58" s="136"/>
      <c r="D58" s="136"/>
      <c r="E58" s="136">
        <v>3</v>
      </c>
      <c r="F58" s="136"/>
      <c r="G58" s="136">
        <v>4</v>
      </c>
      <c r="R58" s="299" t="s">
        <v>496</v>
      </c>
      <c r="S58" s="310">
        <v>5</v>
      </c>
      <c r="T58" s="310">
        <v>1</v>
      </c>
      <c r="U58" s="310"/>
      <c r="V58" s="310"/>
      <c r="W58" s="310"/>
      <c r="X58" s="310">
        <v>6</v>
      </c>
    </row>
    <row r="59" spans="1:27" x14ac:dyDescent="0.25">
      <c r="A59" s="317" t="s">
        <v>311</v>
      </c>
      <c r="B59" s="136">
        <v>8</v>
      </c>
      <c r="C59" s="136">
        <v>3</v>
      </c>
      <c r="D59" s="136">
        <v>3</v>
      </c>
      <c r="E59" s="136">
        <v>4</v>
      </c>
      <c r="F59" s="136">
        <v>1</v>
      </c>
      <c r="G59" s="136">
        <v>19</v>
      </c>
      <c r="R59" s="299" t="s">
        <v>571</v>
      </c>
      <c r="S59" s="310">
        <v>5</v>
      </c>
      <c r="T59" s="310">
        <v>1</v>
      </c>
      <c r="U59" s="310"/>
      <c r="V59" s="310"/>
      <c r="W59" s="310"/>
      <c r="X59" s="310">
        <v>6</v>
      </c>
    </row>
    <row r="60" spans="1:27" x14ac:dyDescent="0.25">
      <c r="A60" s="317" t="s">
        <v>496</v>
      </c>
      <c r="B60" s="136">
        <v>3</v>
      </c>
      <c r="C60" s="136">
        <v>3</v>
      </c>
      <c r="D60" s="136"/>
      <c r="E60" s="136"/>
      <c r="F60" s="136"/>
      <c r="G60" s="136">
        <v>6</v>
      </c>
      <c r="R60" s="309" t="s">
        <v>789</v>
      </c>
      <c r="S60" s="310">
        <v>33</v>
      </c>
      <c r="T60" s="310">
        <v>7</v>
      </c>
      <c r="U60" s="310">
        <v>4</v>
      </c>
      <c r="V60" s="310">
        <v>10</v>
      </c>
      <c r="W60" s="310">
        <v>8</v>
      </c>
      <c r="X60" s="310">
        <v>62</v>
      </c>
    </row>
    <row r="61" spans="1:27" x14ac:dyDescent="0.25">
      <c r="A61" s="317" t="s">
        <v>571</v>
      </c>
      <c r="B61" s="136">
        <v>4</v>
      </c>
      <c r="C61" s="136">
        <v>2</v>
      </c>
      <c r="D61" s="136"/>
      <c r="E61" s="136"/>
      <c r="F61" s="136"/>
      <c r="G61" s="136">
        <v>6</v>
      </c>
    </row>
    <row r="62" spans="1:27" x14ac:dyDescent="0.25">
      <c r="A62" s="318" t="s">
        <v>789</v>
      </c>
      <c r="B62" s="136">
        <v>34</v>
      </c>
      <c r="C62" s="136">
        <v>12</v>
      </c>
      <c r="D62" s="136">
        <v>5</v>
      </c>
      <c r="E62" s="136">
        <v>9</v>
      </c>
      <c r="F62" s="136">
        <v>2</v>
      </c>
      <c r="G62" s="136">
        <v>62</v>
      </c>
    </row>
    <row r="64" spans="1:27" x14ac:dyDescent="0.25">
      <c r="E64" s="139"/>
    </row>
    <row r="65" spans="1:5" x14ac:dyDescent="0.25">
      <c r="E65" s="139"/>
    </row>
    <row r="66" spans="1:5" ht="15.75" thickBot="1" x14ac:dyDescent="0.3">
      <c r="E66" s="139"/>
    </row>
    <row r="67" spans="1:5" ht="15.75" thickBot="1" x14ac:dyDescent="0.3"/>
    <row r="68" spans="1:5" ht="15.75" thickBot="1" x14ac:dyDescent="0.3"/>
    <row r="69" spans="1:5" ht="75.75" thickBot="1" x14ac:dyDescent="0.3">
      <c r="A69" s="305" t="s">
        <v>7</v>
      </c>
      <c r="B69" s="305" t="s">
        <v>6</v>
      </c>
      <c r="C69" s="305" t="s">
        <v>909</v>
      </c>
      <c r="D69" s="306" t="s">
        <v>911</v>
      </c>
      <c r="E69" s="306" t="s">
        <v>797</v>
      </c>
    </row>
    <row r="70" spans="1:5" ht="31.5" thickTop="1" thickBot="1" x14ac:dyDescent="0.3">
      <c r="A70" s="301" t="s">
        <v>260</v>
      </c>
      <c r="B70" s="302" t="s">
        <v>29</v>
      </c>
      <c r="C70" s="300" t="s">
        <v>18</v>
      </c>
      <c r="D70" s="303">
        <v>1</v>
      </c>
      <c r="E70" s="303">
        <v>0</v>
      </c>
    </row>
    <row r="71" spans="1:5" ht="16.5" thickTop="1" thickBot="1" x14ac:dyDescent="0.3">
      <c r="A71" s="301" t="s">
        <v>176</v>
      </c>
      <c r="B71" s="300" t="s">
        <v>29</v>
      </c>
      <c r="C71" s="300" t="s">
        <v>20</v>
      </c>
      <c r="D71" s="303">
        <v>0.95</v>
      </c>
      <c r="E71" s="303">
        <v>0.95</v>
      </c>
    </row>
    <row r="72" spans="1:5" ht="31.5" thickTop="1" thickBot="1" x14ac:dyDescent="0.3">
      <c r="A72" s="301" t="s">
        <v>250</v>
      </c>
      <c r="B72" s="300" t="s">
        <v>29</v>
      </c>
      <c r="C72" s="300" t="s">
        <v>21</v>
      </c>
      <c r="D72" s="303">
        <v>1</v>
      </c>
      <c r="E72" s="303">
        <v>1</v>
      </c>
    </row>
    <row r="73" spans="1:5" ht="31.5" thickTop="1" thickBot="1" x14ac:dyDescent="0.3">
      <c r="A73" s="301" t="s">
        <v>158</v>
      </c>
      <c r="B73" s="304" t="s">
        <v>29</v>
      </c>
      <c r="C73" s="300" t="s">
        <v>21</v>
      </c>
      <c r="D73" s="303">
        <v>1</v>
      </c>
      <c r="E73" s="303">
        <v>1</v>
      </c>
    </row>
    <row r="74" spans="1:5" ht="16.5" thickTop="1" thickBot="1" x14ac:dyDescent="0.3">
      <c r="A74" s="301" t="s">
        <v>634</v>
      </c>
      <c r="B74" s="300" t="s">
        <v>29</v>
      </c>
      <c r="C74" s="300" t="s">
        <v>21</v>
      </c>
      <c r="D74" s="307">
        <v>13</v>
      </c>
      <c r="E74" s="307">
        <v>13.777777777777779</v>
      </c>
    </row>
    <row r="75" spans="1:5" ht="31.5" thickTop="1" thickBot="1" x14ac:dyDescent="0.3">
      <c r="A75" s="301" t="s">
        <v>132</v>
      </c>
      <c r="B75" s="302" t="s">
        <v>71</v>
      </c>
      <c r="C75" s="300" t="s">
        <v>19</v>
      </c>
      <c r="D75" s="303">
        <v>1</v>
      </c>
      <c r="E75" s="303">
        <v>0.55000000000000004</v>
      </c>
    </row>
    <row r="76" spans="1:5" ht="31.5" thickTop="1" thickBot="1" x14ac:dyDescent="0.3">
      <c r="A76" s="301" t="s">
        <v>135</v>
      </c>
      <c r="B76" s="304" t="s">
        <v>71</v>
      </c>
      <c r="C76" s="300" t="s">
        <v>19</v>
      </c>
      <c r="D76" s="303">
        <v>1</v>
      </c>
      <c r="E76" s="303">
        <v>0.67</v>
      </c>
    </row>
    <row r="77" spans="1:5" ht="46.5" thickTop="1" thickBot="1" x14ac:dyDescent="0.3">
      <c r="A77" s="301" t="s">
        <v>547</v>
      </c>
      <c r="B77" s="302" t="s">
        <v>29</v>
      </c>
      <c r="C77" s="300" t="s">
        <v>20</v>
      </c>
      <c r="D77" s="303">
        <v>0.9</v>
      </c>
      <c r="E77" s="303">
        <v>0.875</v>
      </c>
    </row>
    <row r="78" spans="1:5" ht="16.5" thickTop="1" thickBot="1" x14ac:dyDescent="0.3">
      <c r="A78" s="301" t="s">
        <v>400</v>
      </c>
      <c r="B78" s="304" t="s">
        <v>29</v>
      </c>
      <c r="C78" s="300" t="s">
        <v>21</v>
      </c>
      <c r="D78" s="303">
        <v>0.01</v>
      </c>
      <c r="E78" s="303">
        <v>2.5392670157068065E-3</v>
      </c>
    </row>
    <row r="79" spans="1:5" ht="31.5" thickTop="1" thickBot="1" x14ac:dyDescent="0.3">
      <c r="A79" s="301" t="s">
        <v>312</v>
      </c>
      <c r="B79" s="302" t="s">
        <v>71</v>
      </c>
      <c r="C79" s="300" t="s">
        <v>19</v>
      </c>
      <c r="D79" s="303">
        <v>1</v>
      </c>
      <c r="E79" s="303">
        <v>0.75</v>
      </c>
    </row>
    <row r="80" spans="1:5" ht="31.5" thickTop="1" thickBot="1" x14ac:dyDescent="0.3">
      <c r="A80" s="301" t="s">
        <v>120</v>
      </c>
      <c r="B80" s="304" t="s">
        <v>71</v>
      </c>
      <c r="C80" s="300" t="s">
        <v>20</v>
      </c>
      <c r="D80" s="303">
        <v>1</v>
      </c>
      <c r="E80" s="303">
        <v>0.94</v>
      </c>
    </row>
    <row r="81" spans="1:5" ht="16.5" thickTop="1" thickBot="1" x14ac:dyDescent="0.3">
      <c r="A81" s="301" t="s">
        <v>572</v>
      </c>
      <c r="B81" s="302" t="s">
        <v>29</v>
      </c>
      <c r="C81" s="300" t="s">
        <v>21</v>
      </c>
      <c r="D81" s="303">
        <v>1</v>
      </c>
      <c r="E81" s="303">
        <v>1</v>
      </c>
    </row>
    <row r="82" spans="1:5" ht="31.5" thickTop="1" thickBot="1" x14ac:dyDescent="0.3">
      <c r="A82" s="301" t="s">
        <v>111</v>
      </c>
      <c r="B82" s="300" t="s">
        <v>29</v>
      </c>
      <c r="C82" s="300" t="s">
        <v>649</v>
      </c>
      <c r="D82" s="303">
        <v>1</v>
      </c>
      <c r="E82" s="303">
        <v>0</v>
      </c>
    </row>
    <row r="83" spans="1:5" ht="31.5" thickTop="1" thickBot="1" x14ac:dyDescent="0.3">
      <c r="A83" s="301" t="s">
        <v>84</v>
      </c>
      <c r="B83" s="304" t="s">
        <v>29</v>
      </c>
      <c r="C83" s="300" t="s">
        <v>20</v>
      </c>
      <c r="D83" s="303">
        <v>1</v>
      </c>
      <c r="E83" s="303">
        <v>0.94459300000097912</v>
      </c>
    </row>
    <row r="84" spans="1:5" ht="31.5" thickTop="1" thickBot="1" x14ac:dyDescent="0.3">
      <c r="A84" s="301" t="s">
        <v>599</v>
      </c>
      <c r="B84" s="304" t="s">
        <v>29</v>
      </c>
      <c r="C84" s="300" t="s">
        <v>21</v>
      </c>
      <c r="D84" s="303">
        <v>0.8</v>
      </c>
      <c r="E84" s="303">
        <v>1</v>
      </c>
    </row>
    <row r="85" spans="1:5" ht="31.5" thickTop="1" thickBot="1" x14ac:dyDescent="0.3">
      <c r="A85" s="301" t="s">
        <v>213</v>
      </c>
      <c r="B85" s="304" t="s">
        <v>29</v>
      </c>
      <c r="C85" s="300" t="s">
        <v>21</v>
      </c>
      <c r="D85" s="303">
        <v>1</v>
      </c>
      <c r="E85" s="303">
        <v>1</v>
      </c>
    </row>
    <row r="86" spans="1:5" ht="16.5" thickTop="1" thickBot="1" x14ac:dyDescent="0.3">
      <c r="A86" s="301" t="s">
        <v>107</v>
      </c>
      <c r="B86" s="304" t="s">
        <v>29</v>
      </c>
      <c r="C86" s="300" t="s">
        <v>18</v>
      </c>
      <c r="D86" s="303">
        <v>1</v>
      </c>
      <c r="E86" s="303">
        <v>0.66435185185185186</v>
      </c>
    </row>
    <row r="87" spans="1:5" ht="16.5" thickTop="1" thickBot="1" x14ac:dyDescent="0.3">
      <c r="A87" s="301" t="s">
        <v>276</v>
      </c>
      <c r="B87" s="304" t="s">
        <v>29</v>
      </c>
      <c r="C87" s="300" t="s">
        <v>18</v>
      </c>
      <c r="D87" s="303">
        <v>0.65</v>
      </c>
      <c r="E87" s="303">
        <v>0.33926645091693636</v>
      </c>
    </row>
    <row r="88" spans="1:5" ht="16.5" thickTop="1" thickBot="1" x14ac:dyDescent="0.3">
      <c r="A88" s="301" t="s">
        <v>99</v>
      </c>
      <c r="B88" s="304" t="s">
        <v>29</v>
      </c>
      <c r="C88" s="300" t="s">
        <v>20</v>
      </c>
      <c r="D88" s="303">
        <v>1</v>
      </c>
      <c r="E88" s="303">
        <v>0.9916666666666667</v>
      </c>
    </row>
    <row r="89" spans="1:5" ht="46.5" thickTop="1" thickBot="1" x14ac:dyDescent="0.3">
      <c r="A89" s="301" t="s">
        <v>522</v>
      </c>
      <c r="B89" s="304" t="s">
        <v>29</v>
      </c>
      <c r="C89" s="300" t="s">
        <v>21</v>
      </c>
      <c r="D89" s="303">
        <v>0.8</v>
      </c>
      <c r="E89" s="303">
        <v>0.95065458207452158</v>
      </c>
    </row>
    <row r="90" spans="1:5" ht="46.5" thickTop="1" thickBot="1" x14ac:dyDescent="0.3">
      <c r="A90" s="301" t="s">
        <v>497</v>
      </c>
      <c r="B90" s="304" t="s">
        <v>29</v>
      </c>
      <c r="C90" s="300" t="s">
        <v>20</v>
      </c>
      <c r="D90" s="303">
        <v>0.75</v>
      </c>
      <c r="E90" s="303">
        <v>0.68614379084967325</v>
      </c>
    </row>
    <row r="91" spans="1:5" ht="31.5" thickTop="1" thickBot="1" x14ac:dyDescent="0.3">
      <c r="A91" s="301" t="s">
        <v>432</v>
      </c>
      <c r="B91" s="302" t="s">
        <v>71</v>
      </c>
      <c r="C91" s="300" t="s">
        <v>20</v>
      </c>
      <c r="D91" s="303">
        <v>0.15</v>
      </c>
      <c r="E91" s="303">
        <v>0.15578644476957393</v>
      </c>
    </row>
    <row r="92" spans="1:5" ht="31.5" thickTop="1" thickBot="1" x14ac:dyDescent="0.3">
      <c r="A92" s="301" t="s">
        <v>64</v>
      </c>
      <c r="B92" s="302" t="s">
        <v>29</v>
      </c>
      <c r="C92" s="300" t="s">
        <v>21</v>
      </c>
      <c r="D92" s="303">
        <v>1</v>
      </c>
      <c r="E92" s="303">
        <v>0.83018867924528306</v>
      </c>
    </row>
    <row r="93" spans="1:5" ht="61.5" thickTop="1" thickBot="1" x14ac:dyDescent="0.3">
      <c r="A93" s="301" t="s">
        <v>303</v>
      </c>
      <c r="B93" s="304" t="s">
        <v>29</v>
      </c>
      <c r="C93" s="300" t="s">
        <v>21</v>
      </c>
      <c r="D93" s="303">
        <v>1</v>
      </c>
      <c r="E93" s="303">
        <v>1</v>
      </c>
    </row>
    <row r="94" spans="1:5" ht="16.5" thickTop="1" thickBot="1" x14ac:dyDescent="0.3">
      <c r="A94" s="301" t="s">
        <v>168</v>
      </c>
      <c r="B94" s="304" t="s">
        <v>29</v>
      </c>
      <c r="C94" s="300" t="s">
        <v>21</v>
      </c>
      <c r="D94" s="303">
        <v>1</v>
      </c>
      <c r="E94" s="303">
        <v>1</v>
      </c>
    </row>
    <row r="95" spans="1:5" ht="16.5" thickTop="1" thickBot="1" x14ac:dyDescent="0.3">
      <c r="A95" s="301" t="s">
        <v>587</v>
      </c>
      <c r="B95" s="304" t="s">
        <v>29</v>
      </c>
      <c r="C95" s="300" t="s">
        <v>21</v>
      </c>
      <c r="D95" s="303">
        <v>0.8</v>
      </c>
      <c r="E95" s="303">
        <v>1</v>
      </c>
    </row>
    <row r="96" spans="1:5" ht="46.5" thickTop="1" thickBot="1" x14ac:dyDescent="0.3">
      <c r="A96" s="301" t="s">
        <v>237</v>
      </c>
      <c r="B96" s="304" t="s">
        <v>29</v>
      </c>
      <c r="C96" s="300" t="s">
        <v>21</v>
      </c>
      <c r="D96" s="303">
        <v>1</v>
      </c>
      <c r="E96" s="303">
        <v>1</v>
      </c>
    </row>
    <row r="97" spans="1:5" ht="31.5" thickTop="1" thickBot="1" x14ac:dyDescent="0.3">
      <c r="A97" s="301" t="s">
        <v>50</v>
      </c>
      <c r="B97" s="304" t="s">
        <v>29</v>
      </c>
      <c r="C97" s="300" t="s">
        <v>21</v>
      </c>
      <c r="D97" s="303">
        <v>1</v>
      </c>
      <c r="E97" s="303">
        <v>1</v>
      </c>
    </row>
    <row r="98" spans="1:5" ht="31.5" thickTop="1" thickBot="1" x14ac:dyDescent="0.3">
      <c r="A98" s="301" t="s">
        <v>30</v>
      </c>
      <c r="B98" s="300" t="s">
        <v>29</v>
      </c>
      <c r="C98" s="304" t="s">
        <v>21</v>
      </c>
      <c r="D98" s="303">
        <v>0.9</v>
      </c>
      <c r="E98" s="303">
        <v>1</v>
      </c>
    </row>
    <row r="99" spans="1:5" ht="16.5" thickTop="1" thickBot="1" x14ac:dyDescent="0.3">
      <c r="A99" s="301" t="s">
        <v>416</v>
      </c>
      <c r="B99" s="302" t="s">
        <v>71</v>
      </c>
      <c r="C99" s="300" t="s">
        <v>19</v>
      </c>
      <c r="D99" s="303">
        <v>0.9</v>
      </c>
      <c r="E99" s="303">
        <v>0.77794102958196654</v>
      </c>
    </row>
    <row r="100" spans="1:5" ht="16.5" thickTop="1" thickBot="1" x14ac:dyDescent="0.3">
      <c r="A100" s="301" t="s">
        <v>615</v>
      </c>
      <c r="B100" s="302" t="s">
        <v>29</v>
      </c>
      <c r="C100" s="300" t="s">
        <v>20</v>
      </c>
      <c r="D100" s="303">
        <v>0.04</v>
      </c>
      <c r="E100" s="303">
        <v>3.5998615437867774E-2</v>
      </c>
    </row>
    <row r="101" spans="1:5" ht="46.5" thickTop="1" thickBot="1" x14ac:dyDescent="0.3">
      <c r="A101" s="301" t="s">
        <v>346</v>
      </c>
      <c r="B101" s="300" t="s">
        <v>29</v>
      </c>
      <c r="C101" s="300" t="s">
        <v>21</v>
      </c>
      <c r="D101" s="303">
        <v>0.9</v>
      </c>
      <c r="E101" s="303">
        <v>0.99099999999999999</v>
      </c>
    </row>
    <row r="102" spans="1:5" ht="61.5" thickTop="1" thickBot="1" x14ac:dyDescent="0.3">
      <c r="A102" s="301" t="s">
        <v>246</v>
      </c>
      <c r="B102" s="304" t="s">
        <v>29</v>
      </c>
      <c r="C102" s="300" t="s">
        <v>21</v>
      </c>
      <c r="D102" s="303">
        <v>1</v>
      </c>
      <c r="E102" s="303">
        <v>1</v>
      </c>
    </row>
    <row r="103" spans="1:5" ht="46.5" thickTop="1" thickBot="1" x14ac:dyDescent="0.3">
      <c r="A103" s="301" t="s">
        <v>228</v>
      </c>
      <c r="B103" s="304" t="s">
        <v>29</v>
      </c>
      <c r="C103" s="300" t="s">
        <v>21</v>
      </c>
      <c r="D103" s="303">
        <v>0.85</v>
      </c>
      <c r="E103" s="303">
        <v>1</v>
      </c>
    </row>
    <row r="104" spans="1:5" ht="46.5" thickTop="1" thickBot="1" x14ac:dyDescent="0.3">
      <c r="A104" s="301" t="s">
        <v>560</v>
      </c>
      <c r="B104" s="304" t="s">
        <v>29</v>
      </c>
      <c r="C104" s="300" t="s">
        <v>21</v>
      </c>
      <c r="D104" s="303">
        <v>0.9</v>
      </c>
      <c r="E104" s="303">
        <v>1</v>
      </c>
    </row>
    <row r="105" spans="1:5" ht="16.5" thickTop="1" thickBot="1" x14ac:dyDescent="0.3">
      <c r="A105" s="301" t="s">
        <v>440</v>
      </c>
      <c r="B105" s="302" t="s">
        <v>71</v>
      </c>
      <c r="C105" s="300" t="s">
        <v>18</v>
      </c>
      <c r="D105" s="303">
        <v>1</v>
      </c>
      <c r="E105" s="303">
        <v>0.28311329203403351</v>
      </c>
    </row>
    <row r="106" spans="1:5" ht="31.5" thickTop="1" thickBot="1" x14ac:dyDescent="0.3">
      <c r="A106" s="301" t="s">
        <v>474</v>
      </c>
      <c r="B106" s="302" t="s">
        <v>29</v>
      </c>
      <c r="C106" s="300" t="s">
        <v>20</v>
      </c>
      <c r="D106" s="303">
        <v>1</v>
      </c>
      <c r="E106" s="303">
        <v>0.79834922470314273</v>
      </c>
    </row>
    <row r="107" spans="1:5" ht="31.5" thickTop="1" thickBot="1" x14ac:dyDescent="0.3">
      <c r="A107" s="301" t="s">
        <v>254</v>
      </c>
      <c r="B107" s="304" t="s">
        <v>29</v>
      </c>
      <c r="C107" s="300" t="s">
        <v>21</v>
      </c>
      <c r="D107" s="303">
        <v>1</v>
      </c>
      <c r="E107" s="303">
        <v>1</v>
      </c>
    </row>
    <row r="108" spans="1:5" ht="46.5" thickTop="1" thickBot="1" x14ac:dyDescent="0.3">
      <c r="A108" s="301" t="s">
        <v>359</v>
      </c>
      <c r="B108" s="302" t="s">
        <v>71</v>
      </c>
      <c r="C108" s="300" t="s">
        <v>21</v>
      </c>
      <c r="D108" s="303">
        <v>1</v>
      </c>
      <c r="E108" s="303">
        <v>0.98</v>
      </c>
    </row>
    <row r="109" spans="1:5" ht="31.5" thickTop="1" thickBot="1" x14ac:dyDescent="0.3">
      <c r="A109" s="301" t="s">
        <v>193</v>
      </c>
      <c r="B109" s="300" t="s">
        <v>71</v>
      </c>
      <c r="C109" s="300" t="s">
        <v>21</v>
      </c>
      <c r="D109" s="303">
        <v>1</v>
      </c>
      <c r="E109" s="303">
        <v>1</v>
      </c>
    </row>
    <row r="110" spans="1:5" ht="31.5" thickTop="1" thickBot="1" x14ac:dyDescent="0.3">
      <c r="A110" s="301" t="s">
        <v>202</v>
      </c>
      <c r="B110" s="302" t="s">
        <v>29</v>
      </c>
      <c r="C110" s="300" t="s">
        <v>21</v>
      </c>
      <c r="D110" s="303">
        <v>1</v>
      </c>
      <c r="E110" s="303">
        <v>1</v>
      </c>
    </row>
    <row r="111" spans="1:5" ht="16.5" thickTop="1" thickBot="1" x14ac:dyDescent="0.3">
      <c r="A111" s="301" t="s">
        <v>148</v>
      </c>
      <c r="B111" s="304" t="s">
        <v>29</v>
      </c>
      <c r="C111" s="300" t="s">
        <v>21</v>
      </c>
      <c r="D111" s="303">
        <v>1</v>
      </c>
      <c r="E111" s="303">
        <v>1</v>
      </c>
    </row>
    <row r="112" spans="1:5" ht="31.5" thickTop="1" thickBot="1" x14ac:dyDescent="0.3">
      <c r="A112" s="301" t="s">
        <v>411</v>
      </c>
      <c r="B112" s="300" t="s">
        <v>29</v>
      </c>
      <c r="C112" s="300" t="s">
        <v>21</v>
      </c>
      <c r="D112" s="303">
        <v>0.01</v>
      </c>
      <c r="E112" s="303">
        <v>1.712411576693617E-3</v>
      </c>
    </row>
    <row r="113" spans="1:5" ht="16.5" thickTop="1" thickBot="1" x14ac:dyDescent="0.3">
      <c r="A113" s="301" t="s">
        <v>582</v>
      </c>
      <c r="B113" s="304" t="s">
        <v>29</v>
      </c>
      <c r="C113" s="300" t="s">
        <v>20</v>
      </c>
      <c r="D113" s="303">
        <v>1</v>
      </c>
      <c r="E113" s="303">
        <v>0.9320843091334895</v>
      </c>
    </row>
    <row r="114" spans="1:5" ht="31.5" thickTop="1" thickBot="1" x14ac:dyDescent="0.3">
      <c r="A114" s="301" t="s">
        <v>216</v>
      </c>
      <c r="B114" s="304" t="s">
        <v>29</v>
      </c>
      <c r="C114" s="300" t="s">
        <v>21</v>
      </c>
      <c r="D114" s="303">
        <v>0.8</v>
      </c>
      <c r="E114" s="303">
        <v>0.87870649977332616</v>
      </c>
    </row>
    <row r="115" spans="1:5" ht="31.5" thickTop="1" thickBot="1" x14ac:dyDescent="0.3">
      <c r="A115" s="301" t="s">
        <v>184</v>
      </c>
      <c r="B115" s="300" t="s">
        <v>29</v>
      </c>
      <c r="C115" s="300" t="s">
        <v>21</v>
      </c>
      <c r="D115" s="307">
        <v>4</v>
      </c>
      <c r="E115" s="307">
        <v>0</v>
      </c>
    </row>
    <row r="116" spans="1:5" ht="16.5" thickTop="1" thickBot="1" x14ac:dyDescent="0.3">
      <c r="A116" s="301" t="s">
        <v>380</v>
      </c>
      <c r="B116" s="304" t="s">
        <v>29</v>
      </c>
      <c r="C116" s="300" t="s">
        <v>18</v>
      </c>
      <c r="D116" s="303">
        <v>0.02</v>
      </c>
      <c r="E116" s="303">
        <v>4.3662969081897596E-2</v>
      </c>
    </row>
    <row r="117" spans="1:5" ht="16.5" thickTop="1" thickBot="1" x14ac:dyDescent="0.3">
      <c r="A117" s="301" t="s">
        <v>393</v>
      </c>
      <c r="B117" s="304" t="s">
        <v>29</v>
      </c>
      <c r="C117" s="300" t="s">
        <v>18</v>
      </c>
      <c r="D117" s="303">
        <v>0.02</v>
      </c>
      <c r="E117" s="303">
        <v>-9.6841822034373415E-2</v>
      </c>
    </row>
    <row r="118" spans="1:5" ht="16.5" thickTop="1" thickBot="1" x14ac:dyDescent="0.3">
      <c r="A118" s="301" t="s">
        <v>396</v>
      </c>
      <c r="B118" s="304" t="s">
        <v>29</v>
      </c>
      <c r="C118" s="300" t="s">
        <v>18</v>
      </c>
      <c r="D118" s="303">
        <v>0.02</v>
      </c>
      <c r="E118" s="303">
        <v>-5.8661357022514959E-2</v>
      </c>
    </row>
    <row r="119" spans="1:5" ht="16.5" thickTop="1" thickBot="1" x14ac:dyDescent="0.3">
      <c r="A119" s="301" t="s">
        <v>428</v>
      </c>
      <c r="B119" s="302" t="s">
        <v>71</v>
      </c>
      <c r="C119" s="300" t="s">
        <v>19</v>
      </c>
      <c r="D119" s="303">
        <v>1</v>
      </c>
      <c r="E119" s="303">
        <v>0.62884637127088006</v>
      </c>
    </row>
    <row r="120" spans="1:5" ht="31.5" thickTop="1" thickBot="1" x14ac:dyDescent="0.3">
      <c r="A120" s="301" t="s">
        <v>242</v>
      </c>
      <c r="B120" s="302" t="s">
        <v>29</v>
      </c>
      <c r="C120" s="300" t="s">
        <v>21</v>
      </c>
      <c r="D120" s="303">
        <v>0.8</v>
      </c>
      <c r="E120" s="303">
        <v>0.89697882291884357</v>
      </c>
    </row>
    <row r="121" spans="1:5" ht="16.5" thickTop="1" thickBot="1" x14ac:dyDescent="0.3">
      <c r="A121" s="301" t="s">
        <v>72</v>
      </c>
      <c r="B121" s="302" t="s">
        <v>71</v>
      </c>
      <c r="C121" s="300" t="s">
        <v>21</v>
      </c>
      <c r="D121" s="303">
        <v>0.15</v>
      </c>
      <c r="E121" s="303">
        <v>0</v>
      </c>
    </row>
    <row r="122" spans="1:5" ht="31.5" thickTop="1" thickBot="1" x14ac:dyDescent="0.3">
      <c r="A122" s="301" t="s">
        <v>370</v>
      </c>
      <c r="B122" s="304" t="s">
        <v>71</v>
      </c>
      <c r="C122" s="300" t="s">
        <v>21</v>
      </c>
      <c r="D122" s="303">
        <v>0.9</v>
      </c>
      <c r="E122" s="303">
        <v>0.99</v>
      </c>
    </row>
    <row r="123" spans="1:5" ht="46.5" thickTop="1" thickBot="1" x14ac:dyDescent="0.3">
      <c r="A123" s="301" t="s">
        <v>138</v>
      </c>
      <c r="B123" s="304" t="s">
        <v>71</v>
      </c>
      <c r="C123" s="300" t="s">
        <v>18</v>
      </c>
      <c r="D123" s="303">
        <v>0.9</v>
      </c>
      <c r="E123" s="303">
        <v>0.293247729579938</v>
      </c>
    </row>
    <row r="124" spans="1:5" ht="16.5" thickTop="1" thickBot="1" x14ac:dyDescent="0.3">
      <c r="A124" s="301" t="s">
        <v>486</v>
      </c>
      <c r="B124" s="302" t="s">
        <v>29</v>
      </c>
      <c r="C124" s="300" t="s">
        <v>21</v>
      </c>
      <c r="D124" s="303">
        <v>1</v>
      </c>
      <c r="E124" s="303">
        <v>1</v>
      </c>
    </row>
    <row r="125" spans="1:5" ht="31.5" thickTop="1" thickBot="1" x14ac:dyDescent="0.3">
      <c r="A125" s="301" t="s">
        <v>461</v>
      </c>
      <c r="B125" s="304" t="s">
        <v>29</v>
      </c>
      <c r="C125" s="300" t="s">
        <v>20</v>
      </c>
      <c r="D125" s="303">
        <v>0.8</v>
      </c>
      <c r="E125" s="303">
        <v>0.7730062724014336</v>
      </c>
    </row>
    <row r="126" spans="1:5" ht="16.5" thickTop="1" thickBot="1" x14ac:dyDescent="0.3">
      <c r="A126" s="301" t="s">
        <v>604</v>
      </c>
      <c r="B126" s="304" t="s">
        <v>29</v>
      </c>
      <c r="C126" s="300" t="s">
        <v>21</v>
      </c>
      <c r="D126" s="303">
        <v>0.04</v>
      </c>
      <c r="E126" s="303">
        <v>1.6E-2</v>
      </c>
    </row>
    <row r="127" spans="1:5" ht="46.5" thickTop="1" thickBot="1" x14ac:dyDescent="0.3">
      <c r="A127" s="301" t="s">
        <v>511</v>
      </c>
      <c r="B127" s="304" t="s">
        <v>29</v>
      </c>
      <c r="C127" s="300" t="s">
        <v>20</v>
      </c>
      <c r="D127" s="307">
        <v>15</v>
      </c>
      <c r="E127" s="307">
        <v>8.6199714110680006</v>
      </c>
    </row>
    <row r="128" spans="1:5" ht="16.5" thickTop="1" thickBot="1" x14ac:dyDescent="0.3">
      <c r="A128" s="301" t="s">
        <v>341</v>
      </c>
      <c r="B128" s="304" t="s">
        <v>29</v>
      </c>
      <c r="C128" s="300" t="s">
        <v>21</v>
      </c>
      <c r="D128" s="307">
        <v>10</v>
      </c>
      <c r="E128" s="307">
        <v>9.7560975609756113</v>
      </c>
    </row>
    <row r="129" spans="1:5" ht="46.5" thickTop="1" thickBot="1" x14ac:dyDescent="0.3">
      <c r="A129" s="301" t="s">
        <v>537</v>
      </c>
      <c r="B129" s="304" t="s">
        <v>29</v>
      </c>
      <c r="C129" s="300" t="s">
        <v>21</v>
      </c>
      <c r="D129" s="307">
        <v>5</v>
      </c>
      <c r="E129" s="307">
        <v>2.4122807017543857</v>
      </c>
    </row>
    <row r="130" spans="1:5" ht="16.5" thickTop="1" thickBot="1" x14ac:dyDescent="0.3">
      <c r="A130" s="301" t="s">
        <v>289</v>
      </c>
      <c r="B130" s="302" t="s">
        <v>71</v>
      </c>
      <c r="C130" s="300" t="s">
        <v>18</v>
      </c>
      <c r="D130" s="308">
        <v>0.35416666666666669</v>
      </c>
      <c r="E130" s="308">
        <v>0.40949074074074071</v>
      </c>
    </row>
    <row r="131" spans="1:5" ht="16.5" thickTop="1" thickBot="1" x14ac:dyDescent="0.3">
      <c r="A131" s="301" t="s">
        <v>444</v>
      </c>
      <c r="B131" s="302" t="s">
        <v>29</v>
      </c>
      <c r="C131" s="300" t="s">
        <v>649</v>
      </c>
      <c r="D131" s="303">
        <v>0</v>
      </c>
      <c r="E131" s="303">
        <v>0</v>
      </c>
    </row>
    <row r="132" spans="1:5" ht="15.75" thickTop="1" x14ac:dyDescent="0.25"/>
  </sheetData>
  <conditionalFormatting pivot="1" sqref="E70:E131">
    <cfRule type="expression" dxfId="2877" priority="4">
      <formula>$C70="EXCELENTE"</formula>
    </cfRule>
  </conditionalFormatting>
  <conditionalFormatting pivot="1" sqref="E70:E131">
    <cfRule type="expression" dxfId="2876" priority="3">
      <formula>$C70="BUENO"</formula>
    </cfRule>
  </conditionalFormatting>
  <conditionalFormatting pivot="1" sqref="E70:E131">
    <cfRule type="expression" dxfId="2875" priority="2">
      <formula>$C70="REGULAR"</formula>
    </cfRule>
  </conditionalFormatting>
  <conditionalFormatting pivot="1" sqref="E70:E131">
    <cfRule type="expression" dxfId="2874" priority="1">
      <formula>$C70="MALO"</formula>
    </cfRule>
  </conditionalFormatting>
  <pageMargins left="0.7" right="0.7" top="0.75" bottom="0.75" header="0.3" footer="0.3"/>
  <pageSetup orientation="portrait" horizontalDpi="4294967294" verticalDpi="4294967294"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C2"/>
  <sheetViews>
    <sheetView workbookViewId="0">
      <selection activeCell="C5" sqref="C5"/>
    </sheetView>
  </sheetViews>
  <sheetFormatPr baseColWidth="10" defaultRowHeight="15" x14ac:dyDescent="0.25"/>
  <sheetData>
    <row r="2" spans="1:107" s="1" customFormat="1" ht="409.5" x14ac:dyDescent="0.25">
      <c r="A2" s="11">
        <v>12</v>
      </c>
      <c r="B2" s="12" t="s">
        <v>26</v>
      </c>
      <c r="C2" s="13" t="s">
        <v>119</v>
      </c>
      <c r="D2" s="170" t="s">
        <v>70</v>
      </c>
      <c r="E2" s="20" t="s">
        <v>71</v>
      </c>
      <c r="F2" s="12" t="s">
        <v>138</v>
      </c>
      <c r="G2" s="58" t="s">
        <v>139</v>
      </c>
      <c r="H2" s="15" t="s">
        <v>32</v>
      </c>
      <c r="I2" s="15" t="s">
        <v>122</v>
      </c>
      <c r="J2" s="25">
        <v>0.9</v>
      </c>
      <c r="K2" s="20" t="s">
        <v>140</v>
      </c>
      <c r="L2" s="10" t="s">
        <v>35</v>
      </c>
      <c r="M2" s="15" t="s">
        <v>141</v>
      </c>
      <c r="N2" s="15" t="s">
        <v>37</v>
      </c>
      <c r="O2" s="29" t="s">
        <v>142</v>
      </c>
      <c r="P2" s="15" t="s">
        <v>105</v>
      </c>
      <c r="Q2" s="10" t="s">
        <v>39</v>
      </c>
      <c r="R2" s="35" t="s">
        <v>40</v>
      </c>
      <c r="S2" s="21" t="s">
        <v>143</v>
      </c>
      <c r="T2" s="27" t="s">
        <v>144</v>
      </c>
      <c r="U2" s="28" t="s">
        <v>43</v>
      </c>
      <c r="V2" s="18" t="s">
        <v>129</v>
      </c>
      <c r="W2" s="18" t="s">
        <v>145</v>
      </c>
      <c r="X2" s="18" t="s">
        <v>145</v>
      </c>
      <c r="Y2" s="18" t="s">
        <v>146</v>
      </c>
      <c r="Z2" s="333">
        <f>J2</f>
        <v>0.9</v>
      </c>
      <c r="AA2" s="162"/>
      <c r="AB2" s="162"/>
      <c r="AC2" s="162"/>
      <c r="AD2" s="162"/>
      <c r="AE2" s="162"/>
      <c r="AF2" s="162"/>
      <c r="AG2" s="162"/>
      <c r="AH2" s="333">
        <f>J2</f>
        <v>0.9</v>
      </c>
      <c r="AI2" s="162"/>
      <c r="AJ2" s="162"/>
      <c r="AK2" s="162"/>
      <c r="AL2" s="162"/>
      <c r="AM2" s="162"/>
      <c r="AN2" s="162"/>
      <c r="AO2" s="162"/>
      <c r="AP2" s="333">
        <f>J2</f>
        <v>0.9</v>
      </c>
      <c r="AQ2" s="162"/>
      <c r="AR2" s="162"/>
      <c r="AS2" s="162"/>
      <c r="AT2" s="162"/>
      <c r="AU2" s="162"/>
      <c r="AV2" s="162"/>
      <c r="AW2" s="162"/>
      <c r="AX2" s="162"/>
      <c r="AY2" s="162"/>
      <c r="AZ2" s="162"/>
      <c r="BA2" s="162"/>
      <c r="BB2" s="148"/>
      <c r="BC2" s="148"/>
      <c r="BD2" s="148"/>
      <c r="BE2" s="148"/>
      <c r="BF2" s="148"/>
      <c r="BG2" s="148"/>
      <c r="BH2" s="148"/>
      <c r="BI2" s="148"/>
      <c r="BJ2" s="148"/>
      <c r="BK2" s="148"/>
      <c r="BL2" s="148"/>
      <c r="BM2" s="148"/>
      <c r="BN2" s="148"/>
      <c r="BO2" s="148"/>
      <c r="BP2" s="148"/>
      <c r="BQ2" s="148"/>
      <c r="BR2" s="47">
        <v>0.87</v>
      </c>
      <c r="BS2" s="48">
        <v>10688</v>
      </c>
      <c r="BT2" s="48">
        <v>36447</v>
      </c>
      <c r="BU2" s="47">
        <f>+BS2/BT2</f>
        <v>0.293247729579938</v>
      </c>
      <c r="BV2" s="49" t="s">
        <v>646</v>
      </c>
      <c r="BW2" s="50" t="s">
        <v>18</v>
      </c>
      <c r="BX2" s="192" t="s">
        <v>875</v>
      </c>
      <c r="BY2" s="51" t="s">
        <v>663</v>
      </c>
      <c r="BZ2" s="132"/>
      <c r="CA2" s="142">
        <f>BU2</f>
        <v>0.293247729579938</v>
      </c>
      <c r="CB2" s="133" t="str">
        <f>BW2</f>
        <v>MALO</v>
      </c>
      <c r="CC2" s="47"/>
      <c r="CD2" s="48"/>
      <c r="CE2" s="48"/>
      <c r="CF2" s="47"/>
      <c r="CG2" s="49"/>
      <c r="CH2" s="50"/>
      <c r="CI2" s="62"/>
      <c r="CJ2" s="62"/>
      <c r="CK2" s="47"/>
      <c r="CL2" s="48"/>
      <c r="CM2" s="48"/>
      <c r="CN2" s="47"/>
      <c r="CO2" s="49"/>
      <c r="CP2" s="50"/>
      <c r="CQ2" s="62"/>
      <c r="CR2" s="62"/>
      <c r="CS2" s="47">
        <v>0.56000000000000005</v>
      </c>
      <c r="CT2" s="48">
        <f>837+4057+3010</f>
        <v>7904</v>
      </c>
      <c r="CU2" s="48">
        <v>24296</v>
      </c>
      <c r="CV2" s="47">
        <f>+CT2/CU2</f>
        <v>0.32532104050049393</v>
      </c>
      <c r="CW2" s="49" t="s">
        <v>646</v>
      </c>
      <c r="CX2" s="50" t="s">
        <v>18</v>
      </c>
      <c r="CY2" s="61" t="s">
        <v>662</v>
      </c>
      <c r="CZ2" s="51" t="s">
        <v>663</v>
      </c>
      <c r="DA2" s="132"/>
      <c r="DB2" s="142">
        <f>CV2</f>
        <v>0.32532104050049393</v>
      </c>
      <c r="DC2" s="133" t="str">
        <f>CX2</f>
        <v>MALO</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D3"/>
  <sheetViews>
    <sheetView workbookViewId="0">
      <selection activeCell="A3" sqref="A3"/>
    </sheetView>
  </sheetViews>
  <sheetFormatPr baseColWidth="10" defaultRowHeight="15" x14ac:dyDescent="0.25"/>
  <sheetData>
    <row r="3" spans="1:56" s="1" customFormat="1" ht="210" x14ac:dyDescent="0.25">
      <c r="A3" s="11">
        <v>34</v>
      </c>
      <c r="B3" s="12" t="s">
        <v>26</v>
      </c>
      <c r="C3" s="15" t="s">
        <v>325</v>
      </c>
      <c r="D3" s="15" t="s">
        <v>311</v>
      </c>
      <c r="E3" s="10" t="s">
        <v>29</v>
      </c>
      <c r="F3" s="54" t="s">
        <v>334</v>
      </c>
      <c r="G3" s="37" t="s">
        <v>335</v>
      </c>
      <c r="H3" s="10" t="s">
        <v>32</v>
      </c>
      <c r="I3" s="15" t="s">
        <v>33</v>
      </c>
      <c r="J3" s="26">
        <v>1</v>
      </c>
      <c r="K3" s="15" t="s">
        <v>336</v>
      </c>
      <c r="L3" s="10" t="s">
        <v>35</v>
      </c>
      <c r="M3" s="12" t="s">
        <v>337</v>
      </c>
      <c r="N3" s="10" t="s">
        <v>37</v>
      </c>
      <c r="O3" s="15" t="s">
        <v>338</v>
      </c>
      <c r="P3" s="10" t="s">
        <v>266</v>
      </c>
      <c r="Q3" s="10" t="s">
        <v>266</v>
      </c>
      <c r="R3" s="35" t="s">
        <v>329</v>
      </c>
      <c r="S3" s="35" t="s">
        <v>339</v>
      </c>
      <c r="T3" s="35" t="s">
        <v>340</v>
      </c>
      <c r="U3" s="32">
        <v>1</v>
      </c>
      <c r="V3" s="15" t="s">
        <v>330</v>
      </c>
      <c r="W3" s="18" t="s">
        <v>331</v>
      </c>
      <c r="X3" s="18" t="s">
        <v>332</v>
      </c>
      <c r="Y3" s="18" t="s">
        <v>333</v>
      </c>
      <c r="AA3" s="47"/>
      <c r="AB3" s="48"/>
      <c r="AC3" s="48"/>
      <c r="AD3" s="47"/>
      <c r="AE3" s="49"/>
      <c r="AF3" s="50"/>
      <c r="AG3" s="443"/>
      <c r="AH3" s="444"/>
      <c r="AI3" s="445"/>
      <c r="AJ3" s="51"/>
      <c r="AK3" s="47"/>
      <c r="AL3" s="48"/>
      <c r="AM3" s="48"/>
      <c r="AN3" s="47"/>
      <c r="AO3" s="49"/>
      <c r="AP3" s="50"/>
      <c r="AQ3" s="443"/>
      <c r="AR3" s="444"/>
      <c r="AS3" s="445"/>
      <c r="AT3" s="51"/>
      <c r="AU3" s="47"/>
      <c r="AV3" s="48"/>
      <c r="AW3" s="48"/>
      <c r="AX3" s="47"/>
      <c r="AY3" s="49"/>
      <c r="AZ3" s="50"/>
      <c r="BA3" s="443"/>
      <c r="BB3" s="444"/>
      <c r="BC3" s="445"/>
      <c r="BD3" s="51"/>
    </row>
  </sheetData>
  <mergeCells count="3">
    <mergeCell ref="BA3:BC3"/>
    <mergeCell ref="AQ3:AS3"/>
    <mergeCell ref="AG3:AI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Resultados</vt:lpstr>
      <vt:lpstr>Indicadores 3er TRI-2018 UAECOB</vt:lpstr>
      <vt:lpstr>Tablas 3er tri</vt:lpstr>
      <vt:lpstr>tablas</vt:lpstr>
      <vt:lpstr>Indicadores eliminados</vt:lpstr>
      <vt:lpstr>Indi. eliminados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Edgar Andrés Ortiz Vivas</cp:lastModifiedBy>
  <dcterms:created xsi:type="dcterms:W3CDTF">2018-03-15T15:23:51Z</dcterms:created>
  <dcterms:modified xsi:type="dcterms:W3CDTF">2018-11-13T18:52:45Z</dcterms:modified>
</cp:coreProperties>
</file>