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11790" windowHeight="6585" tabRatio="733" activeTab="0"/>
  </bookViews>
  <sheets>
    <sheet name="PAA 2014" sheetId="1" r:id="rId1"/>
  </sheets>
  <definedNames>
    <definedName name="_xlnm._FilterDatabase" localSheetId="0" hidden="1">'PAA 2014'!$B$22:$L$175</definedName>
    <definedName name="_xlnm.Print_Area" localSheetId="0">'PAA 2014'!$B$1:$L$87</definedName>
    <definedName name="_xlnm.Print_Titles" localSheetId="0">'PAA 2014'!$22:$22</definedName>
  </definedNames>
  <calcPr fullCalcOnLoad="1"/>
</workbook>
</file>

<file path=xl/comments1.xml><?xml version="1.0" encoding="utf-8"?>
<comments xmlns="http://schemas.openxmlformats.org/spreadsheetml/2006/main">
  <authors>
    <author>Ssaldarriaga</author>
  </authors>
  <commentList>
    <comment ref="I67" authorId="0">
      <text>
        <r>
          <rPr>
            <b/>
            <sz val="8"/>
            <rFont val="Tahoma"/>
            <family val="0"/>
          </rPr>
          <t>Ssaldarriaga:</t>
        </r>
        <r>
          <rPr>
            <sz val="8"/>
            <rFont val="Tahoma"/>
            <family val="0"/>
          </rPr>
          <t xml:space="preserve">
SE DESCONTO 30 MILLONES PARA  LA  ACTIVIDAD CAPACITAR A LOS  SERVIORES PUBLICOS </t>
        </r>
      </text>
    </comment>
  </commentList>
</comments>
</file>

<file path=xl/sharedStrings.xml><?xml version="1.0" encoding="utf-8"?>
<sst xmlns="http://schemas.openxmlformats.org/spreadsheetml/2006/main" count="1185" uniqueCount="340">
  <si>
    <t>Acciones de apoyo a la gestión integral del riesgo y atención de emergencias</t>
  </si>
  <si>
    <t xml:space="preserve">Contratar los servicios integrales de mantenimiento preventivo y correctivo de los equipos de respiración autónoma, incluido el suministro de repuestos, insumos y mano de obra especializada.  </t>
  </si>
  <si>
    <t>N/A</t>
  </si>
  <si>
    <t>Contratación Directa</t>
  </si>
  <si>
    <t>Mínima cuantía</t>
  </si>
  <si>
    <t>Licitación Pública</t>
  </si>
  <si>
    <t>NO</t>
  </si>
  <si>
    <t>Concurso de Méritos</t>
  </si>
  <si>
    <t>Selección Abreviada de menor cuantía</t>
  </si>
  <si>
    <t>Implementación Tecnológica estaciones de bomberos (Cableado estructurado, Telefónica y Equipos Activos)</t>
  </si>
  <si>
    <t>Sistema de Videoconferencia y Audiovisuales Edificio Comando</t>
  </si>
  <si>
    <t>Actualizacion  licencia  de  construccion   Ampliación ,  reforzamiento  estructural,  demolicion parcial y  modificacion,  de la   Estacion  de  Bomberos  de  Bosa.</t>
  </si>
  <si>
    <t>Adquisición de implementos y/o equipos ahorradores de agua  (reductores de caudal de agua , orinales de bajo consumo de agua, cisternas de doble carga, entre otros) y energía preferiblemente con sensores de movimiento y/o temporizadores (calentadores solares, bombillos LED ahorrador de energía, entre otros) que cumplan la normatividad ambiental vigente y los parámetros de calidad y ambiente.</t>
  </si>
  <si>
    <t xml:space="preserve">Construcción de cuartos de almacenamiento temporal para la separación adecuada de los residuos. </t>
  </si>
  <si>
    <t xml:space="preserve">Señalización ambiental para los programas del Plan Institucional de Gestión Ambiental -PIGA 2012-2016 y adquisición de soportes metálicos señalizados con sus respectivos recipientes para la separación de los residuos en la fuente y asimismo, adquisición de recipientes para el almacenamiento temporal de residuos peligrosos. </t>
  </si>
  <si>
    <t xml:space="preserve">Compromisos  Urbanisticos  Estacion  de  Bomberos  de  Fontibon  </t>
  </si>
  <si>
    <t>Adquisición de elementos de medicion necesarios para la ejecución de las actividades desarrolladas de la Subdireccion de Gestion del Riesgo</t>
  </si>
  <si>
    <t>Adquisición  elementos de proteccion personal para el area de prevención, de acuerdo con las especificaciones y cantidades requeridas por la entidad</t>
  </si>
  <si>
    <t>Adquisición de equipos necesarios para la ejecución de las actividades desarrolladas por el área de investigación de incendios de la Subdirección de Gestión del Riesgo</t>
  </si>
  <si>
    <t>Adquisición de elementos conmemorativos para la implementación de las actividades desarrolladas en el club Bomberitos de la Subdirección de Gestión del Riesgo</t>
  </si>
  <si>
    <t>Adquisición de Trajes Fontaneros Fotoluminiscentes</t>
  </si>
  <si>
    <t>Prestar servicios de certificación y entrenamiento en la aplicación de conceptos y metodologías relacionados con normas del sistema integrado de gestión, temas que hacen parte de la planeación y desarrollo de las auditorias internas en la evaluación a los procedimientos y servicios del sistema integrado de gestión para el fortalecimiento, transparencia y probidad de la cultura de anticorrupción en la entidad.</t>
  </si>
  <si>
    <t xml:space="preserve">Adquirir elementos Inflables institucionales personificados para  imagen institucional para las Ferias de servicio al Ciudadano Super CADE móvil, teniendo en cuenta las convocatorias realizadas por parte de la Secretaria General de la Alcaldía Mayor de Bogotá y la divulgación del Defensor del Ciudadano </t>
  </si>
  <si>
    <t xml:space="preserve">Adquirir equipos de radio comunicación acordes a la plataforma tecnologica digital existente y a la actualizacion tecnologica </t>
  </si>
  <si>
    <t>Contratar el Mantenimiento Correctivo, mantenimiento Preventivo con bolsa de repuestos para los equipos y la infraestructura de Radiocomunicaciones del Sistema Troncalizado</t>
  </si>
  <si>
    <t>Prestar los servicios de Seguridad Informática Perimetral Administrada.</t>
  </si>
  <si>
    <t>Mantenimiento licenciamiento herramienta de colaboración y plataforma de correo</t>
  </si>
  <si>
    <t xml:space="preserve">Recursos logísticos para la realización de las diferentes actividades de capacitación Externa que desarrolla  el área de preparativos </t>
  </si>
  <si>
    <t>Prestacion de servicios para recarga de extintores, manteniemiento y suminsitro de repuestos de maquinas para de liquidos inflamables</t>
  </si>
  <si>
    <t xml:space="preserve">Suministro de pasajes aéreos para los desplazamientos de los diferentes funcionarios, así mismo para el desplazamiento de instructores o conferencistas de otras ciudades o países cuando la entidad lo requiera para la capacitación de sus funcionarios, invitaciones a seminarios, congresos o intercambios de experiencias profesionales en el ámbito bomberil </t>
  </si>
  <si>
    <t>Contratar la realización de la  auditoria de certificación bajo la norma OHSAS 18001: 200</t>
  </si>
  <si>
    <t>Personal especializado para las actividades propias de los procesos de mejoramiento de gestión de la entidad</t>
  </si>
  <si>
    <t xml:space="preserve">Contratar las actividades conducentes a entrenar el puesto de trabajo para el personal operativo </t>
  </si>
  <si>
    <t>Contratar el servicio de outsourcing para la administración del data center.</t>
  </si>
  <si>
    <t>Adición</t>
  </si>
  <si>
    <t>Contratar el mantenimiento integral de los trajes de linea de fuego</t>
  </si>
  <si>
    <t>Contratar el suministro de elementos con el fin de mantener y fortalecer la imagen institucional de la UAE Cuerpo Oficial de Bomberos de Bogotá</t>
  </si>
  <si>
    <t>Contratar el servicio especializado en monitoreo de medios, para hacer seguimiento a las noticias del Cuerpo Oficial de Bomberos de Bogotá.</t>
  </si>
  <si>
    <t>Prestar los servicios de calibración para los equipos de medición de la UAE Cuerpo Oficial de Bomberos</t>
  </si>
  <si>
    <t>Dotacion mobiliario para  esta las instalaciones  de  UAE Cuerpo Oficial de Bomberos</t>
  </si>
  <si>
    <t xml:space="preserve">Compra de Muebles Enseres y Otros Elementos para las Instalaciones  de la UAE Cuerpo Oficial de Bomberos </t>
  </si>
  <si>
    <t xml:space="preserve">Contar con los escenarios  para la realización de los cursos de  entrenamiento y capacitación del personal operativo de la UAE Cuerpo Oficial de Bomberos     </t>
  </si>
  <si>
    <t>Contratar la realización de las  actividades  tendientes al fortalecimiento de temas estratégicos para la Unidad, cultura de responsabilidad social y valores éticos del Distrito Capital, dirigidas al personal de la UAE Cuerpo Oficial de Bomberos.</t>
  </si>
  <si>
    <t xml:space="preserve">Contratar los servicios de canales de datos dedicados para la infraestructura LAN de Internet para la UAE Cuerpo Oficial de Bomberos. </t>
  </si>
  <si>
    <t>Prestar el servicio de comunicaciones voz a voz y datos por bolsa de segundos a consumo a consumo, sobre equipos y tecnología trunking digital IDEN  con equipos entregados en calidad de comodato para la UAE Cuerpo Oficial de Bomberos</t>
  </si>
  <si>
    <t xml:space="preserve">Contratación de la auditoría para certificación de la UAE Cuerpo Oficial de Bomberos con la norma ISO 14001, con una firma de certificación de sistemas de gestión, según las normas internacionales ISO vigentes. </t>
  </si>
  <si>
    <t xml:space="preserve">contratar la producción y divulgación de piezas comunicacionales de carácter masivo, alternativo o comunitario para promover la prevención desde las competencia de la UAE Cuerpo Oficial de Bomberos. </t>
  </si>
  <si>
    <t xml:space="preserve">Adquirir los insumos necesarios para el montaje  de los stand para la participación de la UAE Cuerpo Oficial de Bomberos en las actividades que  desarrolla CORFERIAS </t>
  </si>
  <si>
    <t>Prestar los servicios de mantenimiento preventivo y correctivo con suministro de repuestos e insumos para los equipos menores generales de la UAE Cuerpo Oficial de Bomberos</t>
  </si>
  <si>
    <t>Contratar el mantenimiento integral con suministro de repuestos y mano de obra especializada para los equipos de rescate vehicular liviano y pesado de la UAE Cuerpo Oficial de Bomberos.</t>
  </si>
  <si>
    <t>Prestar los servicios de mantenimiento preventivo y correctivo con suministro de repuestos e insumos para los compresores de aire respirable de etapas y portátiles de la UAE Cuerpo Oficial de Bomberos</t>
  </si>
  <si>
    <t>Suministro de combustibles para vehículos, máquinas y equipos especializados de la UAE Cuerpo Oficial de Bomberos.</t>
  </si>
  <si>
    <t>Contratar los servicios de lavado y polichado de los vehículos de la UAE Cuerpo Oficial de Bomberos</t>
  </si>
  <si>
    <t>Contratar el suministro de materiales para la realización de los procesos de entrenamiento y capacitación del personal operativo de la UAE Cuerpo Oficial de Bomberos</t>
  </si>
  <si>
    <t>Adquisición de equipos para el Centro de Coordinación y comunicaciones del UAE Cuerpo Oficial de Bomberos (consolas de radio)</t>
  </si>
  <si>
    <t>Adquisición de botas tácticas</t>
  </si>
  <si>
    <t>Mejoramiento integral  de las Instalaciones  de  la  UAECOB.</t>
  </si>
  <si>
    <t>1 de Julio de 2014</t>
  </si>
  <si>
    <t>Adquirir elementos tecnológicos para la UAE Cuerpo Oficial de Bomberos.</t>
  </si>
  <si>
    <t>desde enero</t>
  </si>
  <si>
    <t>Realizar la auditoría de seguimiento para el mantenimiento de la renovación de la certificación del Sistema de Gestión de Calidad de la UAE Cuerpo Oficial de Bomberos,según los requisitos establecidos bajo las normas ISO 9001:2008 y NTCGP 1000:2009 para la Unidad Administrativa Especial Cuerpo Oficial de Bomberos.</t>
  </si>
  <si>
    <t xml:space="preserve">Contratar un programa que permita generar la cultura del servicio, la sostenibilidad y mantenimiento del Sistema  de Gestión de Calidad al interior de la  Unidad Administrativa Especial Cuerpo Oficial de Bomberos.
</t>
  </si>
  <si>
    <t>Compraventa de vehiculos operativos para la UAE Cuerpo Oficial de Bomberos de Bogota.</t>
  </si>
  <si>
    <t>Prestacion de servicios de alimentacion e hidratacion para la atencion de incidentes, eventos y capacitaciones de la UAE Cuerpo Oficial de Bomberos de Bogota.</t>
  </si>
  <si>
    <t>Suministro de espuma (película acuosa)  para la atencion de emergencias de la UAE Cuerpo Oficial de Bomberos de Bogota.</t>
  </si>
  <si>
    <t>Suministro de elementos de ferretería, para el soporte de las operaciones de la UAE  Cuerpo Oficial de Bomberos de Bogotá.</t>
  </si>
  <si>
    <t>Servicio integral médico veterinario para el programa BRAE de la UAE Cuerpo Oficial de Bomberos.</t>
  </si>
  <si>
    <t xml:space="preserve">Suministro de raciones de campaña para alimentación de personal en la atención de incidentes. </t>
  </si>
  <si>
    <t>Suministro de repuestos e insumos para los vehiculos de la UAE Cuerpo Oficial de Bomberos</t>
  </si>
  <si>
    <t>Contratar las adecuaciónes locativas del taller del parque automotor de la UAE Cuerpo Oficial de Bomberos.</t>
  </si>
  <si>
    <t xml:space="preserve">Contratar los estudios,  diseños, licencias  y  demas   tramites y  permisos  para la  construccion  de la  estacion  de   Bomberos   B18 </t>
  </si>
  <si>
    <t>Interventoria  Ampliación ,  reforzamiento  estructural,  demolicion parcial y  modificacion,  de la   Estacion  de  Bomberos  de  Bosa</t>
  </si>
  <si>
    <t>Ampliación,  reforzamiento  estructural,  demolicion parcial y  modificacion,  de la   Estacion  de  Bomberos  de  Bosa</t>
  </si>
  <si>
    <t>Adquirir  elementos  para  sensibilizar a los servidores publicos de la  UAE Cuerpo Oficial de Bomberos  en  implementacion  del  SIG desde el  puesto  de  trabajo.</t>
  </si>
  <si>
    <t>Adquisición de cámaras fotográficas,  cámara profesional de video y equipo de edición la UAE Cuerpo Oficial de Bomberos</t>
  </si>
  <si>
    <t xml:space="preserve">contratar el suministro de elementos necesarios para la impresión de las piezas que utilizará la UAE Cuerpo Oficial de Bomberos dentro de su estrategia de Comunicaciones  e insumos necesarios para las actividades  de Capacitación Externa y Gestión Local desarrolladas con la comunidad. </t>
  </si>
  <si>
    <t>Adquisicion de licencias de autocad  y  ArcGIS  para el  desarrollo de las actividades ejecutadas por la Subdirección de Gestión de Riesgo</t>
  </si>
  <si>
    <t>1 de abril de 2014</t>
  </si>
  <si>
    <t>Contratar los servicios para el desarrollo de las actividades ludicas y de prevención enmarcadas en la celebracion del mes de los niños.</t>
  </si>
  <si>
    <t xml:space="preserve">Alquiler de stand para la participación de la UAE Cuerpo Oficial de Bomberos en las actividades que desarrolla CORFERIAS </t>
  </si>
  <si>
    <t>Descripción</t>
  </si>
  <si>
    <t>Fecha estimada de inicio de proceso de selección</t>
  </si>
  <si>
    <t>Duración estimada del contrato</t>
  </si>
  <si>
    <t xml:space="preserve">Modalidad de selección </t>
  </si>
  <si>
    <t>Valor total estimado</t>
  </si>
  <si>
    <t>¿Se requieren vigencias futuras?</t>
  </si>
  <si>
    <t>Valor estimado en la vigencia actual</t>
  </si>
  <si>
    <t>Estado de solicitud de vigencias futuras</t>
  </si>
  <si>
    <t>Datos de contacto del responsable</t>
  </si>
  <si>
    <t>Declaración sobre la naturaleza del Plan
Anual de Adquisiciones:</t>
  </si>
  <si>
    <t>PLAN ANUAL DE ADQUISICIONES 2014 INVERSIÓN</t>
  </si>
  <si>
    <t>A. INFORMACIÓN GENERAL DE LA ENTIDAD</t>
  </si>
  <si>
    <t>Nombre</t>
  </si>
  <si>
    <t>Dirección</t>
  </si>
  <si>
    <t>Teléfono</t>
  </si>
  <si>
    <t>Página web</t>
  </si>
  <si>
    <t>Perspectiva estratégica</t>
  </si>
  <si>
    <t>Información de contacto</t>
  </si>
  <si>
    <t>Valor total del PAA</t>
  </si>
  <si>
    <t>Límite de contratación menor cuantía</t>
  </si>
  <si>
    <t>Límite de contratación mínima cuantía</t>
  </si>
  <si>
    <t>Fecha de última actualización del PAA</t>
  </si>
  <si>
    <t>Visión</t>
  </si>
  <si>
    <t>Misión</t>
  </si>
  <si>
    <t>UNIDAD ADMINISTRATIVA ESPECIAL CUERPO OFICIAL DE BOMBEROS</t>
  </si>
  <si>
    <t>CALLE 20 68 A 06</t>
  </si>
  <si>
    <t>www.bomberosbogota.gov.co/‎</t>
  </si>
  <si>
    <t>Proteger la vida, el ambiente y el patrimonio de la población de Bogotá D.C., mediante la atención y gestión del riesgo en incendios, rescates, incidentes con materiales peligrosos y otras emergencias, de manera segura, eficiente, con sentido de responsabilidad social, fundamentadas en la excelencia institucional del talento humano.</t>
  </si>
  <si>
    <t>Ser para el 2020 el Cuerpo Oficial de Bomberos referente para América, tanto en el sector público como el privado por su servicio, su excelencia institucional y el cumplimiento de estándares de clase mundial.</t>
  </si>
  <si>
    <r>
      <t xml:space="preserve">Juan Carlos Sosa Rodriguez. 
Jefe Oficina Asesora de Planeación. 
Correo </t>
    </r>
    <r>
      <rPr>
        <u val="single"/>
        <sz val="9"/>
        <rFont val="Tahoma"/>
        <family val="2"/>
      </rPr>
      <t>jsosa@bomberosbogota.gov.co</t>
    </r>
    <r>
      <rPr>
        <sz val="9"/>
        <rFont val="Tahoma"/>
        <family val="2"/>
      </rPr>
      <t xml:space="preserve">  
Telefono 3822500 ext 14000</t>
    </r>
  </si>
  <si>
    <t>Juan Carlos Sosa Rodriguez. 
Jefe Oficina Asesora de Planeación. 
Correo jsosa@bomberosbogota.gov.co  
Telefono 3822500 ext 14000</t>
  </si>
  <si>
    <t xml:space="preserve">El Plan Anual de Adquisiciones (PAA) es un documento de naturaleza informativa y las adquisiciones
incluidas en el mismo pueden ser canceladas, revisadas o modificadas.
</t>
  </si>
  <si>
    <t>Esta información no representa compromiso u obligación alguna por parte de esta entidad ni la compromete a
adquirir los bienes, obras y servicios en él señalados.</t>
  </si>
  <si>
    <r>
      <t xml:space="preserve">Apoyo logístico e integral para las actividades enmarcadas para </t>
    </r>
    <r>
      <rPr>
        <sz val="9"/>
        <rFont val="Tahoma"/>
        <family val="2"/>
      </rPr>
      <t xml:space="preserve">el  desarrollo  del  mes de la prevencion. </t>
    </r>
  </si>
  <si>
    <t>Luis Adan Arguello Martinez
Subdirector de Gestión Corporativa. 
Correo larguello@bomberosbogota.gov.co  
Telefono 3822500 ext 40000</t>
  </si>
  <si>
    <t>Alfredo Serrano Zabala
Comunicaciones y Relaciones Corporativas. 
Correo larguello@bomberosbogota.gov.co  
Telefono 3822500 ext 11000</t>
  </si>
  <si>
    <t>Euclides Mancipe Tabares
Director
Correo emancipe@bomberosbogota.gov.co  
Telefono 3822500 ext 10001</t>
  </si>
  <si>
    <t>Nancy Luz Mar Moya Ramirez
Oficina Asesora Jurídica
Correo nmoya@bomberosbogota.gov.co  
Telefono 3822500 ext 12000</t>
  </si>
  <si>
    <t>Luis Carlos Erira Tupaz
Jefe Oficina Control Interno 
Correo lerira@bomberosbogota.gov.co  
Telefono 3822500 ext 11000</t>
  </si>
  <si>
    <t>Jorge Alberto Pardo Torres
Subdirector de Gestión del Riesgo. 
Correo jpardo@bomberosbogota.gov.co  
Telefono 3822500 ext 20000</t>
  </si>
  <si>
    <t>Sandra Romero Pardo
Subdirector de Gestión Humana
Correo sromero@bomberosbogota.gov.co  
Telefono 3822500 ext 50000</t>
  </si>
  <si>
    <t>Carlos Ciro Asprilla Cruz  
Subdirector Logístico
Correo casprilla@bomberosbogota.gov.co  
Telefono 3822500 ext 60000</t>
  </si>
  <si>
    <t>Mauricio Ayala Vasquez
Subdirector Operativo
Correo mayala@bomberosbogota.gov.co  
Telefono 3822500 ext 30000</t>
  </si>
  <si>
    <t>B. ADQUISICIONES PLANEADAS</t>
  </si>
  <si>
    <t>Códigos UNSPSC</t>
  </si>
  <si>
    <t>Fuente de los recursos</t>
  </si>
  <si>
    <t>Recursos propios</t>
  </si>
  <si>
    <t>Posibles códigos UNSPSC</t>
  </si>
  <si>
    <t>C. NECESIDADES ADICIONALES</t>
  </si>
  <si>
    <t>Proyecto de Inversión 412: Modernización Cuerpo Oficial de Bomberos: $24.907.865.000</t>
  </si>
  <si>
    <t>Proyecto de Inversión 908: Fortalecimiento del Sistema Integrado de Gestión de la UAE Cuerpo Oficial de Bomberos: $6.092.135.000</t>
  </si>
  <si>
    <t>Suministro de alimentación para los caninos del grupo BRAE de la UAE Cuerpo Oficial de Bomberos</t>
  </si>
  <si>
    <t>Renovación del servicio de soporte, actualización del licenciamiento existente y adquisición de 100 licencias Aranda Asset Management</t>
  </si>
  <si>
    <t>Renovación del servicio de soporte y actualización del licenciamiento Oracle existente</t>
  </si>
  <si>
    <t>desde enero de 2014</t>
  </si>
  <si>
    <t>Selección Abreviada por Subasta Inversa</t>
  </si>
  <si>
    <t xml:space="preserve">Adquisición de equipos de respiración autónoma </t>
  </si>
  <si>
    <t>Adquisición de Máscaras para SCBA</t>
  </si>
  <si>
    <t>Adquisición de equipos tecnológico para el soporte de las operaciones de Buceo.</t>
  </si>
  <si>
    <t>Adquisición de Trajes Forestales</t>
  </si>
  <si>
    <t>Adquisición de insumos para Materiales Peligrosos</t>
  </si>
  <si>
    <t>Adquisición de elementos para apuntalamiento para USAR y Rescate Técnico</t>
  </si>
  <si>
    <t>Adquisición de elementos  Rescate Técnico (Riostras para rescate vehicular, camillas SKED, equipos de Rescate en meda montaña, vertical y zanjas)</t>
  </si>
  <si>
    <t>Adquisición de elementos  para proceso BRAE</t>
  </si>
  <si>
    <t>Adquisición de elementos  para proceso USAR (equipos de corte, campamento y bienestar)</t>
  </si>
  <si>
    <t>Capacitación de Grupos Especializados.</t>
  </si>
  <si>
    <t>Adquirir medias para personal operativo, que cumplan las condiciones de seguridad, hergonomia y cumoplimiento de la SY&amp;SO</t>
  </si>
  <si>
    <t>Adquisición de Trajes de proteccion personal para el combate de incendios NFPA 1975</t>
  </si>
  <si>
    <t>Uniformes de diario NFPA 1971 (Camisa, pantalon, camibuso)</t>
  </si>
  <si>
    <t>Ropa Ignifuga</t>
  </si>
  <si>
    <t>Equipos Piscina</t>
  </si>
  <si>
    <t>Cascos para incendios estructurales y rescate</t>
  </si>
  <si>
    <t>Motobombas, Bombas sumergibles y accesorios para la atencion de inundaciones generadas por fenomenos naturales o antropicos</t>
  </si>
  <si>
    <t>Adquirir compresores de cascada en trailer para fortalecer la respuesta por compañias en la atencion de incidentes</t>
  </si>
  <si>
    <t xml:space="preserve">Diseñar y editar los manuales de campo de procedimientos, niveles de intervencion y  codificacion de comunicaciones para los mandos institucionales y apoyo en el quipo automotor. </t>
  </si>
  <si>
    <t>Adquisición de cilindros tipo botella para levantamiento de cargas pesadas,  para accidentes de vehículos de transporte masivo</t>
  </si>
  <si>
    <t>Adquisición de herramientas para incendios forestales</t>
  </si>
  <si>
    <t>Adquisición de sistemas para manejo efectivo del agua en incendios forestales (bombas, piscinas y accesorios)</t>
  </si>
  <si>
    <t>Adquisición de Cámaras térmicas</t>
  </si>
  <si>
    <t xml:space="preserve">Adquisición paquete de alturas </t>
  </si>
  <si>
    <t xml:space="preserve">Adquisición de elementos para rescate vertical </t>
  </si>
  <si>
    <t xml:space="preserve">Adquisición de equipos de rescate vehicular pesado,  para accidentes de vehículos de transporte masivo </t>
  </si>
  <si>
    <t>Adquisición de equipo misceláneo</t>
  </si>
  <si>
    <t>Adquirir equipo para la identificación de sustancias químicas (laboratorio Hazmat ID)</t>
  </si>
  <si>
    <t>Adquisición de mangueras para la atención de incendios</t>
  </si>
  <si>
    <t>Adquirir equipos tecnológicos (hardware) para la pre, pro, post producción y archivo audiovisual y comunicación Interna de la UAE Cuerpo Oficial de Bomberos de Bogotá. - Computador de escritorio</t>
  </si>
  <si>
    <t>Adquirir equipos tecnológicos (hardware) para la pre, pro, post producción y archivo audiovisual y comunicación Interna de la UAE Cuerpo Oficial de Bomberos de Bogotá. - Computador portatil</t>
  </si>
  <si>
    <t>Adquirir equipos tecnológicos (hardware) para la pre, pro, post producción y archivo audiovisual y comunicación Interna de la UAE Cuerpo Oficial de Bomberos de Bogotá. - Pantallas de Televisión</t>
  </si>
  <si>
    <t>Adquirir equipos tecnológicos (hardware) para la pre, pro, post producción y archivo audiovisual y comunicación Interna de la UAE Cuerpo Oficial de Bomberos de Bogotá. - Cámara digital de video</t>
  </si>
  <si>
    <t>Adquirir equipos tecnológicos (hardware) para la pre, pro, post producción y archivo audiovisual y comunicación Interna de la UAE Cuerpo Oficial de Bomberos de Bogotá. - Cables para cámara</t>
  </si>
  <si>
    <t>Adquirir equipos tecnológicos (hardware) para la pre, pro, post producción y archivo audiovisual y comunicación Interna de la UAE Cuerpo Oficial de Bomberos de Bogotá. - Forro para cámara</t>
  </si>
  <si>
    <t>Adquirir equipos tecnológicos (hardware) para la pre, pro, post producción y archivo audiovisual y comunicación Interna de la UAE Cuerpo Oficial de Bomberos de Bogotá. - Lente para cámara</t>
  </si>
  <si>
    <t>Adquirir equipos tecnológicos (hardware) para la pre, pro, post producción y archivo audiovisual y comunicación Interna de la UAE Cuerpo Oficial de Bomberos de Bogotá. - Trípode</t>
  </si>
  <si>
    <t>Adquirir equipos tecnológicos (hardware) para la pre, pro, post producción y archivo audiovisual y comunicación Interna de la UAE Cuerpo Oficial de Bomberos de Bogotá. - Discos Duros</t>
  </si>
  <si>
    <t>Adquirir equipos tecnológicos (hardware) para la pre, pro, post producción y archivo audiovisual y comunicación Interna de la UAE Cuerpo Oficial de Bomberos de Bogotá. - Memorias USB</t>
  </si>
  <si>
    <t>Adquirir equipos tecnológicos (hardware) para la pre, pro, post producción y archivo audiovisual y comunicación Interna de la UAE Cuerpo Oficial de Bomberos de Bogotá. - Cámaras GoPro</t>
  </si>
  <si>
    <t>Adquirir equipos tecnológicos (Software) para la pre, pro, post producción y archivo audiovisual de la UAE Cuerpo Oficial de Bomberos de Bogotá.</t>
  </si>
  <si>
    <t>Adquirir equipos móviles con plan de telefonía y datos para la Oficina de Comunicaciones y Prensa de la UAE Cuerpo Oficial de Bomberos de Bogotá.</t>
  </si>
  <si>
    <t>Segunda temporada programa de Televisión del Cuerpo Oficial de Bomberos de Bogotá "Línea de Fuego"</t>
  </si>
  <si>
    <t>86141702
52161505</t>
  </si>
  <si>
    <t>43231511
43231513</t>
  </si>
  <si>
    <t>83121701
82101602</t>
  </si>
  <si>
    <t>Consultoria  para   el  diseño  y  tramite de licencia para la  construccion  de la  Cubierta,  cambio  puertas  ingreso y  cambio  de lozas sala de maquinas para la  estacion  del  Restrepo  B-3</t>
  </si>
  <si>
    <t>construccion  de la  Cubierta ,  cambio  puertas  ingreso y  cambio  de lozas sala de maquinas para la  estacion  del  Restrepo  B-3</t>
  </si>
  <si>
    <t>Interventoria  para  la construccion  de la  Cubierta,  cambio  puertas  ingreso y  cambio  de lozas sala de maquinas para la  estacion  del  Restrepo  B-3</t>
  </si>
  <si>
    <t xml:space="preserve">Interventoria  Tecnica  para  la  construccion  del Acueducto de la  estacion  Bicentenario  </t>
  </si>
  <si>
    <t>14111525
12171703</t>
  </si>
  <si>
    <t>Personal de planta que labora en la entidad: 571 (Corte 31 dic)</t>
  </si>
  <si>
    <t xml:space="preserve">Limpieza Fachada del edificio  comando </t>
  </si>
  <si>
    <t>Cambio  Lozas Salas de maquinas de las  estaciones  Caobos - Venecia - Restrepo - Chapinero</t>
  </si>
  <si>
    <t>Interventoria  para el  cambio  de  lozas sala de maquinas de las  estaciones Caobos - Venecia - Restrepo - Chapinero</t>
  </si>
  <si>
    <t>41103311 
41111615
41111604 
41112501</t>
  </si>
  <si>
    <t xml:space="preserve"> 
45121500
</t>
  </si>
  <si>
    <t xml:space="preserve">46181500
46181700
46181800
46181900
46182000
42132200 
53121600  
39112000 
</t>
  </si>
  <si>
    <t>39111600
41113118
41113117</t>
  </si>
  <si>
    <t>49101701
49101702
60101401
60101402</t>
  </si>
  <si>
    <t>14111500
31201500
44103100 
44121700
60121200
60141000</t>
  </si>
  <si>
    <t>93141700
80141600
80141900
80161500</t>
  </si>
  <si>
    <t>73151900
82121500
82101600</t>
  </si>
  <si>
    <t>80131505
80131502</t>
  </si>
  <si>
    <t>53102300
53102500</t>
  </si>
  <si>
    <t>Adquisición de elementos para el manejo adecuado de los planos y mapas de la subdirección  de Gestión del Riesgo.</t>
  </si>
  <si>
    <t>56121300
56121800</t>
  </si>
  <si>
    <t>Adquisición de Equipamiento del  proyecto "Rincón de la prevención" del club Bomberitos de la subdirección de gestión del riesgo</t>
  </si>
  <si>
    <t xml:space="preserve">Contratar el desarrollo e implementación de la modalidad de formación virtual de cursos de capacitación externa </t>
  </si>
  <si>
    <t>43232400
43233400</t>
  </si>
  <si>
    <t>Contratar el desarrollo de un aplicativo de simulación virtual de roles y toma de decisión en situaciones de emergencia</t>
  </si>
  <si>
    <t>43232400
43233400
43232000</t>
  </si>
  <si>
    <t>contratar los servicios para la composición y producción de piezas musicales infantiles, para fortalecer los temas de prevencion.</t>
  </si>
  <si>
    <t xml:space="preserve">Adquisición de Material didáctico y pedagógico para las diferentes actividades de capacitación Externa que desarrolla  el área de preparativos </t>
  </si>
  <si>
    <t>adquisición de escenario movil para capacitaciòn externa</t>
  </si>
  <si>
    <t>contratar los servicios diagramación y divulgación del material "Herramientas o instrumentos de Gestión del Riesgo"</t>
  </si>
  <si>
    <t>Adquisición de Elementos de identificación institucional ,  para la implementación  del proyecto "rincón de la prevención" del club Bomberitos de la Subdirección de Gestión del Riesgo</t>
  </si>
  <si>
    <t xml:space="preserve">Contratar el servicio de transporte de personas para las actividades misionales propias de la Subdirección de Gestión de Riesgo. </t>
  </si>
  <si>
    <t>25101701   25102106 25101503   25101912 25101933</t>
  </si>
  <si>
    <t>Servicios integrales de mantenimiento y mano de obra especializada para el parque automotor de la UAE Cuerpo Oficial de Bomberos, incluido el suministro de repuestos e insumos.</t>
  </si>
  <si>
    <t>Contratar el suministro e instalación de llantas para los vehículos de la UAE cuerpo oficial de bomberos Bogota</t>
  </si>
  <si>
    <t>17 de Febrero de 2014</t>
  </si>
  <si>
    <t>Suministro de elementos y accesorios   para la proteccion personal y de  uso especializado en emergencias  de la UAE Cuerpo Oficial de Bomberos.</t>
  </si>
  <si>
    <t>46181518  46181509</t>
  </si>
  <si>
    <t>23241507     27112823</t>
  </si>
  <si>
    <t>Compraventa de estanterias para la adecuacion de la bodega de equipo menor de la UAE Cuerpo Oficial de Bomberos</t>
  </si>
  <si>
    <t>Contratar la prestacion de servicio  del personal tecnico requerido en el taller del parque automotor de la UAE Cuerpo Oficial de Bomberos.</t>
  </si>
  <si>
    <t xml:space="preserve">Compra venta de equipo menor especializado para la atención de emergencias y apoyo a las estaciones y grupos especiales de la UAE Cuerpo Oficial de Bomberos.                    </t>
  </si>
  <si>
    <t xml:space="preserve">Compraventa de equipos y herramientas  para  el mantenimiento  del parque automotor de la  UAE Cuerpo Oficial de Bomberos </t>
  </si>
  <si>
    <t>Suministro de elementos de bioseguridad e insumos medicos basicos para la atencion de emergencias  de la UAE Cuerpo Oficial de Bomberos Bogota</t>
  </si>
  <si>
    <t>Plan de reposicion de Vehiculos, renovacion de parque automotor</t>
  </si>
  <si>
    <t>Sistemas de codigo de barras para gestion de inventario de equipo menor y de suministros</t>
  </si>
  <si>
    <t>Sistema de informacion de administracion del centro de mantenimiento</t>
  </si>
  <si>
    <t>Contratar el seguminiento del plan estrategico de seguridad vial</t>
  </si>
  <si>
    <t xml:space="preserve">Implementación Tecnológica estación de bomberos de Fontibón </t>
  </si>
  <si>
    <t>43211500
43211700
44102202
45111616
43212100
45121516</t>
  </si>
  <si>
    <t>43222610
72151605</t>
  </si>
  <si>
    <t>81111500
81112209</t>
  </si>
  <si>
    <t>81112101
81161801</t>
  </si>
  <si>
    <t>81161500
43233200</t>
  </si>
  <si>
    <t xml:space="preserve">Rediseño de los portales WEB de la entidad </t>
  </si>
  <si>
    <t>Contratar la puesta en funcionamiento de una herramienta tecnológica que garantice la seguridad de la información de la red interna del Cuerpo Oficial de Bomberos</t>
  </si>
  <si>
    <t>Sistema de Informacion Geografica</t>
  </si>
  <si>
    <t>Subsistema de Automatización de Edificio Comando</t>
  </si>
  <si>
    <t>Subsistema de Control de Acceso</t>
  </si>
  <si>
    <t>Subsistema de Comunicaciones Unificadas</t>
  </si>
  <si>
    <t>43232107
43232408</t>
  </si>
  <si>
    <t>81112207
90111602</t>
  </si>
  <si>
    <t>27111500
27111600 
27111700
27111800
27111900
27112114
27113200</t>
  </si>
  <si>
    <t>10121801
10121802</t>
  </si>
  <si>
    <t>46171600
72151700</t>
  </si>
  <si>
    <t>Subsistema de Seguridad Electronica del Edificio Comando</t>
  </si>
  <si>
    <t>Contratar los servicios de desarrollo de software para la UAE Cuerpo Oficial de Bomberos</t>
  </si>
  <si>
    <t>Contratar el servicio de soporte, acompañamiento y actualizaciones, así como las actividades de ajuste al Sistema de Información MotorSystem®High Power.</t>
  </si>
  <si>
    <t xml:space="preserve">Contratar una Solución Integral para la Utilización del Sistema de Información Misional a traves de Dispositivos Moviles </t>
  </si>
  <si>
    <t>43191500
81111500
81112209</t>
  </si>
  <si>
    <t>Adquisición de Cintoteca</t>
  </si>
  <si>
    <t>Contratar la Adquisición, Implementación y puesta en producción del Sistema de Información Documental para  la UAE Cuerpo Oficial de Bomberos</t>
  </si>
  <si>
    <t>OBJETIVOS ESTRATÉGICOS: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Generar corresponsabilidad del riesgo mediante la prevención, mitigación, transferencia y preparación con la comunidad ante el riesgo de incendios, incidentes con materiales peligrosos y rescates en general. Consolidar la Gestión del Conocimiento a través del modelo de Gestión del Riesgo y sus líneas de acción. Fortalecer la capacidad de gestión y desarrollo institucional e interinstitucional, para consolidar la modernización de la UAECOB y llevarla a la excelencia.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 ealizar compras coor dinadas.</t>
  </si>
  <si>
    <t>Adquisición de uniformes</t>
  </si>
  <si>
    <t xml:space="preserve">Mantenimiento de Plantas telefonicas, Faxes, telefonos  </t>
  </si>
  <si>
    <t xml:space="preserve">Sumnistro  de insumos para equipos de cómputo e impresión </t>
  </si>
  <si>
    <t>Actualización software (Anti-virus)</t>
  </si>
  <si>
    <t>81111812
81112306</t>
  </si>
  <si>
    <t>Mantenimiento equipos menores y equipos de cómputo (PC, camaras, video beams, impresoras, Video camaras, scaner, servidores)</t>
  </si>
  <si>
    <t>Mantenimiento UPS</t>
  </si>
  <si>
    <t>Mantenimiento aires acondicionados</t>
  </si>
  <si>
    <t>Mantenimiento de equipos Activos (Router, Switche, moden, racks) y cableado Estructurado(Voz, datos energia regulada y energia Normal)</t>
  </si>
  <si>
    <t>Alquiler de computadores</t>
  </si>
  <si>
    <t>Mantenimiento y Soporte Software  MotorSystem  NUEVA</t>
  </si>
  <si>
    <t>Mantenimiento y Soporte Software  PCT (contabilidad y nomina)  NUEVA</t>
  </si>
  <si>
    <t>Mantenimiento y Soporte Software  de digitalización de documentos  NUEVA</t>
  </si>
  <si>
    <t>Mantenimiento y Soporte Software  productos ESRI (ArcVieW, Arceditor, 3D) NUEVA</t>
  </si>
  <si>
    <t>Mantenimiento y Soporte Software para Mesa de Ayuda  NUEVA</t>
  </si>
  <si>
    <t>Mantenimiento Planta Telefonica IP Avaya</t>
  </si>
  <si>
    <t>Lubricantes</t>
  </si>
  <si>
    <t xml:space="preserve">44121600                    44121700                        44121800                             44121900                  44122000                          14111500                          44122100                       </t>
  </si>
  <si>
    <t>Implementos de oficina</t>
  </si>
  <si>
    <t>Sumnistro de insumos de Aseo y cafeteria</t>
  </si>
  <si>
    <t>Sumnistro de insumos para lavadoras</t>
  </si>
  <si>
    <t>Arriendo archivo central y almacén</t>
  </si>
  <si>
    <t>Contrato de manejo de correspondencia</t>
  </si>
  <si>
    <t>Pago plan telefonia celular</t>
  </si>
  <si>
    <t>Pago Canal dedicado e internet</t>
  </si>
  <si>
    <t>Comunicación Satelital</t>
  </si>
  <si>
    <t xml:space="preserve">Television por suscripcion estaciones </t>
  </si>
  <si>
    <t>Servicio de transporte y empaque, peajes</t>
  </si>
  <si>
    <t>Compra de libros y publicaciones</t>
  </si>
  <si>
    <t>Nancy Luz Mar Moya Ramirez 
Jefe Oficina Asesora  Juridica 
Correo nmoya @bomberosbogota.gov.co  
Telefono 3822500 ext 14000</t>
  </si>
  <si>
    <t>Fotocopias auténticas en juzgados</t>
  </si>
  <si>
    <t>Publicación de avisos y contratos</t>
  </si>
  <si>
    <t>Planos urbanísticos</t>
  </si>
  <si>
    <t>Mantenimiento de Gasodomésticos</t>
  </si>
  <si>
    <t>Mantenimiento de Gimnasiós</t>
  </si>
  <si>
    <t>Mantenimiento de electrodomésticos</t>
  </si>
  <si>
    <t>Mantenimiento lavadoras</t>
  </si>
  <si>
    <t>Mantenimiento de Muebles</t>
  </si>
  <si>
    <t>72154010                     72101506</t>
  </si>
  <si>
    <t>Mantenimiento  Asensores Edificio  comando</t>
  </si>
  <si>
    <t>Mantenimiento  Plantas Electricas e Hidroflow de la  instalaciones  de la  UAECOB.</t>
  </si>
  <si>
    <t>Mantenimiento  Instalaciones  de la  UAECOB</t>
  </si>
  <si>
    <t>Contratar el servicio de poda y jardinería para las áreas verdes en las instalaciones de la unidad</t>
  </si>
  <si>
    <t>Servicio de Vigilancia</t>
  </si>
  <si>
    <t>Prestacion servicio cafeteria y aseo</t>
  </si>
  <si>
    <t>Paquete integral de seguros</t>
  </si>
  <si>
    <t>SOAT parque automotor</t>
  </si>
  <si>
    <t>Inclusiones</t>
  </si>
  <si>
    <t>Programa de inducción y reinducción</t>
  </si>
  <si>
    <t>3 de junio de 2014</t>
  </si>
  <si>
    <t>Actividades Bienestar</t>
  </si>
  <si>
    <t>Adquisición de elementos brigadas de emergencias</t>
  </si>
  <si>
    <t>Selección Abreviada de minima cuantía</t>
  </si>
  <si>
    <t>Exámenes Médicos Ocupacionales</t>
  </si>
  <si>
    <t>3 de Junio de 2014</t>
  </si>
  <si>
    <t xml:space="preserve">Adquirir elementos de higiene industrial </t>
  </si>
  <si>
    <t>6 de mayo de 2014</t>
  </si>
  <si>
    <t>Programa de riesgo psicosocial</t>
  </si>
  <si>
    <t>16 de Junio de 2014</t>
  </si>
  <si>
    <t>Elementos deportivos</t>
  </si>
  <si>
    <t>21 de abril de 2014</t>
  </si>
  <si>
    <t>Elementos de protección contra riesgo biológico</t>
  </si>
  <si>
    <t>5 de Mayo de 2014</t>
  </si>
  <si>
    <t xml:space="preserve">saneamiento ambiental </t>
  </si>
  <si>
    <t>8 de abril de 2014</t>
  </si>
  <si>
    <t>Revisiones técnico mecánicas</t>
  </si>
  <si>
    <t>60105300                         60105400</t>
  </si>
  <si>
    <t>84111600                       77101800</t>
  </si>
  <si>
    <t>39101600                       39101800                     39101900                                    39111500                                  39111600                                39111700                             39112300</t>
  </si>
  <si>
    <t xml:space="preserve">
90101800
50192700
50193000</t>
  </si>
  <si>
    <t>25101701
25102106
25101503
25101912
25101933</t>
  </si>
  <si>
    <t>52141600                        52141500                        47111500</t>
  </si>
  <si>
    <t xml:space="preserve">42172010
</t>
  </si>
  <si>
    <t>53102700                           53111601                      53111602</t>
  </si>
  <si>
    <t>47121500          47121600        47121700          47121800           47121900           47121500                  47131600          47131700              47131800           47131900          47132100</t>
  </si>
  <si>
    <t>55101500                          82121500</t>
  </si>
  <si>
    <t>55101500                              82121500</t>
  </si>
  <si>
    <t xml:space="preserve">72152100                              73161500                    </t>
  </si>
  <si>
    <t xml:space="preserve">84131600                        84131500                      84131600                            </t>
  </si>
  <si>
    <t>82121500
82121700</t>
  </si>
  <si>
    <t xml:space="preserve">80111600
</t>
  </si>
  <si>
    <t>42121500
42121600
42121700
42121800</t>
  </si>
  <si>
    <t>81161705
43191510</t>
  </si>
  <si>
    <t>46171500
46171600
72154000
72151700</t>
  </si>
  <si>
    <t>Capacitar  a los  servidores publicos de la  UAECOB en temas relacionados con las actividades propias de su  cargo  y  apoyo  a la  gestion,   con el  fin  de fortalecer sus competencias  y  capacidades,  y  contribuir al  logro  de la  mision de entidad .</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</si>
</sst>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quot;$&quot;\ * #,##0.00_ ;_ &quot;$&quot;\ * \-#,##0.00_ ;_ &quot;$&quot;\ * &quot;-&quot;??_ ;_ @_ "/>
    <numFmt numFmtId="173" formatCode="_-* #,##0\ _P_t_s_-;\-* #,##0\ _P_t_s_-;_-* &quot;-&quot;??\ _P_t_s_-;_-@_-"/>
    <numFmt numFmtId="174" formatCode="_-* #,##0.00\ _P_t_s_-;\-* #,##0.00\ _P_t_s_-;_-* &quot;-&quot;??\ _P_t_s_-;_-@_-"/>
    <numFmt numFmtId="175" formatCode="d/mm/yyyy;@"/>
    <numFmt numFmtId="176" formatCode="[$-240A]d&quot; de &quot;mmmm&quot; de &quot;yyyy;@"/>
    <numFmt numFmtId="177" formatCode="0_);\(0\)"/>
    <numFmt numFmtId="178" formatCode="dd/mm/yyyy;@"/>
  </numFmts>
  <fonts count="53">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Tahoma"/>
      <family val="2"/>
    </font>
    <font>
      <sz val="9"/>
      <name val="Arial"/>
      <family val="2"/>
    </font>
    <font>
      <sz val="10"/>
      <name val="Tahoma"/>
      <family val="2"/>
    </font>
    <font>
      <u val="single"/>
      <sz val="9"/>
      <name val="Tahoma"/>
      <family val="2"/>
    </font>
    <font>
      <b/>
      <sz val="12"/>
      <name val="Tahoma"/>
      <family val="2"/>
    </font>
    <font>
      <sz val="12"/>
      <name val="Tahoma"/>
      <family val="2"/>
    </font>
    <font>
      <b/>
      <sz val="8"/>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2.6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Tahoma"/>
      <family val="2"/>
    </font>
    <font>
      <sz val="8"/>
      <color indexed="8"/>
      <name val="Tahoma"/>
      <family val="2"/>
    </font>
    <font>
      <sz val="11"/>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6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Tahoma"/>
      <family val="2"/>
    </font>
    <font>
      <sz val="8"/>
      <color theme="1"/>
      <name val="Tahoma"/>
      <family val="2"/>
    </font>
    <font>
      <sz val="11"/>
      <color rgb="FF3D3D3D"/>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FFFF"/>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Fill="0"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65">
    <xf numFmtId="0" fontId="0" fillId="0" borderId="0" xfId="0" applyFont="1" applyAlignment="1">
      <alignment/>
    </xf>
    <xf numFmtId="37" fontId="3" fillId="0" borderId="0" xfId="0" applyNumberFormat="1" applyFont="1" applyFill="1" applyBorder="1" applyAlignment="1">
      <alignment vertical="center" wrapText="1"/>
    </xf>
    <xf numFmtId="3" fontId="3"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lignment horizontal="right" vertical="center" wrapText="1"/>
    </xf>
    <xf numFmtId="37" fontId="5" fillId="0" borderId="0" xfId="0" applyNumberFormat="1" applyFont="1" applyFill="1" applyBorder="1" applyAlignment="1">
      <alignment vertical="center" wrapText="1"/>
    </xf>
    <xf numFmtId="3" fontId="5" fillId="0" borderId="10"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wrapText="1"/>
    </xf>
    <xf numFmtId="43" fontId="3" fillId="0" borderId="0" xfId="47" applyFont="1" applyFill="1" applyBorder="1" applyAlignment="1">
      <alignment vertical="center" wrapText="1"/>
    </xf>
    <xf numFmtId="4" fontId="3" fillId="0" borderId="10" xfId="0" applyNumberFormat="1" applyFont="1" applyFill="1" applyBorder="1" applyAlignment="1">
      <alignment vertical="center" wrapText="1"/>
    </xf>
    <xf numFmtId="3" fontId="5" fillId="0" borderId="10" xfId="0" applyNumberFormat="1" applyFont="1" applyFill="1" applyBorder="1" applyAlignment="1">
      <alignment vertical="center" wrapText="1"/>
    </xf>
    <xf numFmtId="176" fontId="3" fillId="0" borderId="10" xfId="0" applyNumberFormat="1" applyFont="1" applyFill="1" applyBorder="1" applyAlignment="1">
      <alignment horizontal="center" vertical="center" wrapText="1"/>
    </xf>
    <xf numFmtId="9" fontId="3" fillId="0" borderId="0" xfId="101" applyFont="1" applyFill="1" applyBorder="1" applyAlignment="1">
      <alignment vertical="center" wrapText="1"/>
    </xf>
    <xf numFmtId="0" fontId="4" fillId="33" borderId="10" xfId="47" applyNumberFormat="1" applyFont="1" applyFill="1" applyBorder="1" applyAlignment="1">
      <alignment horizontal="center" vertical="center" wrapText="1"/>
    </xf>
    <xf numFmtId="175" fontId="3" fillId="0" borderId="0" xfId="0" applyNumberFormat="1" applyFont="1" applyFill="1" applyBorder="1" applyAlignment="1">
      <alignment horizontal="center" vertical="center" wrapText="1"/>
    </xf>
    <xf numFmtId="37" fontId="5" fillId="34" borderId="0" xfId="0" applyNumberFormat="1" applyFont="1" applyFill="1" applyBorder="1" applyAlignment="1">
      <alignment vertical="center" wrapText="1"/>
    </xf>
    <xf numFmtId="37" fontId="3" fillId="34" borderId="0" xfId="0" applyNumberFormat="1" applyFont="1" applyFill="1" applyBorder="1" applyAlignment="1">
      <alignment vertical="center" wrapText="1"/>
    </xf>
    <xf numFmtId="0" fontId="3" fillId="34" borderId="0" xfId="0" applyFont="1" applyFill="1" applyBorder="1" applyAlignment="1">
      <alignment vertical="center" wrapText="1"/>
    </xf>
    <xf numFmtId="37" fontId="3" fillId="34" borderId="0" xfId="0" applyNumberFormat="1" applyFont="1" applyFill="1" applyBorder="1" applyAlignment="1">
      <alignment vertical="center"/>
    </xf>
    <xf numFmtId="177" fontId="3" fillId="34" borderId="0" xfId="0" applyNumberFormat="1" applyFont="1" applyFill="1" applyBorder="1" applyAlignment="1">
      <alignment horizontal="left" vertical="center"/>
    </xf>
    <xf numFmtId="37" fontId="39" fillId="34" borderId="0" xfId="45" applyNumberFormat="1" applyFill="1" applyBorder="1" applyAlignment="1" applyProtection="1">
      <alignment vertical="center"/>
      <protection/>
    </xf>
    <xf numFmtId="0" fontId="48" fillId="34" borderId="0" xfId="0" applyFont="1" applyFill="1" applyAlignment="1">
      <alignment/>
    </xf>
    <xf numFmtId="0" fontId="3" fillId="34" borderId="0" xfId="0" applyFont="1" applyFill="1" applyBorder="1" applyAlignment="1">
      <alignment horizontal="center" vertical="center" wrapText="1"/>
    </xf>
    <xf numFmtId="37" fontId="4" fillId="34" borderId="0" xfId="0" applyNumberFormat="1" applyFont="1" applyFill="1" applyBorder="1" applyAlignment="1">
      <alignment vertical="center" wrapText="1"/>
    </xf>
    <xf numFmtId="178" fontId="3" fillId="34" borderId="0" xfId="0" applyNumberFormat="1" applyFont="1" applyFill="1" applyBorder="1" applyAlignment="1">
      <alignment vertical="center"/>
    </xf>
    <xf numFmtId="44" fontId="3" fillId="34" borderId="0" xfId="64" applyFont="1" applyFill="1" applyBorder="1" applyAlignment="1">
      <alignment horizontal="left" vertical="center"/>
    </xf>
    <xf numFmtId="37" fontId="3" fillId="35" borderId="0" xfId="0" applyNumberFormat="1" applyFont="1" applyFill="1" applyBorder="1" applyAlignment="1">
      <alignment vertical="center" wrapText="1"/>
    </xf>
    <xf numFmtId="0" fontId="3" fillId="35" borderId="0" xfId="0" applyFont="1" applyFill="1" applyBorder="1" applyAlignment="1">
      <alignment vertical="center" wrapText="1"/>
    </xf>
    <xf numFmtId="0" fontId="49" fillId="0" borderId="10" xfId="49" applyNumberFormat="1" applyFont="1" applyFill="1" applyBorder="1" applyAlignment="1">
      <alignment horizontal="center" vertical="center" wrapText="1"/>
    </xf>
    <xf numFmtId="173" fontId="50" fillId="0" borderId="10" xfId="49" applyNumberFormat="1" applyFont="1" applyFill="1" applyBorder="1" applyAlignment="1">
      <alignment horizontal="justify" vertical="center" wrapText="1"/>
    </xf>
    <xf numFmtId="0" fontId="49" fillId="0" borderId="10" xfId="49" applyNumberFormat="1" applyFont="1" applyFill="1" applyBorder="1" applyAlignment="1">
      <alignment horizontal="center" vertical="center"/>
    </xf>
    <xf numFmtId="0" fontId="5" fillId="0" borderId="10" xfId="0" applyFont="1" applyFill="1" applyBorder="1" applyAlignment="1">
      <alignment horizontal="justify" vertical="center" wrapText="1"/>
    </xf>
    <xf numFmtId="37" fontId="3" fillId="0" borderId="0" xfId="0" applyNumberFormat="1" applyFont="1" applyFill="1" applyBorder="1" applyAlignment="1">
      <alignment vertical="center"/>
    </xf>
    <xf numFmtId="0" fontId="0" fillId="0" borderId="10" xfId="0" applyBorder="1" applyAlignment="1">
      <alignment horizontal="center" vertical="center" wrapText="1"/>
    </xf>
    <xf numFmtId="15" fontId="0" fillId="0" borderId="10" xfId="0" applyNumberFormat="1" applyBorder="1" applyAlignment="1">
      <alignment horizontal="center" vertical="center"/>
    </xf>
    <xf numFmtId="14" fontId="0" fillId="0" borderId="10" xfId="0" applyNumberFormat="1" applyBorder="1" applyAlignment="1">
      <alignment horizontal="center" vertical="center"/>
    </xf>
    <xf numFmtId="37" fontId="3" fillId="34" borderId="0" xfId="0" applyNumberFormat="1" applyFont="1" applyFill="1" applyBorder="1" applyAlignment="1">
      <alignment horizontal="center" vertical="center" wrapText="1"/>
    </xf>
    <xf numFmtId="0" fontId="7" fillId="0" borderId="10" xfId="49" applyNumberFormat="1" applyFont="1" applyFill="1" applyBorder="1" applyAlignment="1">
      <alignment horizontal="center" vertical="center" wrapText="1"/>
    </xf>
    <xf numFmtId="173" fontId="0" fillId="0" borderId="0" xfId="49" applyNumberFormat="1" applyFont="1" applyFill="1" applyBorder="1" applyAlignment="1">
      <alignment horizontal="center"/>
    </xf>
    <xf numFmtId="37" fontId="3" fillId="0" borderId="0" xfId="0" applyNumberFormat="1" applyFont="1" applyFill="1" applyBorder="1" applyAlignment="1">
      <alignment horizontal="center" vertical="center" wrapText="1"/>
    </xf>
    <xf numFmtId="0" fontId="48" fillId="34" borderId="0" xfId="0" applyFont="1" applyFill="1" applyAlignment="1">
      <alignment horizontal="left"/>
    </xf>
    <xf numFmtId="0" fontId="3" fillId="34" borderId="0" xfId="0" applyFont="1" applyFill="1" applyBorder="1" applyAlignment="1">
      <alignment horizontal="left" vertical="center" wrapText="1"/>
    </xf>
    <xf numFmtId="0" fontId="3" fillId="34" borderId="0" xfId="0" applyFont="1" applyFill="1" applyBorder="1" applyAlignment="1">
      <alignment horizontal="left" vertical="center"/>
    </xf>
    <xf numFmtId="37" fontId="3" fillId="34" borderId="0" xfId="0" applyNumberFormat="1" applyFont="1" applyFill="1" applyBorder="1" applyAlignment="1">
      <alignment horizontal="left" vertical="center" wrapText="1"/>
    </xf>
    <xf numFmtId="0" fontId="7" fillId="0" borderId="10" xfId="0" applyFont="1" applyFill="1" applyBorder="1" applyAlignment="1">
      <alignment vertical="center" wrapText="1"/>
    </xf>
    <xf numFmtId="0" fontId="0" fillId="34" borderId="0" xfId="0" applyFill="1" applyAlignment="1">
      <alignment/>
    </xf>
    <xf numFmtId="0" fontId="9" fillId="35" borderId="0" xfId="0" applyFont="1" applyFill="1" applyBorder="1" applyAlignment="1">
      <alignment horizontal="left" vertical="center"/>
    </xf>
    <xf numFmtId="0" fontId="10" fillId="35" borderId="0" xfId="0" applyFont="1" applyFill="1" applyBorder="1" applyAlignment="1">
      <alignment horizontal="left" vertical="center"/>
    </xf>
    <xf numFmtId="173" fontId="0" fillId="34" borderId="0" xfId="49" applyNumberFormat="1" applyFont="1" applyFill="1" applyBorder="1" applyAlignment="1">
      <alignment horizontal="left"/>
    </xf>
    <xf numFmtId="175" fontId="3" fillId="34" borderId="0" xfId="0" applyNumberFormat="1" applyFont="1" applyFill="1" applyBorder="1" applyAlignment="1">
      <alignment horizontal="center" vertical="center" wrapText="1"/>
    </xf>
    <xf numFmtId="4" fontId="3" fillId="34" borderId="0" xfId="0" applyNumberFormat="1" applyFont="1" applyFill="1" applyBorder="1" applyAlignment="1">
      <alignment vertical="center" wrapText="1"/>
    </xf>
    <xf numFmtId="3" fontId="5" fillId="34" borderId="0" xfId="0" applyNumberFormat="1" applyFont="1" applyFill="1" applyBorder="1" applyAlignment="1">
      <alignment horizontal="center" vertical="center" wrapText="1"/>
    </xf>
    <xf numFmtId="3" fontId="5" fillId="34" borderId="0" xfId="0" applyNumberFormat="1" applyFont="1" applyFill="1" applyBorder="1" applyAlignment="1">
      <alignment vertical="center" wrapText="1"/>
    </xf>
    <xf numFmtId="39" fontId="3" fillId="34" borderId="0" xfId="0"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0" fillId="0" borderId="10" xfId="0" applyFill="1" applyBorder="1" applyAlignment="1">
      <alignment horizontal="center" vertical="center"/>
    </xf>
    <xf numFmtId="0" fontId="49" fillId="35" borderId="10" xfId="49" applyNumberFormat="1" applyFont="1" applyFill="1" applyBorder="1" applyAlignment="1">
      <alignment horizontal="center" vertical="center" wrapText="1"/>
    </xf>
    <xf numFmtId="14" fontId="0" fillId="0" borderId="10" xfId="0" applyNumberFormat="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Millares 2 2" xfId="50"/>
    <cellStyle name="Millares 2 3" xfId="51"/>
    <cellStyle name="Millares 2 4" xfId="52"/>
    <cellStyle name="Millares 2 5" xfId="53"/>
    <cellStyle name="Millares 2 6" xfId="54"/>
    <cellStyle name="Millares 2 7" xfId="55"/>
    <cellStyle name="Millares 3" xfId="56"/>
    <cellStyle name="Millares 3 2" xfId="57"/>
    <cellStyle name="Millares 3 3" xfId="58"/>
    <cellStyle name="Millares 3 4" xfId="59"/>
    <cellStyle name="Millares 3 5" xfId="60"/>
    <cellStyle name="Millares 3 6" xfId="61"/>
    <cellStyle name="Millares 3 7" xfId="62"/>
    <cellStyle name="Millares 5" xfId="63"/>
    <cellStyle name="Currency" xfId="64"/>
    <cellStyle name="Currency [0]" xfId="65"/>
    <cellStyle name="Moneda 2" xfId="66"/>
    <cellStyle name="Moneda 2 2" xfId="67"/>
    <cellStyle name="Moneda 2 3" xfId="68"/>
    <cellStyle name="Moneda 2 4" xfId="69"/>
    <cellStyle name="Moneda 2 5" xfId="70"/>
    <cellStyle name="Moneda 2 6" xfId="71"/>
    <cellStyle name="Moneda 2 7" xfId="72"/>
    <cellStyle name="Neutral" xfId="73"/>
    <cellStyle name="Normal 2" xfId="74"/>
    <cellStyle name="Normal 2 10" xfId="75"/>
    <cellStyle name="Normal 2 11" xfId="76"/>
    <cellStyle name="Normal 2 12" xfId="77"/>
    <cellStyle name="Normal 2 13" xfId="78"/>
    <cellStyle name="Normal 2 14" xfId="79"/>
    <cellStyle name="Normal 2 15" xfId="80"/>
    <cellStyle name="Normal 2 16" xfId="81"/>
    <cellStyle name="Normal 2 17" xfId="82"/>
    <cellStyle name="Normal 2 2" xfId="83"/>
    <cellStyle name="Normal 2 3" xfId="84"/>
    <cellStyle name="Normal 2 4" xfId="85"/>
    <cellStyle name="Normal 2 5" xfId="86"/>
    <cellStyle name="Normal 2 6" xfId="87"/>
    <cellStyle name="Normal 2 7" xfId="88"/>
    <cellStyle name="Normal 2 8" xfId="89"/>
    <cellStyle name="Normal 2 9" xfId="90"/>
    <cellStyle name="Normal 3" xfId="91"/>
    <cellStyle name="Normal 3 2" xfId="92"/>
    <cellStyle name="Normal 4" xfId="93"/>
    <cellStyle name="Normal 4 2" xfId="94"/>
    <cellStyle name="Normal 4 3" xfId="95"/>
    <cellStyle name="Normal 4 4" xfId="96"/>
    <cellStyle name="Normal 4 5" xfId="97"/>
    <cellStyle name="Normal 4 6" xfId="98"/>
    <cellStyle name="Normal 4 7" xfId="99"/>
    <cellStyle name="Notas" xfId="100"/>
    <cellStyle name="Percent" xfId="101"/>
    <cellStyle name="Porcentual 2" xfId="102"/>
    <cellStyle name="Salida" xfId="103"/>
    <cellStyle name="Texto de advertencia" xfId="104"/>
    <cellStyle name="Texto explicativo" xfId="105"/>
    <cellStyle name="Título" xfId="106"/>
    <cellStyle name="Título 1" xfId="107"/>
    <cellStyle name="Título 2" xfId="108"/>
    <cellStyle name="Título 3" xfId="109"/>
    <cellStyle name="Total"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mberosbogota.gov.co/&#8206;"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255"/>
  <sheetViews>
    <sheetView tabSelected="1" zoomScale="90" zoomScaleNormal="90" zoomScaleSheetLayoutView="100" zoomScalePageLayoutView="0" workbookViewId="0" topLeftCell="A53">
      <selection activeCell="C70" sqref="C70"/>
    </sheetView>
  </sheetViews>
  <sheetFormatPr defaultColWidth="11.421875" defaultRowHeight="15"/>
  <cols>
    <col min="1" max="1" width="3.8515625" style="5" customWidth="1"/>
    <col min="2" max="2" width="17.7109375" style="44" customWidth="1"/>
    <col min="3" max="3" width="35.8515625" style="5" customWidth="1"/>
    <col min="4" max="4" width="19.8515625" style="5" bestFit="1" customWidth="1"/>
    <col min="5" max="5" width="24.00390625" style="3" customWidth="1"/>
    <col min="6" max="7" width="17.00390625" style="5" customWidth="1"/>
    <col min="8" max="9" width="21.421875" style="1" customWidth="1"/>
    <col min="10" max="10" width="16.28125" style="5" customWidth="1"/>
    <col min="11" max="11" width="17.57421875" style="5" customWidth="1"/>
    <col min="12" max="12" width="33.28125" style="5" customWidth="1"/>
    <col min="13" max="16384" width="11.421875" style="5" customWidth="1"/>
  </cols>
  <sheetData>
    <row r="1" spans="1:9" ht="11.25">
      <c r="A1" s="22"/>
      <c r="B1" s="41"/>
      <c r="C1" s="22"/>
      <c r="E1" s="27"/>
      <c r="F1" s="22"/>
      <c r="G1" s="22"/>
      <c r="H1" s="21"/>
      <c r="I1" s="21"/>
    </row>
    <row r="2" spans="1:16" ht="15">
      <c r="A2" s="22"/>
      <c r="B2" s="45" t="s">
        <v>90</v>
      </c>
      <c r="C2" s="21"/>
      <c r="D2" s="21"/>
      <c r="E2" s="22"/>
      <c r="F2" s="51" t="s">
        <v>89</v>
      </c>
      <c r="G2" s="32"/>
      <c r="H2" s="31"/>
      <c r="I2" s="31"/>
      <c r="J2" s="32"/>
      <c r="K2" s="32"/>
      <c r="L2" s="32"/>
      <c r="M2" s="32"/>
      <c r="N2" s="32"/>
      <c r="O2" s="32"/>
      <c r="P2" s="20"/>
    </row>
    <row r="3" spans="1:16" ht="15">
      <c r="A3" s="22"/>
      <c r="B3" s="46"/>
      <c r="C3" s="21"/>
      <c r="D3" s="21"/>
      <c r="E3" s="22"/>
      <c r="F3" s="52" t="s">
        <v>111</v>
      </c>
      <c r="G3" s="32"/>
      <c r="H3" s="31"/>
      <c r="I3" s="31"/>
      <c r="J3" s="32"/>
      <c r="K3" s="32"/>
      <c r="L3" s="32"/>
      <c r="M3" s="32"/>
      <c r="N3" s="32"/>
      <c r="O3" s="32"/>
      <c r="P3" s="20"/>
    </row>
    <row r="4" spans="1:27" ht="15">
      <c r="A4" s="22"/>
      <c r="B4" s="45" t="s">
        <v>91</v>
      </c>
      <c r="C4" s="21"/>
      <c r="D4" s="21"/>
      <c r="E4" s="22"/>
      <c r="F4" s="52" t="s">
        <v>112</v>
      </c>
      <c r="G4" s="32"/>
      <c r="H4" s="31"/>
      <c r="I4" s="31"/>
      <c r="J4" s="32"/>
      <c r="K4" s="32"/>
      <c r="L4" s="32"/>
      <c r="M4" s="32"/>
      <c r="N4" s="32"/>
      <c r="O4" s="32"/>
      <c r="P4" s="20"/>
      <c r="Q4" s="22"/>
      <c r="R4" s="22"/>
      <c r="S4" s="22"/>
      <c r="T4" s="22"/>
      <c r="U4" s="22"/>
      <c r="V4" s="22"/>
      <c r="W4" s="22"/>
      <c r="X4" s="22"/>
      <c r="Y4" s="22"/>
      <c r="Z4" s="22"/>
      <c r="AA4" s="22"/>
    </row>
    <row r="5" spans="1:27" ht="11.25">
      <c r="A5" s="22"/>
      <c r="B5" s="47" t="s">
        <v>92</v>
      </c>
      <c r="C5" s="23" t="s">
        <v>104</v>
      </c>
      <c r="D5" s="21"/>
      <c r="F5" s="22"/>
      <c r="G5" s="22"/>
      <c r="H5" s="21"/>
      <c r="I5" s="21"/>
      <c r="J5" s="22"/>
      <c r="K5" s="22"/>
      <c r="L5" s="22"/>
      <c r="M5" s="22"/>
      <c r="P5" s="20"/>
      <c r="Q5" s="22"/>
      <c r="R5" s="22"/>
      <c r="S5" s="22"/>
      <c r="T5" s="22"/>
      <c r="U5" s="22"/>
      <c r="V5" s="22"/>
      <c r="W5" s="22"/>
      <c r="X5" s="22"/>
      <c r="Y5" s="22"/>
      <c r="Z5" s="22"/>
      <c r="AA5" s="22"/>
    </row>
    <row r="6" spans="1:27" ht="11.25">
      <c r="A6" s="22"/>
      <c r="B6" s="47" t="s">
        <v>93</v>
      </c>
      <c r="C6" s="23" t="s">
        <v>105</v>
      </c>
      <c r="D6" s="21"/>
      <c r="F6" s="22"/>
      <c r="G6" s="22"/>
      <c r="H6" s="21"/>
      <c r="I6" s="21"/>
      <c r="J6" s="22"/>
      <c r="K6" s="22"/>
      <c r="L6" s="22"/>
      <c r="M6" s="22"/>
      <c r="P6" s="20"/>
      <c r="Q6" s="22"/>
      <c r="R6" s="22"/>
      <c r="S6" s="22"/>
      <c r="T6" s="22"/>
      <c r="U6" s="22"/>
      <c r="V6" s="22"/>
      <c r="W6" s="22"/>
      <c r="X6" s="22"/>
      <c r="Y6" s="22"/>
      <c r="Z6" s="22"/>
      <c r="AA6" s="22"/>
    </row>
    <row r="7" spans="1:27" ht="11.25">
      <c r="A7" s="22"/>
      <c r="B7" s="47" t="s">
        <v>94</v>
      </c>
      <c r="C7" s="24">
        <v>3822500</v>
      </c>
      <c r="D7" s="21"/>
      <c r="F7" s="22"/>
      <c r="G7" s="22"/>
      <c r="H7" s="21"/>
      <c r="I7" s="21"/>
      <c r="J7" s="22"/>
      <c r="K7" s="22"/>
      <c r="L7" s="22"/>
      <c r="M7" s="22"/>
      <c r="P7" s="20"/>
      <c r="Q7" s="22"/>
      <c r="R7" s="22"/>
      <c r="S7" s="22"/>
      <c r="T7" s="22"/>
      <c r="U7" s="22"/>
      <c r="V7" s="22"/>
      <c r="W7" s="22"/>
      <c r="X7" s="22"/>
      <c r="Y7" s="22"/>
      <c r="Z7" s="22"/>
      <c r="AA7" s="22"/>
    </row>
    <row r="8" spans="1:27" ht="17.25">
      <c r="A8" s="22"/>
      <c r="B8" s="47" t="s">
        <v>95</v>
      </c>
      <c r="C8" s="25" t="s">
        <v>106</v>
      </c>
      <c r="D8" s="21"/>
      <c r="F8" s="22"/>
      <c r="G8" s="22"/>
      <c r="H8" s="21"/>
      <c r="I8" s="21"/>
      <c r="J8" s="22"/>
      <c r="K8" s="22"/>
      <c r="L8" s="22"/>
      <c r="M8" s="22"/>
      <c r="P8" s="20"/>
      <c r="Q8" s="22"/>
      <c r="R8" s="22"/>
      <c r="S8" s="22"/>
      <c r="T8" s="22"/>
      <c r="U8" s="22"/>
      <c r="V8" s="22"/>
      <c r="W8" s="22"/>
      <c r="X8" s="22"/>
      <c r="Y8" s="22"/>
      <c r="Z8" s="22"/>
      <c r="AA8" s="22"/>
    </row>
    <row r="9" spans="1:27" ht="11.25">
      <c r="A9" s="22"/>
      <c r="B9" s="47" t="s">
        <v>103</v>
      </c>
      <c r="C9" s="23" t="s">
        <v>107</v>
      </c>
      <c r="D9" s="21"/>
      <c r="F9" s="23"/>
      <c r="G9" s="23"/>
      <c r="H9" s="23"/>
      <c r="I9" s="23"/>
      <c r="J9" s="23"/>
      <c r="K9" s="23"/>
      <c r="L9" s="23"/>
      <c r="M9" s="22"/>
      <c r="P9" s="20"/>
      <c r="Q9" s="22"/>
      <c r="R9" s="22"/>
      <c r="S9" s="22"/>
      <c r="T9" s="22"/>
      <c r="U9" s="22"/>
      <c r="V9" s="22"/>
      <c r="W9" s="22"/>
      <c r="X9" s="22"/>
      <c r="Y9" s="22"/>
      <c r="Z9" s="22"/>
      <c r="AA9" s="22"/>
    </row>
    <row r="10" spans="1:27" ht="11.25">
      <c r="A10" s="22"/>
      <c r="B10" s="47" t="s">
        <v>102</v>
      </c>
      <c r="C10" s="23" t="s">
        <v>108</v>
      </c>
      <c r="D10" s="21"/>
      <c r="F10" s="23"/>
      <c r="G10" s="23"/>
      <c r="H10" s="23"/>
      <c r="I10" s="23"/>
      <c r="J10" s="23"/>
      <c r="K10" s="23"/>
      <c r="L10" s="23"/>
      <c r="M10" s="22"/>
      <c r="P10" s="20"/>
      <c r="Q10" s="22"/>
      <c r="R10" s="22"/>
      <c r="S10" s="22"/>
      <c r="T10" s="22"/>
      <c r="U10" s="22"/>
      <c r="V10" s="22"/>
      <c r="W10" s="22"/>
      <c r="X10" s="22"/>
      <c r="Y10" s="22"/>
      <c r="Z10" s="22"/>
      <c r="AA10" s="22"/>
    </row>
    <row r="11" spans="1:27" ht="11.25">
      <c r="A11" s="22"/>
      <c r="B11" s="47" t="s">
        <v>96</v>
      </c>
      <c r="C11" s="23" t="s">
        <v>254</v>
      </c>
      <c r="D11" s="21"/>
      <c r="F11" s="21"/>
      <c r="G11" s="21"/>
      <c r="H11" s="21"/>
      <c r="I11" s="21"/>
      <c r="J11" s="21"/>
      <c r="K11" s="21"/>
      <c r="L11" s="21"/>
      <c r="M11" s="22"/>
      <c r="P11" s="20"/>
      <c r="Q11" s="22"/>
      <c r="R11" s="22"/>
      <c r="S11" s="22"/>
      <c r="T11" s="22"/>
      <c r="U11" s="22"/>
      <c r="V11" s="22"/>
      <c r="W11" s="22"/>
      <c r="X11" s="22"/>
      <c r="Y11" s="22"/>
      <c r="Z11" s="22"/>
      <c r="AA11" s="22"/>
    </row>
    <row r="12" spans="1:27" ht="11.25">
      <c r="A12" s="22"/>
      <c r="B12" s="47"/>
      <c r="C12" s="37" t="s">
        <v>187</v>
      </c>
      <c r="D12" s="21"/>
      <c r="F12" s="22"/>
      <c r="G12" s="22"/>
      <c r="H12" s="21"/>
      <c r="I12" s="21"/>
      <c r="J12" s="22"/>
      <c r="K12" s="22"/>
      <c r="L12" s="22"/>
      <c r="M12" s="22"/>
      <c r="P12" s="20"/>
      <c r="Q12" s="22"/>
      <c r="R12" s="22"/>
      <c r="S12" s="22"/>
      <c r="T12" s="22"/>
      <c r="U12" s="22"/>
      <c r="V12" s="22"/>
      <c r="W12" s="22"/>
      <c r="X12" s="22"/>
      <c r="Y12" s="22"/>
      <c r="Z12" s="22"/>
      <c r="AA12" s="22"/>
    </row>
    <row r="13" spans="1:27" ht="11.25">
      <c r="A13" s="22"/>
      <c r="B13" s="47"/>
      <c r="C13" s="23" t="s">
        <v>129</v>
      </c>
      <c r="D13" s="21"/>
      <c r="F13" s="22"/>
      <c r="G13" s="22"/>
      <c r="H13" s="21"/>
      <c r="I13" s="21"/>
      <c r="J13" s="22"/>
      <c r="K13" s="22"/>
      <c r="L13" s="22"/>
      <c r="M13" s="22"/>
      <c r="P13" s="20"/>
      <c r="Q13" s="22"/>
      <c r="R13" s="22"/>
      <c r="S13" s="22"/>
      <c r="T13" s="22"/>
      <c r="U13" s="22"/>
      <c r="V13" s="22"/>
      <c r="W13" s="22"/>
      <c r="X13" s="22"/>
      <c r="Y13" s="22"/>
      <c r="Z13" s="22"/>
      <c r="AA13" s="22"/>
    </row>
    <row r="14" spans="1:27" ht="11.25">
      <c r="A14" s="22"/>
      <c r="B14" s="47"/>
      <c r="C14" s="23" t="s">
        <v>130</v>
      </c>
      <c r="D14" s="21"/>
      <c r="F14" s="22"/>
      <c r="G14" s="22"/>
      <c r="H14" s="21"/>
      <c r="I14" s="21"/>
      <c r="J14" s="22"/>
      <c r="K14" s="22"/>
      <c r="L14" s="22"/>
      <c r="M14" s="22"/>
      <c r="P14" s="20"/>
      <c r="Q14" s="22"/>
      <c r="R14" s="22"/>
      <c r="S14" s="22"/>
      <c r="T14" s="22"/>
      <c r="U14" s="22"/>
      <c r="V14" s="22"/>
      <c r="W14" s="22"/>
      <c r="X14" s="22"/>
      <c r="Y14" s="22"/>
      <c r="Z14" s="22"/>
      <c r="AA14" s="22"/>
    </row>
    <row r="15" spans="1:27" ht="45">
      <c r="A15" s="22"/>
      <c r="B15" s="47" t="s">
        <v>97</v>
      </c>
      <c r="C15" s="21" t="s">
        <v>109</v>
      </c>
      <c r="D15" s="21"/>
      <c r="F15" s="22"/>
      <c r="G15" s="22"/>
      <c r="H15" s="21"/>
      <c r="I15" s="21"/>
      <c r="J15" s="22"/>
      <c r="K15" s="22"/>
      <c r="L15" s="22"/>
      <c r="M15" s="22"/>
      <c r="P15" s="20"/>
      <c r="Q15" s="22"/>
      <c r="R15" s="22"/>
      <c r="S15" s="22"/>
      <c r="T15" s="22"/>
      <c r="U15" s="22"/>
      <c r="V15" s="22"/>
      <c r="W15" s="22"/>
      <c r="X15" s="22"/>
      <c r="Y15" s="22"/>
      <c r="Z15" s="22"/>
      <c r="AA15" s="22"/>
    </row>
    <row r="16" spans="1:27" ht="11.25">
      <c r="A16" s="22"/>
      <c r="B16" s="47" t="s">
        <v>98</v>
      </c>
      <c r="C16" s="30">
        <f>SUM(H23:H175)</f>
        <v>36343810717</v>
      </c>
      <c r="D16" s="21"/>
      <c r="F16" s="22"/>
      <c r="G16" s="22"/>
      <c r="H16" s="21"/>
      <c r="I16" s="21"/>
      <c r="J16" s="22"/>
      <c r="K16" s="22"/>
      <c r="L16" s="22"/>
      <c r="M16" s="22"/>
      <c r="P16" s="20"/>
      <c r="Q16" s="22"/>
      <c r="R16" s="22"/>
      <c r="S16" s="22"/>
      <c r="T16" s="22"/>
      <c r="U16" s="22"/>
      <c r="V16" s="22"/>
      <c r="W16" s="22"/>
      <c r="X16" s="22"/>
      <c r="Y16" s="22"/>
      <c r="Z16" s="22"/>
      <c r="AA16" s="22"/>
    </row>
    <row r="17" spans="1:27" ht="11.25" hidden="1">
      <c r="A17" s="22"/>
      <c r="B17" s="47" t="s">
        <v>99</v>
      </c>
      <c r="C17" s="30">
        <v>277200000</v>
      </c>
      <c r="D17" s="21"/>
      <c r="F17" s="22"/>
      <c r="G17" s="22"/>
      <c r="H17" s="21"/>
      <c r="I17" s="21"/>
      <c r="J17" s="22"/>
      <c r="K17" s="22"/>
      <c r="L17" s="22"/>
      <c r="M17" s="22"/>
      <c r="P17" s="10"/>
      <c r="Q17" s="22"/>
      <c r="R17" s="22"/>
      <c r="S17" s="22"/>
      <c r="T17" s="22"/>
      <c r="U17" s="22"/>
      <c r="V17" s="22"/>
      <c r="W17" s="22"/>
      <c r="X17" s="22"/>
      <c r="Y17" s="22"/>
      <c r="Z17" s="22"/>
      <c r="AA17" s="22"/>
    </row>
    <row r="18" spans="1:27" ht="11.25" hidden="1">
      <c r="A18" s="22"/>
      <c r="B18" s="47" t="s">
        <v>100</v>
      </c>
      <c r="C18" s="30">
        <v>27720000</v>
      </c>
      <c r="D18" s="21"/>
      <c r="F18" s="22"/>
      <c r="G18" s="22"/>
      <c r="H18" s="21"/>
      <c r="I18" s="21"/>
      <c r="J18" s="22"/>
      <c r="K18" s="22"/>
      <c r="L18" s="22"/>
      <c r="M18" s="22"/>
      <c r="P18" s="10"/>
      <c r="Q18" s="22"/>
      <c r="R18" s="22"/>
      <c r="S18" s="22"/>
      <c r="T18" s="22"/>
      <c r="U18" s="22"/>
      <c r="V18" s="22"/>
      <c r="W18" s="22"/>
      <c r="X18" s="22"/>
      <c r="Y18" s="22"/>
      <c r="Z18" s="22"/>
      <c r="AA18" s="22"/>
    </row>
    <row r="19" spans="1:27" ht="11.25" hidden="1">
      <c r="A19" s="22"/>
      <c r="B19" s="47" t="s">
        <v>101</v>
      </c>
      <c r="C19" s="29">
        <v>41655</v>
      </c>
      <c r="D19" s="21"/>
      <c r="F19" s="22"/>
      <c r="G19" s="21"/>
      <c r="H19" s="21"/>
      <c r="I19" s="21"/>
      <c r="J19" s="22"/>
      <c r="K19" s="22"/>
      <c r="L19" s="22"/>
      <c r="M19" s="22"/>
      <c r="P19" s="20"/>
      <c r="Q19" s="22"/>
      <c r="R19" s="22"/>
      <c r="S19" s="22"/>
      <c r="T19" s="22"/>
      <c r="U19" s="22"/>
      <c r="V19" s="22"/>
      <c r="W19" s="22"/>
      <c r="X19" s="22"/>
      <c r="Y19" s="22"/>
      <c r="Z19" s="22"/>
      <c r="AA19" s="22"/>
    </row>
    <row r="20" spans="1:27" ht="11.25">
      <c r="A20" s="22"/>
      <c r="B20" s="48"/>
      <c r="C20" s="29"/>
      <c r="D20" s="22"/>
      <c r="E20" s="27"/>
      <c r="F20" s="22"/>
      <c r="G20" s="22"/>
      <c r="H20" s="21"/>
      <c r="I20" s="21"/>
      <c r="J20" s="22"/>
      <c r="K20" s="22"/>
      <c r="L20" s="22"/>
      <c r="M20" s="22"/>
      <c r="P20" s="20"/>
      <c r="Q20" s="22"/>
      <c r="R20" s="22"/>
      <c r="S20" s="22"/>
      <c r="T20" s="22"/>
      <c r="U20" s="22"/>
      <c r="V20" s="22"/>
      <c r="W20" s="22"/>
      <c r="X20" s="22"/>
      <c r="Y20" s="22"/>
      <c r="Z20" s="22"/>
      <c r="AA20" s="22"/>
    </row>
    <row r="21" spans="1:71" ht="15">
      <c r="A21" s="22"/>
      <c r="B21" s="45" t="s">
        <v>123</v>
      </c>
      <c r="C21" s="22"/>
      <c r="D21" s="21"/>
      <c r="E21" s="27"/>
      <c r="F21" s="22"/>
      <c r="G21" s="22"/>
      <c r="H21" s="28"/>
      <c r="I21" s="28"/>
      <c r="J21" s="22"/>
      <c r="K21" s="22"/>
      <c r="L21" s="22"/>
      <c r="M21" s="22"/>
      <c r="P21" s="20"/>
      <c r="Q21" s="22"/>
      <c r="R21" s="22"/>
      <c r="S21" s="22"/>
      <c r="T21" s="22"/>
      <c r="U21" s="22"/>
      <c r="V21" s="22"/>
      <c r="W21" s="22"/>
      <c r="X21" s="22"/>
      <c r="Y21" s="22"/>
      <c r="Z21" s="22"/>
      <c r="AA21" s="22"/>
      <c r="AB21" s="13"/>
      <c r="AC21" s="13"/>
      <c r="AD21" s="13"/>
      <c r="AE21" s="13"/>
      <c r="AF21" s="13"/>
      <c r="AG21" s="13"/>
      <c r="AH21" s="13"/>
      <c r="AI21" s="13"/>
      <c r="AJ21" s="13"/>
      <c r="AK21" s="13"/>
      <c r="AL21" s="13"/>
      <c r="AM21" s="13"/>
      <c r="AN21" s="13"/>
      <c r="AO21" s="13"/>
      <c r="AP21" s="17"/>
      <c r="BO21" s="13"/>
      <c r="BQ21" s="13"/>
      <c r="BR21" s="13"/>
      <c r="BS21" s="13"/>
    </row>
    <row r="22" spans="1:12" ht="57" customHeight="1">
      <c r="A22" s="22"/>
      <c r="B22" s="18" t="s">
        <v>124</v>
      </c>
      <c r="C22" s="18" t="s">
        <v>80</v>
      </c>
      <c r="D22" s="18" t="s">
        <v>81</v>
      </c>
      <c r="E22" s="18" t="s">
        <v>82</v>
      </c>
      <c r="F22" s="18" t="s">
        <v>83</v>
      </c>
      <c r="G22" s="18" t="s">
        <v>125</v>
      </c>
      <c r="H22" s="18" t="s">
        <v>84</v>
      </c>
      <c r="I22" s="18" t="s">
        <v>86</v>
      </c>
      <c r="J22" s="18" t="s">
        <v>85</v>
      </c>
      <c r="K22" s="18" t="s">
        <v>87</v>
      </c>
      <c r="L22" s="18" t="s">
        <v>88</v>
      </c>
    </row>
    <row r="23" spans="1:12" ht="49.5" customHeight="1">
      <c r="A23" s="22"/>
      <c r="B23" s="33" t="s">
        <v>328</v>
      </c>
      <c r="C23" s="49" t="s">
        <v>255</v>
      </c>
      <c r="D23" s="39">
        <v>41744</v>
      </c>
      <c r="E23" s="7">
        <v>4</v>
      </c>
      <c r="F23" s="33" t="s">
        <v>5</v>
      </c>
      <c r="G23" s="33" t="s">
        <v>126</v>
      </c>
      <c r="H23" s="14">
        <v>608000000</v>
      </c>
      <c r="I23" s="14">
        <f>+H23</f>
        <v>608000000</v>
      </c>
      <c r="J23" s="11" t="s">
        <v>6</v>
      </c>
      <c r="K23" s="11" t="s">
        <v>2</v>
      </c>
      <c r="L23" s="15" t="s">
        <v>114</v>
      </c>
    </row>
    <row r="24" spans="1:12" ht="57" customHeight="1">
      <c r="A24" s="22"/>
      <c r="B24" s="59">
        <v>72151604</v>
      </c>
      <c r="C24" s="49" t="s">
        <v>256</v>
      </c>
      <c r="D24" s="39">
        <v>41759</v>
      </c>
      <c r="E24" s="7">
        <v>12</v>
      </c>
      <c r="F24" s="42" t="s">
        <v>4</v>
      </c>
      <c r="G24" s="33" t="s">
        <v>126</v>
      </c>
      <c r="H24" s="14">
        <v>25433000</v>
      </c>
      <c r="I24" s="14">
        <f aca="true" t="shared" si="0" ref="I24:I75">+H24</f>
        <v>25433000</v>
      </c>
      <c r="J24" s="11" t="s">
        <v>6</v>
      </c>
      <c r="K24" s="11" t="s">
        <v>2</v>
      </c>
      <c r="L24" s="15" t="s">
        <v>110</v>
      </c>
    </row>
    <row r="25" spans="1:12" ht="69" customHeight="1">
      <c r="A25" s="22"/>
      <c r="B25" s="33">
        <v>44103100</v>
      </c>
      <c r="C25" s="49" t="s">
        <v>257</v>
      </c>
      <c r="D25" s="39">
        <v>41713</v>
      </c>
      <c r="E25" s="7">
        <v>10</v>
      </c>
      <c r="F25" s="42" t="s">
        <v>8</v>
      </c>
      <c r="G25" s="33" t="s">
        <v>126</v>
      </c>
      <c r="H25" s="14">
        <v>101367000</v>
      </c>
      <c r="I25" s="14">
        <f t="shared" si="0"/>
        <v>101367000</v>
      </c>
      <c r="J25" s="11" t="s">
        <v>6</v>
      </c>
      <c r="K25" s="11" t="s">
        <v>2</v>
      </c>
      <c r="L25" s="15" t="s">
        <v>114</v>
      </c>
    </row>
    <row r="26" spans="1:12" ht="51.75" customHeight="1">
      <c r="A26" s="22"/>
      <c r="B26" s="33">
        <v>81112205</v>
      </c>
      <c r="C26" s="49" t="s">
        <v>258</v>
      </c>
      <c r="D26" s="39">
        <v>41866</v>
      </c>
      <c r="E26" s="7">
        <v>12</v>
      </c>
      <c r="F26" s="42" t="s">
        <v>4</v>
      </c>
      <c r="G26" s="33" t="s">
        <v>126</v>
      </c>
      <c r="H26" s="14">
        <v>25000000</v>
      </c>
      <c r="I26" s="14">
        <f t="shared" si="0"/>
        <v>25000000</v>
      </c>
      <c r="J26" s="11" t="s">
        <v>6</v>
      </c>
      <c r="K26" s="11" t="s">
        <v>2</v>
      </c>
      <c r="L26" s="15" t="s">
        <v>110</v>
      </c>
    </row>
    <row r="27" spans="1:12" ht="72" customHeight="1">
      <c r="A27" s="22"/>
      <c r="B27" s="60" t="s">
        <v>259</v>
      </c>
      <c r="C27" s="49" t="s">
        <v>260</v>
      </c>
      <c r="D27" s="39">
        <v>41677</v>
      </c>
      <c r="E27" s="7">
        <v>6</v>
      </c>
      <c r="F27" s="42" t="s">
        <v>8</v>
      </c>
      <c r="G27" s="33" t="s">
        <v>126</v>
      </c>
      <c r="H27" s="14">
        <v>105000000</v>
      </c>
      <c r="I27" s="14">
        <f t="shared" si="0"/>
        <v>105000000</v>
      </c>
      <c r="J27" s="11" t="s">
        <v>6</v>
      </c>
      <c r="K27" s="11" t="s">
        <v>2</v>
      </c>
      <c r="L27" s="15" t="s">
        <v>110</v>
      </c>
    </row>
    <row r="28" spans="1:12" ht="69" customHeight="1">
      <c r="A28" s="22"/>
      <c r="B28" s="59">
        <v>39121011</v>
      </c>
      <c r="C28" s="49" t="s">
        <v>261</v>
      </c>
      <c r="D28" s="39">
        <v>41759</v>
      </c>
      <c r="E28" s="7">
        <v>6</v>
      </c>
      <c r="F28" s="42" t="s">
        <v>4</v>
      </c>
      <c r="G28" s="33" t="s">
        <v>126</v>
      </c>
      <c r="H28" s="14">
        <v>24800000</v>
      </c>
      <c r="I28" s="14">
        <f t="shared" si="0"/>
        <v>24800000</v>
      </c>
      <c r="J28" s="11" t="s">
        <v>6</v>
      </c>
      <c r="K28" s="11" t="s">
        <v>2</v>
      </c>
      <c r="L28" s="15" t="s">
        <v>110</v>
      </c>
    </row>
    <row r="29" spans="1:12" ht="58.5" customHeight="1">
      <c r="A29" s="22"/>
      <c r="B29" s="59">
        <v>72101511</v>
      </c>
      <c r="C29" s="49" t="s">
        <v>262</v>
      </c>
      <c r="D29" s="39">
        <v>41677</v>
      </c>
      <c r="E29" s="7">
        <v>6</v>
      </c>
      <c r="F29" s="42" t="s">
        <v>4</v>
      </c>
      <c r="G29" s="33" t="s">
        <v>126</v>
      </c>
      <c r="H29" s="14">
        <v>12000000</v>
      </c>
      <c r="I29" s="14">
        <f t="shared" si="0"/>
        <v>12000000</v>
      </c>
      <c r="J29" s="11" t="s">
        <v>6</v>
      </c>
      <c r="K29" s="11" t="s">
        <v>2</v>
      </c>
      <c r="L29" s="15" t="s">
        <v>110</v>
      </c>
    </row>
    <row r="30" spans="1:12" ht="72" customHeight="1">
      <c r="A30" s="22"/>
      <c r="B30" s="33">
        <v>81111803</v>
      </c>
      <c r="C30" s="49" t="s">
        <v>263</v>
      </c>
      <c r="D30" s="39">
        <v>41759</v>
      </c>
      <c r="E30" s="7">
        <v>12</v>
      </c>
      <c r="F30" s="42" t="s">
        <v>4</v>
      </c>
      <c r="G30" s="33" t="s">
        <v>126</v>
      </c>
      <c r="H30" s="14">
        <v>16000000</v>
      </c>
      <c r="I30" s="14">
        <f t="shared" si="0"/>
        <v>16000000</v>
      </c>
      <c r="J30" s="11" t="s">
        <v>6</v>
      </c>
      <c r="K30" s="11" t="s">
        <v>2</v>
      </c>
      <c r="L30" s="15" t="s">
        <v>110</v>
      </c>
    </row>
    <row r="31" spans="1:12" ht="54" customHeight="1">
      <c r="A31" s="22"/>
      <c r="B31" s="33">
        <v>81112401</v>
      </c>
      <c r="C31" s="49" t="s">
        <v>264</v>
      </c>
      <c r="D31" s="39">
        <v>41769</v>
      </c>
      <c r="E31" s="7">
        <v>6</v>
      </c>
      <c r="F31" s="42" t="s">
        <v>4</v>
      </c>
      <c r="G31" s="33" t="s">
        <v>126</v>
      </c>
      <c r="H31" s="14">
        <v>5500000</v>
      </c>
      <c r="I31" s="14">
        <f t="shared" si="0"/>
        <v>5500000</v>
      </c>
      <c r="J31" s="11" t="s">
        <v>6</v>
      </c>
      <c r="K31" s="11" t="s">
        <v>2</v>
      </c>
      <c r="L31" s="15" t="s">
        <v>110</v>
      </c>
    </row>
    <row r="32" spans="1:12" ht="53.25" customHeight="1">
      <c r="A32" s="22"/>
      <c r="B32" s="61">
        <v>81112205</v>
      </c>
      <c r="C32" s="49" t="s">
        <v>265</v>
      </c>
      <c r="D32" s="39">
        <v>41654</v>
      </c>
      <c r="E32" s="7">
        <v>12</v>
      </c>
      <c r="F32" s="42" t="s">
        <v>4</v>
      </c>
      <c r="G32" s="33" t="s">
        <v>126</v>
      </c>
      <c r="H32" s="14">
        <v>12000000</v>
      </c>
      <c r="I32" s="14">
        <f t="shared" si="0"/>
        <v>12000000</v>
      </c>
      <c r="J32" s="11" t="s">
        <v>6</v>
      </c>
      <c r="K32" s="11" t="s">
        <v>2</v>
      </c>
      <c r="L32" s="15" t="s">
        <v>110</v>
      </c>
    </row>
    <row r="33" spans="1:12" ht="58.5" customHeight="1">
      <c r="A33" s="22"/>
      <c r="B33" s="61">
        <v>81112213</v>
      </c>
      <c r="C33" s="49" t="s">
        <v>266</v>
      </c>
      <c r="D33" s="39">
        <v>41654</v>
      </c>
      <c r="E33" s="7">
        <v>12</v>
      </c>
      <c r="F33" s="42" t="s">
        <v>4</v>
      </c>
      <c r="G33" s="33" t="s">
        <v>126</v>
      </c>
      <c r="H33" s="14">
        <v>12000000</v>
      </c>
      <c r="I33" s="14">
        <f t="shared" si="0"/>
        <v>12000000</v>
      </c>
      <c r="J33" s="11" t="s">
        <v>6</v>
      </c>
      <c r="K33" s="11" t="s">
        <v>2</v>
      </c>
      <c r="L33" s="15" t="s">
        <v>110</v>
      </c>
    </row>
    <row r="34" spans="1:12" ht="51.75" customHeight="1">
      <c r="A34" s="22"/>
      <c r="B34" s="61">
        <v>81112205</v>
      </c>
      <c r="C34" s="49" t="s">
        <v>267</v>
      </c>
      <c r="D34" s="39">
        <v>41654</v>
      </c>
      <c r="E34" s="7">
        <v>12</v>
      </c>
      <c r="F34" s="42" t="s">
        <v>4</v>
      </c>
      <c r="G34" s="33" t="s">
        <v>126</v>
      </c>
      <c r="H34" s="14">
        <v>11000000</v>
      </c>
      <c r="I34" s="14">
        <f t="shared" si="0"/>
        <v>11000000</v>
      </c>
      <c r="J34" s="11" t="s">
        <v>6</v>
      </c>
      <c r="K34" s="11" t="s">
        <v>2</v>
      </c>
      <c r="L34" s="15" t="s">
        <v>110</v>
      </c>
    </row>
    <row r="35" spans="1:12" ht="50.25" customHeight="1">
      <c r="A35" s="22"/>
      <c r="B35" s="61">
        <v>81112205</v>
      </c>
      <c r="C35" s="49" t="s">
        <v>268</v>
      </c>
      <c r="D35" s="39">
        <v>41654</v>
      </c>
      <c r="E35" s="7">
        <v>12</v>
      </c>
      <c r="F35" s="42" t="s">
        <v>4</v>
      </c>
      <c r="G35" s="33" t="s">
        <v>126</v>
      </c>
      <c r="H35" s="14">
        <v>12000000</v>
      </c>
      <c r="I35" s="14">
        <f t="shared" si="0"/>
        <v>12000000</v>
      </c>
      <c r="J35" s="11" t="s">
        <v>6</v>
      </c>
      <c r="K35" s="11" t="s">
        <v>2</v>
      </c>
      <c r="L35" s="15" t="s">
        <v>110</v>
      </c>
    </row>
    <row r="36" spans="1:12" ht="58.5" customHeight="1">
      <c r="A36" s="22"/>
      <c r="B36" s="61">
        <v>81111811</v>
      </c>
      <c r="C36" s="49" t="s">
        <v>269</v>
      </c>
      <c r="D36" s="39">
        <v>41654</v>
      </c>
      <c r="E36" s="7">
        <v>12</v>
      </c>
      <c r="F36" s="42" t="s">
        <v>8</v>
      </c>
      <c r="G36" s="33" t="s">
        <v>126</v>
      </c>
      <c r="H36" s="14">
        <v>26000000</v>
      </c>
      <c r="I36" s="14">
        <f t="shared" si="0"/>
        <v>26000000</v>
      </c>
      <c r="J36" s="11" t="s">
        <v>6</v>
      </c>
      <c r="K36" s="11" t="s">
        <v>2</v>
      </c>
      <c r="L36" s="15" t="s">
        <v>110</v>
      </c>
    </row>
    <row r="37" spans="1:12" ht="52.5" customHeight="1">
      <c r="A37" s="22"/>
      <c r="B37" s="59">
        <v>72151604</v>
      </c>
      <c r="C37" s="49" t="s">
        <v>270</v>
      </c>
      <c r="D37" s="39">
        <v>41673</v>
      </c>
      <c r="E37" s="7">
        <v>12</v>
      </c>
      <c r="F37" s="42" t="s">
        <v>4</v>
      </c>
      <c r="G37" s="33" t="s">
        <v>126</v>
      </c>
      <c r="H37" s="14">
        <v>22000000</v>
      </c>
      <c r="I37" s="14">
        <f t="shared" si="0"/>
        <v>22000000</v>
      </c>
      <c r="J37" s="11" t="s">
        <v>6</v>
      </c>
      <c r="K37" s="11" t="s">
        <v>2</v>
      </c>
      <c r="L37" s="15" t="s">
        <v>110</v>
      </c>
    </row>
    <row r="38" spans="1:12" ht="102" customHeight="1">
      <c r="A38" s="22"/>
      <c r="B38" s="62">
        <v>15121520</v>
      </c>
      <c r="C38" s="49" t="s">
        <v>271</v>
      </c>
      <c r="D38" s="40">
        <v>41820</v>
      </c>
      <c r="E38" s="38">
        <v>6</v>
      </c>
      <c r="F38" s="42" t="s">
        <v>4</v>
      </c>
      <c r="G38" s="33" t="s">
        <v>126</v>
      </c>
      <c r="H38" s="14">
        <v>15450000</v>
      </c>
      <c r="I38" s="14">
        <f t="shared" si="0"/>
        <v>15450000</v>
      </c>
      <c r="J38" s="11" t="s">
        <v>6</v>
      </c>
      <c r="K38" s="11" t="s">
        <v>2</v>
      </c>
      <c r="L38" s="15" t="s">
        <v>121</v>
      </c>
    </row>
    <row r="39" spans="1:12" ht="108" customHeight="1">
      <c r="A39" s="22"/>
      <c r="B39" s="33" t="s">
        <v>272</v>
      </c>
      <c r="C39" s="49" t="s">
        <v>273</v>
      </c>
      <c r="D39" s="39">
        <v>41713</v>
      </c>
      <c r="E39" s="7">
        <v>10</v>
      </c>
      <c r="F39" s="42" t="s">
        <v>8</v>
      </c>
      <c r="G39" s="33" t="s">
        <v>126</v>
      </c>
      <c r="H39" s="14">
        <v>52500000</v>
      </c>
      <c r="I39" s="14">
        <f t="shared" si="0"/>
        <v>52500000</v>
      </c>
      <c r="J39" s="11" t="s">
        <v>6</v>
      </c>
      <c r="K39" s="11" t="s">
        <v>2</v>
      </c>
      <c r="L39" s="15" t="s">
        <v>114</v>
      </c>
    </row>
    <row r="40" spans="1:12" s="4" customFormat="1" ht="79.5" customHeight="1">
      <c r="A40" s="50"/>
      <c r="B40" s="33" t="s">
        <v>329</v>
      </c>
      <c r="C40" s="49" t="s">
        <v>274</v>
      </c>
      <c r="D40" s="39">
        <v>41744</v>
      </c>
      <c r="E40" s="7">
        <v>8</v>
      </c>
      <c r="F40" s="42" t="s">
        <v>8</v>
      </c>
      <c r="G40" s="33" t="s">
        <v>126</v>
      </c>
      <c r="H40" s="14">
        <f>190000000-9600000-15000000</f>
        <v>165400000</v>
      </c>
      <c r="I40" s="14">
        <f t="shared" si="0"/>
        <v>165400000</v>
      </c>
      <c r="J40" s="11" t="s">
        <v>6</v>
      </c>
      <c r="K40" s="11" t="s">
        <v>2</v>
      </c>
      <c r="L40" s="15" t="s">
        <v>114</v>
      </c>
    </row>
    <row r="41" spans="1:12" s="4" customFormat="1" ht="58.5" customHeight="1">
      <c r="A41" s="50"/>
      <c r="B41" s="33">
        <v>47131800</v>
      </c>
      <c r="C41" s="49" t="s">
        <v>275</v>
      </c>
      <c r="D41" s="39">
        <v>41881</v>
      </c>
      <c r="E41" s="7">
        <v>10</v>
      </c>
      <c r="F41" s="42" t="s">
        <v>4</v>
      </c>
      <c r="G41" s="33" t="s">
        <v>126</v>
      </c>
      <c r="H41" s="14">
        <v>15000000</v>
      </c>
      <c r="I41" s="14">
        <f t="shared" si="0"/>
        <v>15000000</v>
      </c>
      <c r="J41" s="11" t="s">
        <v>6</v>
      </c>
      <c r="K41" s="11" t="s">
        <v>2</v>
      </c>
      <c r="L41" s="15" t="s">
        <v>114</v>
      </c>
    </row>
    <row r="42" spans="1:12" s="4" customFormat="1" ht="58.5" customHeight="1">
      <c r="A42" s="50"/>
      <c r="B42" s="33">
        <v>80131502</v>
      </c>
      <c r="C42" s="49" t="s">
        <v>276</v>
      </c>
      <c r="D42" s="39">
        <v>41774</v>
      </c>
      <c r="E42" s="7">
        <v>12</v>
      </c>
      <c r="F42" s="42" t="s">
        <v>3</v>
      </c>
      <c r="G42" s="33" t="s">
        <v>126</v>
      </c>
      <c r="H42" s="14">
        <v>55500000</v>
      </c>
      <c r="I42" s="14">
        <f t="shared" si="0"/>
        <v>55500000</v>
      </c>
      <c r="J42" s="11" t="s">
        <v>6</v>
      </c>
      <c r="K42" s="11" t="s">
        <v>2</v>
      </c>
      <c r="L42" s="15" t="s">
        <v>114</v>
      </c>
    </row>
    <row r="43" spans="1:12" s="4" customFormat="1" ht="58.5" customHeight="1">
      <c r="A43" s="50"/>
      <c r="B43" s="33">
        <v>78102206</v>
      </c>
      <c r="C43" s="49" t="s">
        <v>277</v>
      </c>
      <c r="D43" s="39">
        <v>41759</v>
      </c>
      <c r="E43" s="7">
        <v>12</v>
      </c>
      <c r="F43" s="42" t="s">
        <v>8</v>
      </c>
      <c r="G43" s="33" t="s">
        <v>126</v>
      </c>
      <c r="H43" s="14">
        <v>72000000</v>
      </c>
      <c r="I43" s="14">
        <f t="shared" si="0"/>
        <v>72000000</v>
      </c>
      <c r="J43" s="11" t="s">
        <v>6</v>
      </c>
      <c r="K43" s="11" t="s">
        <v>2</v>
      </c>
      <c r="L43" s="15" t="s">
        <v>114</v>
      </c>
    </row>
    <row r="44" spans="1:12" s="4" customFormat="1" ht="58.5" customHeight="1">
      <c r="A44" s="50"/>
      <c r="B44" s="33">
        <v>83111603</v>
      </c>
      <c r="C44" s="49" t="s">
        <v>278</v>
      </c>
      <c r="D44" s="16" t="s">
        <v>2</v>
      </c>
      <c r="E44" s="7">
        <v>12</v>
      </c>
      <c r="F44" s="42" t="s">
        <v>3</v>
      </c>
      <c r="G44" s="33" t="s">
        <v>126</v>
      </c>
      <c r="H44" s="14">
        <v>24000000</v>
      </c>
      <c r="I44" s="14">
        <f t="shared" si="0"/>
        <v>24000000</v>
      </c>
      <c r="J44" s="11" t="s">
        <v>6</v>
      </c>
      <c r="K44" s="11" t="s">
        <v>2</v>
      </c>
      <c r="L44" s="15" t="s">
        <v>114</v>
      </c>
    </row>
    <row r="45" spans="1:12" s="4" customFormat="1" ht="58.5" customHeight="1">
      <c r="A45" s="50"/>
      <c r="B45" s="61">
        <v>81111804</v>
      </c>
      <c r="C45" s="49" t="s">
        <v>279</v>
      </c>
      <c r="D45" s="39">
        <v>41749</v>
      </c>
      <c r="E45" s="7">
        <v>12</v>
      </c>
      <c r="F45" s="42" t="s">
        <v>8</v>
      </c>
      <c r="G45" s="33" t="s">
        <v>126</v>
      </c>
      <c r="H45" s="14">
        <v>141000000</v>
      </c>
      <c r="I45" s="14">
        <f t="shared" si="0"/>
        <v>141000000</v>
      </c>
      <c r="J45" s="11" t="s">
        <v>6</v>
      </c>
      <c r="K45" s="11" t="s">
        <v>2</v>
      </c>
      <c r="L45" s="15" t="s">
        <v>110</v>
      </c>
    </row>
    <row r="46" spans="1:12" s="4" customFormat="1" ht="58.5" customHeight="1">
      <c r="A46" s="50"/>
      <c r="B46" s="59">
        <v>72151608</v>
      </c>
      <c r="C46" s="49" t="s">
        <v>280</v>
      </c>
      <c r="D46" s="39">
        <v>41749</v>
      </c>
      <c r="E46" s="7">
        <v>12</v>
      </c>
      <c r="F46" s="42" t="s">
        <v>8</v>
      </c>
      <c r="G46" s="33" t="s">
        <v>126</v>
      </c>
      <c r="H46" s="14">
        <v>40000000</v>
      </c>
      <c r="I46" s="14">
        <f t="shared" si="0"/>
        <v>40000000</v>
      </c>
      <c r="J46" s="11" t="s">
        <v>6</v>
      </c>
      <c r="K46" s="11" t="s">
        <v>2</v>
      </c>
      <c r="L46" s="15" t="s">
        <v>110</v>
      </c>
    </row>
    <row r="47" spans="1:12" s="4" customFormat="1" ht="58.5" customHeight="1">
      <c r="A47" s="50"/>
      <c r="B47" s="33">
        <v>83111801</v>
      </c>
      <c r="C47" s="49" t="s">
        <v>281</v>
      </c>
      <c r="D47" s="39">
        <v>41820</v>
      </c>
      <c r="E47" s="7">
        <v>12</v>
      </c>
      <c r="F47" s="42" t="s">
        <v>4</v>
      </c>
      <c r="G47" s="33" t="s">
        <v>126</v>
      </c>
      <c r="H47" s="14">
        <f>20000000-6000000</f>
        <v>14000000</v>
      </c>
      <c r="I47" s="14">
        <f t="shared" si="0"/>
        <v>14000000</v>
      </c>
      <c r="J47" s="11" t="s">
        <v>6</v>
      </c>
      <c r="K47" s="11" t="s">
        <v>2</v>
      </c>
      <c r="L47" s="15" t="s">
        <v>114</v>
      </c>
    </row>
    <row r="48" spans="1:12" s="4" customFormat="1" ht="58.5" customHeight="1">
      <c r="A48" s="50"/>
      <c r="B48" s="33">
        <v>78102200</v>
      </c>
      <c r="C48" s="49" t="s">
        <v>282</v>
      </c>
      <c r="D48" s="16" t="s">
        <v>2</v>
      </c>
      <c r="E48" s="7">
        <v>12</v>
      </c>
      <c r="F48" s="42" t="s">
        <v>4</v>
      </c>
      <c r="G48" s="33" t="s">
        <v>126</v>
      </c>
      <c r="H48" s="14">
        <v>3000000</v>
      </c>
      <c r="I48" s="14">
        <f t="shared" si="0"/>
        <v>3000000</v>
      </c>
      <c r="J48" s="11" t="s">
        <v>6</v>
      </c>
      <c r="K48" s="11" t="s">
        <v>2</v>
      </c>
      <c r="L48" s="15" t="s">
        <v>114</v>
      </c>
    </row>
    <row r="49" spans="1:12" s="4" customFormat="1" ht="58.5" customHeight="1">
      <c r="A49" s="50"/>
      <c r="B49" s="33" t="s">
        <v>330</v>
      </c>
      <c r="C49" s="49" t="s">
        <v>283</v>
      </c>
      <c r="D49" s="16" t="s">
        <v>2</v>
      </c>
      <c r="E49" s="7">
        <v>12</v>
      </c>
      <c r="F49" s="42" t="s">
        <v>4</v>
      </c>
      <c r="G49" s="33" t="s">
        <v>126</v>
      </c>
      <c r="H49" s="14">
        <f>5000000-1300000</f>
        <v>3700000</v>
      </c>
      <c r="I49" s="14">
        <f t="shared" si="0"/>
        <v>3700000</v>
      </c>
      <c r="J49" s="11" t="s">
        <v>6</v>
      </c>
      <c r="K49" s="11" t="s">
        <v>2</v>
      </c>
      <c r="L49" s="15" t="s">
        <v>284</v>
      </c>
    </row>
    <row r="50" spans="1:12" s="4" customFormat="1" ht="58.5" customHeight="1">
      <c r="A50" s="50"/>
      <c r="B50" s="33">
        <v>82121700</v>
      </c>
      <c r="C50" s="49" t="s">
        <v>285</v>
      </c>
      <c r="D50" s="16" t="s">
        <v>2</v>
      </c>
      <c r="E50" s="7">
        <v>12</v>
      </c>
      <c r="F50" s="42" t="s">
        <v>4</v>
      </c>
      <c r="G50" s="33" t="s">
        <v>126</v>
      </c>
      <c r="H50" s="14">
        <f>3000000-1500000</f>
        <v>1500000</v>
      </c>
      <c r="I50" s="14">
        <f t="shared" si="0"/>
        <v>1500000</v>
      </c>
      <c r="J50" s="11" t="s">
        <v>6</v>
      </c>
      <c r="K50" s="11" t="s">
        <v>2</v>
      </c>
      <c r="L50" s="15" t="s">
        <v>284</v>
      </c>
    </row>
    <row r="51" spans="1:12" s="4" customFormat="1" ht="58.5" customHeight="1">
      <c r="A51" s="50"/>
      <c r="B51" s="33" t="s">
        <v>331</v>
      </c>
      <c r="C51" s="49" t="s">
        <v>286</v>
      </c>
      <c r="D51" s="16" t="s">
        <v>2</v>
      </c>
      <c r="E51" s="7">
        <v>12</v>
      </c>
      <c r="F51" s="42" t="s">
        <v>4</v>
      </c>
      <c r="G51" s="33" t="s">
        <v>126</v>
      </c>
      <c r="H51" s="14">
        <f>2000000-1000000</f>
        <v>1000000</v>
      </c>
      <c r="I51" s="14">
        <f t="shared" si="0"/>
        <v>1000000</v>
      </c>
      <c r="J51" s="11" t="s">
        <v>6</v>
      </c>
      <c r="K51" s="11" t="s">
        <v>2</v>
      </c>
      <c r="L51" s="15" t="s">
        <v>284</v>
      </c>
    </row>
    <row r="52" spans="1:12" s="4" customFormat="1" ht="54" customHeight="1">
      <c r="A52" s="50"/>
      <c r="B52" s="33" t="s">
        <v>334</v>
      </c>
      <c r="C52" s="49" t="s">
        <v>287</v>
      </c>
      <c r="D52" s="16" t="s">
        <v>2</v>
      </c>
      <c r="E52" s="7">
        <v>12</v>
      </c>
      <c r="F52" s="42" t="s">
        <v>4</v>
      </c>
      <c r="G52" s="33" t="s">
        <v>126</v>
      </c>
      <c r="H52" s="14">
        <f>2500000-1000000</f>
        <v>1500000</v>
      </c>
      <c r="I52" s="14">
        <f t="shared" si="0"/>
        <v>1500000</v>
      </c>
      <c r="J52" s="11" t="s">
        <v>6</v>
      </c>
      <c r="K52" s="11" t="s">
        <v>2</v>
      </c>
      <c r="L52" s="15" t="s">
        <v>114</v>
      </c>
    </row>
    <row r="53" spans="1:12" ht="58.5" customHeight="1">
      <c r="A53" s="22"/>
      <c r="B53" s="33">
        <v>72153600</v>
      </c>
      <c r="C53" s="49" t="s">
        <v>288</v>
      </c>
      <c r="D53" s="39">
        <v>41728</v>
      </c>
      <c r="E53" s="2">
        <v>12</v>
      </c>
      <c r="F53" s="42" t="s">
        <v>4</v>
      </c>
      <c r="G53" s="33" t="s">
        <v>126</v>
      </c>
      <c r="H53" s="14">
        <v>15000000</v>
      </c>
      <c r="I53" s="14">
        <f t="shared" si="0"/>
        <v>15000000</v>
      </c>
      <c r="J53" s="11" t="s">
        <v>6</v>
      </c>
      <c r="K53" s="11" t="s">
        <v>2</v>
      </c>
      <c r="L53" s="15" t="s">
        <v>114</v>
      </c>
    </row>
    <row r="54" spans="1:12" ht="58.5" customHeight="1">
      <c r="A54" s="22"/>
      <c r="B54" s="33">
        <v>72152100</v>
      </c>
      <c r="C54" s="49" t="s">
        <v>289</v>
      </c>
      <c r="D54" s="39">
        <v>41713</v>
      </c>
      <c r="E54" s="2">
        <v>12</v>
      </c>
      <c r="F54" s="42" t="s">
        <v>4</v>
      </c>
      <c r="G54" s="33" t="s">
        <v>126</v>
      </c>
      <c r="H54" s="14">
        <v>20000000</v>
      </c>
      <c r="I54" s="14">
        <f t="shared" si="0"/>
        <v>20000000</v>
      </c>
      <c r="J54" s="11" t="s">
        <v>6</v>
      </c>
      <c r="K54" s="11" t="s">
        <v>2</v>
      </c>
      <c r="L54" s="15" t="s">
        <v>114</v>
      </c>
    </row>
    <row r="55" spans="1:12" ht="58.5" customHeight="1">
      <c r="A55" s="22"/>
      <c r="B55" s="33" t="s">
        <v>332</v>
      </c>
      <c r="C55" s="49" t="s">
        <v>290</v>
      </c>
      <c r="D55" s="39">
        <v>41820</v>
      </c>
      <c r="E55" s="2">
        <v>12</v>
      </c>
      <c r="F55" s="42" t="s">
        <v>4</v>
      </c>
      <c r="G55" s="33" t="s">
        <v>126</v>
      </c>
      <c r="H55" s="14">
        <v>18000000</v>
      </c>
      <c r="I55" s="14">
        <f t="shared" si="0"/>
        <v>18000000</v>
      </c>
      <c r="J55" s="11" t="s">
        <v>6</v>
      </c>
      <c r="K55" s="11" t="s">
        <v>2</v>
      </c>
      <c r="L55" s="15" t="s">
        <v>114</v>
      </c>
    </row>
    <row r="56" spans="1:12" ht="58.5" customHeight="1">
      <c r="A56" s="22"/>
      <c r="B56" s="33">
        <v>73171500</v>
      </c>
      <c r="C56" s="49" t="s">
        <v>291</v>
      </c>
      <c r="D56" s="39">
        <v>41820</v>
      </c>
      <c r="E56" s="2">
        <v>12</v>
      </c>
      <c r="F56" s="42" t="s">
        <v>4</v>
      </c>
      <c r="G56" s="33" t="s">
        <v>126</v>
      </c>
      <c r="H56" s="14">
        <v>5000000</v>
      </c>
      <c r="I56" s="14">
        <f t="shared" si="0"/>
        <v>5000000</v>
      </c>
      <c r="J56" s="11" t="s">
        <v>6</v>
      </c>
      <c r="K56" s="11" t="s">
        <v>2</v>
      </c>
      <c r="L56" s="15" t="s">
        <v>114</v>
      </c>
    </row>
    <row r="57" spans="1:12" ht="58.5" customHeight="1">
      <c r="A57" s="22"/>
      <c r="B57" s="33">
        <v>72152300</v>
      </c>
      <c r="C57" s="49" t="s">
        <v>292</v>
      </c>
      <c r="D57" s="39">
        <v>41730</v>
      </c>
      <c r="E57" s="2">
        <v>12</v>
      </c>
      <c r="F57" s="42" t="s">
        <v>4</v>
      </c>
      <c r="G57" s="33" t="s">
        <v>126</v>
      </c>
      <c r="H57" s="14">
        <v>25000000</v>
      </c>
      <c r="I57" s="14">
        <f t="shared" si="0"/>
        <v>25000000</v>
      </c>
      <c r="J57" s="11" t="s">
        <v>6</v>
      </c>
      <c r="K57" s="11" t="s">
        <v>2</v>
      </c>
      <c r="L57" s="15" t="s">
        <v>114</v>
      </c>
    </row>
    <row r="58" spans="1:12" ht="58.5" customHeight="1">
      <c r="A58" s="22"/>
      <c r="B58" s="33" t="s">
        <v>293</v>
      </c>
      <c r="C58" s="49" t="s">
        <v>294</v>
      </c>
      <c r="D58" s="39">
        <v>41728</v>
      </c>
      <c r="E58" s="2">
        <v>12</v>
      </c>
      <c r="F58" s="42" t="s">
        <v>4</v>
      </c>
      <c r="G58" s="33" t="s">
        <v>126</v>
      </c>
      <c r="H58" s="14">
        <v>22253000</v>
      </c>
      <c r="I58" s="14">
        <f t="shared" si="0"/>
        <v>22253000</v>
      </c>
      <c r="J58" s="11" t="s">
        <v>6</v>
      </c>
      <c r="K58" s="11" t="s">
        <v>2</v>
      </c>
      <c r="L58" s="15" t="s">
        <v>114</v>
      </c>
    </row>
    <row r="59" spans="1:12" ht="58.5" customHeight="1">
      <c r="A59" s="22"/>
      <c r="B59" s="33">
        <v>72151000</v>
      </c>
      <c r="C59" s="49" t="s">
        <v>295</v>
      </c>
      <c r="D59" s="39">
        <v>41759</v>
      </c>
      <c r="E59" s="2">
        <v>12</v>
      </c>
      <c r="F59" s="42" t="s">
        <v>8</v>
      </c>
      <c r="G59" s="33" t="s">
        <v>126</v>
      </c>
      <c r="H59" s="14">
        <v>95400000</v>
      </c>
      <c r="I59" s="14">
        <f t="shared" si="0"/>
        <v>95400000</v>
      </c>
      <c r="J59" s="11" t="s">
        <v>6</v>
      </c>
      <c r="K59" s="11" t="s">
        <v>2</v>
      </c>
      <c r="L59" s="15" t="s">
        <v>114</v>
      </c>
    </row>
    <row r="60" spans="1:12" ht="58.5" customHeight="1">
      <c r="A60" s="22"/>
      <c r="B60" s="33">
        <v>72102900</v>
      </c>
      <c r="C60" s="49" t="s">
        <v>296</v>
      </c>
      <c r="D60" s="39">
        <v>41701</v>
      </c>
      <c r="E60" s="2">
        <v>12</v>
      </c>
      <c r="F60" s="42" t="s">
        <v>8</v>
      </c>
      <c r="G60" s="33" t="s">
        <v>126</v>
      </c>
      <c r="H60" s="14">
        <v>150000000</v>
      </c>
      <c r="I60" s="14">
        <f t="shared" si="0"/>
        <v>150000000</v>
      </c>
      <c r="J60" s="11" t="s">
        <v>6</v>
      </c>
      <c r="K60" s="11" t="s">
        <v>2</v>
      </c>
      <c r="L60" s="15" t="s">
        <v>114</v>
      </c>
    </row>
    <row r="61" spans="1:12" ht="58.5" customHeight="1">
      <c r="A61" s="22"/>
      <c r="B61" s="33">
        <v>70111500</v>
      </c>
      <c r="C61" s="49" t="s">
        <v>297</v>
      </c>
      <c r="D61" s="39">
        <v>41703</v>
      </c>
      <c r="E61" s="2">
        <v>12</v>
      </c>
      <c r="F61" s="42" t="s">
        <v>8</v>
      </c>
      <c r="G61" s="33" t="s">
        <v>126</v>
      </c>
      <c r="H61" s="14">
        <v>28000000</v>
      </c>
      <c r="I61" s="14">
        <f t="shared" si="0"/>
        <v>28000000</v>
      </c>
      <c r="J61" s="11" t="s">
        <v>6</v>
      </c>
      <c r="K61" s="11" t="s">
        <v>2</v>
      </c>
      <c r="L61" s="15" t="s">
        <v>114</v>
      </c>
    </row>
    <row r="62" spans="1:12" ht="58.5" customHeight="1">
      <c r="A62" s="22"/>
      <c r="B62" s="33">
        <v>92121504</v>
      </c>
      <c r="C62" s="49" t="s">
        <v>298</v>
      </c>
      <c r="D62" s="39">
        <v>41640</v>
      </c>
      <c r="E62" s="2">
        <v>12</v>
      </c>
      <c r="F62" s="33" t="s">
        <v>5</v>
      </c>
      <c r="G62" s="33" t="s">
        <v>126</v>
      </c>
      <c r="H62" s="14">
        <f>740347000+30000000-150000000-10000000</f>
        <v>610347000</v>
      </c>
      <c r="I62" s="14">
        <f t="shared" si="0"/>
        <v>610347000</v>
      </c>
      <c r="J62" s="11" t="s">
        <v>6</v>
      </c>
      <c r="K62" s="11" t="s">
        <v>2</v>
      </c>
      <c r="L62" s="15" t="s">
        <v>114</v>
      </c>
    </row>
    <row r="63" spans="1:12" ht="58.5" customHeight="1">
      <c r="A63" s="22"/>
      <c r="B63" s="33">
        <v>76111500</v>
      </c>
      <c r="C63" s="49" t="s">
        <v>299</v>
      </c>
      <c r="D63" s="39">
        <v>41744</v>
      </c>
      <c r="E63" s="7">
        <v>10</v>
      </c>
      <c r="F63" s="42" t="s">
        <v>8</v>
      </c>
      <c r="G63" s="33" t="s">
        <v>126</v>
      </c>
      <c r="H63" s="14">
        <f>59000000+30000000+10000000</f>
        <v>99000000</v>
      </c>
      <c r="I63" s="14">
        <f t="shared" si="0"/>
        <v>99000000</v>
      </c>
      <c r="J63" s="11" t="s">
        <v>6</v>
      </c>
      <c r="K63" s="11" t="s">
        <v>2</v>
      </c>
      <c r="L63" s="15" t="s">
        <v>114</v>
      </c>
    </row>
    <row r="64" spans="1:12" ht="58.5" customHeight="1">
      <c r="A64" s="22"/>
      <c r="B64" s="33" t="s">
        <v>333</v>
      </c>
      <c r="C64" s="49" t="s">
        <v>300</v>
      </c>
      <c r="D64" s="39">
        <v>41668</v>
      </c>
      <c r="E64" s="7">
        <v>12</v>
      </c>
      <c r="F64" s="33" t="s">
        <v>5</v>
      </c>
      <c r="G64" s="33" t="s">
        <v>126</v>
      </c>
      <c r="H64" s="14">
        <v>1757105263</v>
      </c>
      <c r="I64" s="14">
        <f t="shared" si="0"/>
        <v>1757105263</v>
      </c>
      <c r="J64" s="11" t="s">
        <v>6</v>
      </c>
      <c r="K64" s="11" t="s">
        <v>2</v>
      </c>
      <c r="L64" s="15" t="s">
        <v>114</v>
      </c>
    </row>
    <row r="65" spans="1:12" ht="53.25" customHeight="1">
      <c r="A65" s="22"/>
      <c r="B65" s="33">
        <v>84131500</v>
      </c>
      <c r="C65" s="49" t="s">
        <v>301</v>
      </c>
      <c r="D65" s="39">
        <v>41668</v>
      </c>
      <c r="E65" s="7">
        <v>12</v>
      </c>
      <c r="F65" s="33" t="s">
        <v>5</v>
      </c>
      <c r="G65" s="33" t="s">
        <v>126</v>
      </c>
      <c r="H65" s="14">
        <v>98183389</v>
      </c>
      <c r="I65" s="14">
        <f t="shared" si="0"/>
        <v>98183389</v>
      </c>
      <c r="J65" s="11" t="s">
        <v>6</v>
      </c>
      <c r="K65" s="11" t="s">
        <v>2</v>
      </c>
      <c r="L65" s="15" t="s">
        <v>114</v>
      </c>
    </row>
    <row r="66" spans="1:12" ht="58.5" customHeight="1">
      <c r="A66" s="22"/>
      <c r="B66" s="33" t="s">
        <v>333</v>
      </c>
      <c r="C66" s="49" t="s">
        <v>302</v>
      </c>
      <c r="D66" s="39">
        <v>41668</v>
      </c>
      <c r="E66" s="7">
        <v>12</v>
      </c>
      <c r="F66" s="33" t="s">
        <v>5</v>
      </c>
      <c r="G66" s="33" t="s">
        <v>126</v>
      </c>
      <c r="H66" s="14">
        <v>44711348</v>
      </c>
      <c r="I66" s="14">
        <f t="shared" si="0"/>
        <v>44711348</v>
      </c>
      <c r="J66" s="11" t="s">
        <v>6</v>
      </c>
      <c r="K66" s="11" t="s">
        <v>2</v>
      </c>
      <c r="L66" s="15" t="s">
        <v>114</v>
      </c>
    </row>
    <row r="67" spans="1:12" ht="47.25" customHeight="1">
      <c r="A67" s="22"/>
      <c r="B67" s="33">
        <v>86111604</v>
      </c>
      <c r="C67" s="49" t="s">
        <v>303</v>
      </c>
      <c r="D67" s="38" t="s">
        <v>304</v>
      </c>
      <c r="E67" s="38">
        <v>5</v>
      </c>
      <c r="F67" s="42" t="s">
        <v>8</v>
      </c>
      <c r="G67" s="33" t="s">
        <v>126</v>
      </c>
      <c r="H67" s="14">
        <f>60000000-30000000</f>
        <v>30000000</v>
      </c>
      <c r="I67" s="14">
        <f>+H67</f>
        <v>30000000</v>
      </c>
      <c r="J67" s="11" t="s">
        <v>6</v>
      </c>
      <c r="K67" s="11" t="s">
        <v>2</v>
      </c>
      <c r="L67" s="15" t="s">
        <v>120</v>
      </c>
    </row>
    <row r="68" spans="1:12" ht="58.5" customHeight="1">
      <c r="A68" s="22"/>
      <c r="B68" s="33">
        <v>80111500</v>
      </c>
      <c r="C68" s="49" t="s">
        <v>305</v>
      </c>
      <c r="D68" s="38" t="s">
        <v>217</v>
      </c>
      <c r="E68" s="38">
        <v>5</v>
      </c>
      <c r="F68" s="33" t="s">
        <v>5</v>
      </c>
      <c r="G68" s="33" t="s">
        <v>126</v>
      </c>
      <c r="H68" s="14">
        <v>475000000</v>
      </c>
      <c r="I68" s="14">
        <f t="shared" si="0"/>
        <v>475000000</v>
      </c>
      <c r="J68" s="11" t="s">
        <v>6</v>
      </c>
      <c r="K68" s="11" t="s">
        <v>2</v>
      </c>
      <c r="L68" s="15" t="s">
        <v>120</v>
      </c>
    </row>
    <row r="69" spans="1:12" ht="96" customHeight="1">
      <c r="A69" s="22"/>
      <c r="B69" s="33">
        <v>86132000</v>
      </c>
      <c r="C69" s="49" t="s">
        <v>339</v>
      </c>
      <c r="D69" s="64">
        <v>41805</v>
      </c>
      <c r="E69" s="38">
        <v>6</v>
      </c>
      <c r="F69" s="38" t="s">
        <v>307</v>
      </c>
      <c r="G69" s="33" t="s">
        <v>126</v>
      </c>
      <c r="H69" s="14">
        <v>30000000</v>
      </c>
      <c r="I69" s="14">
        <f t="shared" si="0"/>
        <v>30000000</v>
      </c>
      <c r="J69" s="11" t="s">
        <v>6</v>
      </c>
      <c r="K69" s="11" t="s">
        <v>2</v>
      </c>
      <c r="L69" s="15" t="s">
        <v>120</v>
      </c>
    </row>
    <row r="70" spans="1:12" ht="58.5" customHeight="1">
      <c r="A70" s="22"/>
      <c r="B70" s="33">
        <v>42172000</v>
      </c>
      <c r="C70" s="49" t="s">
        <v>306</v>
      </c>
      <c r="D70" s="38" t="s">
        <v>77</v>
      </c>
      <c r="E70" s="38">
        <v>4</v>
      </c>
      <c r="F70" s="38" t="s">
        <v>307</v>
      </c>
      <c r="G70" s="33" t="s">
        <v>126</v>
      </c>
      <c r="H70" s="14">
        <v>15000000</v>
      </c>
      <c r="I70" s="14">
        <f t="shared" si="0"/>
        <v>15000000</v>
      </c>
      <c r="J70" s="11" t="s">
        <v>6</v>
      </c>
      <c r="K70" s="11" t="s">
        <v>2</v>
      </c>
      <c r="L70" s="15" t="s">
        <v>120</v>
      </c>
    </row>
    <row r="71" spans="1:12" ht="72" customHeight="1">
      <c r="A71" s="22"/>
      <c r="B71" s="33">
        <v>85122201</v>
      </c>
      <c r="C71" s="49" t="s">
        <v>308</v>
      </c>
      <c r="D71" s="38" t="s">
        <v>309</v>
      </c>
      <c r="E71" s="38">
        <v>7</v>
      </c>
      <c r="F71" s="38" t="s">
        <v>307</v>
      </c>
      <c r="G71" s="33" t="s">
        <v>126</v>
      </c>
      <c r="H71" s="14">
        <v>19000000</v>
      </c>
      <c r="I71" s="14">
        <f t="shared" si="0"/>
        <v>19000000</v>
      </c>
      <c r="J71" s="11" t="s">
        <v>6</v>
      </c>
      <c r="K71" s="11" t="s">
        <v>2</v>
      </c>
      <c r="L71" s="15" t="s">
        <v>120</v>
      </c>
    </row>
    <row r="72" spans="1:12" ht="49.5" customHeight="1">
      <c r="A72" s="22"/>
      <c r="B72" s="33">
        <v>46181900</v>
      </c>
      <c r="C72" s="49" t="s">
        <v>310</v>
      </c>
      <c r="D72" s="38" t="s">
        <v>311</v>
      </c>
      <c r="E72" s="38">
        <v>5</v>
      </c>
      <c r="F72" s="38" t="s">
        <v>307</v>
      </c>
      <c r="G72" s="33" t="s">
        <v>126</v>
      </c>
      <c r="H72" s="14">
        <v>10000000</v>
      </c>
      <c r="I72" s="14">
        <f t="shared" si="0"/>
        <v>10000000</v>
      </c>
      <c r="J72" s="11" t="s">
        <v>6</v>
      </c>
      <c r="K72" s="11" t="s">
        <v>2</v>
      </c>
      <c r="L72" s="15" t="s">
        <v>120</v>
      </c>
    </row>
    <row r="73" spans="1:12" s="4" customFormat="1" ht="58.5" customHeight="1">
      <c r="A73" s="50"/>
      <c r="B73" s="33">
        <v>85101500</v>
      </c>
      <c r="C73" s="49" t="s">
        <v>312</v>
      </c>
      <c r="D73" s="38" t="s">
        <v>313</v>
      </c>
      <c r="E73" s="38">
        <v>6</v>
      </c>
      <c r="F73" s="42" t="s">
        <v>8</v>
      </c>
      <c r="G73" s="33" t="s">
        <v>126</v>
      </c>
      <c r="H73" s="14">
        <v>40000000</v>
      </c>
      <c r="I73" s="14">
        <f t="shared" si="0"/>
        <v>40000000</v>
      </c>
      <c r="J73" s="11" t="s">
        <v>6</v>
      </c>
      <c r="K73" s="11" t="s">
        <v>2</v>
      </c>
      <c r="L73" s="15" t="s">
        <v>120</v>
      </c>
    </row>
    <row r="74" spans="1:12" s="4" customFormat="1" ht="58.5" customHeight="1">
      <c r="A74" s="50"/>
      <c r="B74" s="33">
        <v>49201500</v>
      </c>
      <c r="C74" s="49" t="s">
        <v>314</v>
      </c>
      <c r="D74" s="38" t="s">
        <v>315</v>
      </c>
      <c r="E74" s="38">
        <v>2</v>
      </c>
      <c r="F74" s="38" t="s">
        <v>307</v>
      </c>
      <c r="G74" s="33" t="s">
        <v>126</v>
      </c>
      <c r="H74" s="14">
        <v>10000000</v>
      </c>
      <c r="I74" s="14">
        <f t="shared" si="0"/>
        <v>10000000</v>
      </c>
      <c r="J74" s="11" t="s">
        <v>6</v>
      </c>
      <c r="K74" s="11" t="s">
        <v>2</v>
      </c>
      <c r="L74" s="15" t="s">
        <v>120</v>
      </c>
    </row>
    <row r="75" spans="1:12" s="4" customFormat="1" ht="58.5" customHeight="1">
      <c r="A75" s="50"/>
      <c r="B75" s="33">
        <v>51201600</v>
      </c>
      <c r="C75" s="49" t="s">
        <v>316</v>
      </c>
      <c r="D75" s="38" t="s">
        <v>317</v>
      </c>
      <c r="E75" s="38">
        <v>5</v>
      </c>
      <c r="F75" s="42" t="s">
        <v>8</v>
      </c>
      <c r="G75" s="33" t="s">
        <v>126</v>
      </c>
      <c r="H75" s="14">
        <v>50000000</v>
      </c>
      <c r="I75" s="14">
        <f t="shared" si="0"/>
        <v>50000000</v>
      </c>
      <c r="J75" s="11" t="s">
        <v>6</v>
      </c>
      <c r="K75" s="11" t="s">
        <v>2</v>
      </c>
      <c r="L75" s="15" t="s">
        <v>120</v>
      </c>
    </row>
    <row r="76" spans="1:12" ht="72" customHeight="1">
      <c r="A76" s="22"/>
      <c r="B76" s="33">
        <v>72102100</v>
      </c>
      <c r="C76" s="49" t="s">
        <v>318</v>
      </c>
      <c r="D76" s="38" t="s">
        <v>319</v>
      </c>
      <c r="E76" s="38">
        <v>7</v>
      </c>
      <c r="F76" s="42" t="s">
        <v>8</v>
      </c>
      <c r="G76" s="33" t="s">
        <v>126</v>
      </c>
      <c r="H76" s="14">
        <v>20000000</v>
      </c>
      <c r="I76" s="14">
        <f>+H76</f>
        <v>20000000</v>
      </c>
      <c r="J76" s="11" t="s">
        <v>6</v>
      </c>
      <c r="K76" s="11" t="s">
        <v>2</v>
      </c>
      <c r="L76" s="15" t="s">
        <v>120</v>
      </c>
    </row>
    <row r="77" spans="1:12" s="4" customFormat="1" ht="58.5" customHeight="1">
      <c r="A77" s="50"/>
      <c r="B77" s="62">
        <v>78181505</v>
      </c>
      <c r="C77" s="49" t="s">
        <v>320</v>
      </c>
      <c r="D77" s="40">
        <v>41820</v>
      </c>
      <c r="E77" s="7">
        <v>6</v>
      </c>
      <c r="F77" s="42" t="s">
        <v>4</v>
      </c>
      <c r="G77" s="33" t="s">
        <v>126</v>
      </c>
      <c r="H77" s="14">
        <f>15000000-2200000</f>
        <v>12800000</v>
      </c>
      <c r="I77" s="14">
        <f>+H77</f>
        <v>12800000</v>
      </c>
      <c r="J77" s="11" t="s">
        <v>6</v>
      </c>
      <c r="K77" s="11" t="s">
        <v>2</v>
      </c>
      <c r="L77" s="15" t="s">
        <v>121</v>
      </c>
    </row>
    <row r="78" spans="1:12" ht="76.5">
      <c r="A78" s="22"/>
      <c r="B78" s="33" t="s">
        <v>231</v>
      </c>
      <c r="C78" s="49" t="s">
        <v>58</v>
      </c>
      <c r="D78" s="16">
        <v>41702</v>
      </c>
      <c r="E78" s="7">
        <v>2</v>
      </c>
      <c r="F78" s="33" t="s">
        <v>5</v>
      </c>
      <c r="G78" s="33" t="s">
        <v>126</v>
      </c>
      <c r="H78" s="14">
        <f>303000000+52500000-75000000</f>
        <v>280500000</v>
      </c>
      <c r="I78" s="14">
        <f>+H78</f>
        <v>280500000</v>
      </c>
      <c r="J78" s="11" t="s">
        <v>6</v>
      </c>
      <c r="K78" s="11" t="s">
        <v>2</v>
      </c>
      <c r="L78" s="15" t="s">
        <v>110</v>
      </c>
    </row>
    <row r="79" spans="1:12" ht="42">
      <c r="A79" s="22"/>
      <c r="B79" s="33" t="s">
        <v>232</v>
      </c>
      <c r="C79" s="49" t="s">
        <v>9</v>
      </c>
      <c r="D79" s="16">
        <v>41705</v>
      </c>
      <c r="E79" s="7">
        <v>4</v>
      </c>
      <c r="F79" s="33" t="s">
        <v>5</v>
      </c>
      <c r="G79" s="33" t="s">
        <v>126</v>
      </c>
      <c r="H79" s="14">
        <v>350000000</v>
      </c>
      <c r="I79" s="14">
        <f aca="true" t="shared" si="1" ref="I79:I141">+H79</f>
        <v>350000000</v>
      </c>
      <c r="J79" s="11" t="s">
        <v>6</v>
      </c>
      <c r="K79" s="11" t="s">
        <v>2</v>
      </c>
      <c r="L79" s="15" t="s">
        <v>110</v>
      </c>
    </row>
    <row r="80" spans="1:12" ht="42">
      <c r="A80" s="22"/>
      <c r="B80" s="33" t="s">
        <v>246</v>
      </c>
      <c r="C80" s="49" t="s">
        <v>247</v>
      </c>
      <c r="D80" s="16">
        <v>41754</v>
      </c>
      <c r="E80" s="7">
        <v>3</v>
      </c>
      <c r="F80" s="33" t="s">
        <v>5</v>
      </c>
      <c r="G80" s="33" t="s">
        <v>126</v>
      </c>
      <c r="H80" s="14">
        <f>971974859+1427</f>
        <v>971976286</v>
      </c>
      <c r="I80" s="14">
        <f t="shared" si="1"/>
        <v>971976286</v>
      </c>
      <c r="J80" s="11" t="s">
        <v>6</v>
      </c>
      <c r="K80" s="11" t="s">
        <v>2</v>
      </c>
      <c r="L80" s="15" t="s">
        <v>110</v>
      </c>
    </row>
    <row r="81" spans="1:12" ht="42">
      <c r="A81" s="22"/>
      <c r="B81" s="33" t="s">
        <v>243</v>
      </c>
      <c r="C81" s="49" t="s">
        <v>10</v>
      </c>
      <c r="D81" s="16">
        <v>41740</v>
      </c>
      <c r="E81" s="7">
        <v>3</v>
      </c>
      <c r="F81" s="42" t="s">
        <v>8</v>
      </c>
      <c r="G81" s="33" t="s">
        <v>126</v>
      </c>
      <c r="H81" s="14">
        <v>200000000</v>
      </c>
      <c r="I81" s="14">
        <f t="shared" si="1"/>
        <v>200000000</v>
      </c>
      <c r="J81" s="11" t="s">
        <v>6</v>
      </c>
      <c r="K81" s="11" t="s">
        <v>2</v>
      </c>
      <c r="L81" s="15" t="s">
        <v>110</v>
      </c>
    </row>
    <row r="82" spans="1:12" ht="51">
      <c r="A82" s="22"/>
      <c r="B82" s="33">
        <v>81101500</v>
      </c>
      <c r="C82" s="49" t="s">
        <v>11</v>
      </c>
      <c r="D82" s="16">
        <v>41698</v>
      </c>
      <c r="E82" s="7">
        <v>6</v>
      </c>
      <c r="F82" s="33" t="s">
        <v>7</v>
      </c>
      <c r="G82" s="33" t="s">
        <v>126</v>
      </c>
      <c r="H82" s="14">
        <v>20000000</v>
      </c>
      <c r="I82" s="14">
        <f t="shared" si="1"/>
        <v>20000000</v>
      </c>
      <c r="J82" s="11" t="s">
        <v>6</v>
      </c>
      <c r="K82" s="11" t="s">
        <v>2</v>
      </c>
      <c r="L82" s="15" t="s">
        <v>114</v>
      </c>
    </row>
    <row r="83" spans="1:12" ht="51">
      <c r="A83" s="22"/>
      <c r="B83" s="33">
        <v>81101500</v>
      </c>
      <c r="C83" s="49" t="s">
        <v>70</v>
      </c>
      <c r="D83" s="16">
        <v>41728</v>
      </c>
      <c r="E83" s="7">
        <v>12</v>
      </c>
      <c r="F83" s="33" t="s">
        <v>7</v>
      </c>
      <c r="G83" s="33" t="s">
        <v>126</v>
      </c>
      <c r="H83" s="14">
        <v>400000000</v>
      </c>
      <c r="I83" s="14">
        <f t="shared" si="1"/>
        <v>400000000</v>
      </c>
      <c r="J83" s="11" t="s">
        <v>6</v>
      </c>
      <c r="K83" s="11" t="s">
        <v>2</v>
      </c>
      <c r="L83" s="15" t="s">
        <v>114</v>
      </c>
    </row>
    <row r="84" spans="1:12" ht="42">
      <c r="A84" s="22"/>
      <c r="B84" s="33">
        <v>72102900</v>
      </c>
      <c r="C84" s="49" t="s">
        <v>56</v>
      </c>
      <c r="D84" s="16">
        <v>41701</v>
      </c>
      <c r="E84" s="7">
        <v>12</v>
      </c>
      <c r="F84" s="42" t="s">
        <v>8</v>
      </c>
      <c r="G84" s="33" t="s">
        <v>126</v>
      </c>
      <c r="H84" s="14">
        <v>150270000</v>
      </c>
      <c r="I84" s="14">
        <f t="shared" si="1"/>
        <v>150270000</v>
      </c>
      <c r="J84" s="11" t="s">
        <v>6</v>
      </c>
      <c r="K84" s="11" t="s">
        <v>2</v>
      </c>
      <c r="L84" s="15" t="s">
        <v>114</v>
      </c>
    </row>
    <row r="85" spans="1:12" ht="51">
      <c r="A85" s="22"/>
      <c r="B85" s="33">
        <v>95121705</v>
      </c>
      <c r="C85" s="49" t="s">
        <v>71</v>
      </c>
      <c r="D85" s="16">
        <v>41789</v>
      </c>
      <c r="E85" s="7">
        <v>12</v>
      </c>
      <c r="F85" s="33" t="s">
        <v>7</v>
      </c>
      <c r="G85" s="33" t="s">
        <v>126</v>
      </c>
      <c r="H85" s="14">
        <v>146000000</v>
      </c>
      <c r="I85" s="14">
        <f t="shared" si="1"/>
        <v>146000000</v>
      </c>
      <c r="J85" s="11" t="s">
        <v>6</v>
      </c>
      <c r="K85" s="11" t="s">
        <v>2</v>
      </c>
      <c r="L85" s="15" t="s">
        <v>114</v>
      </c>
    </row>
    <row r="86" spans="1:12" ht="42">
      <c r="A86" s="22"/>
      <c r="B86" s="33">
        <v>56101500</v>
      </c>
      <c r="C86" s="49" t="s">
        <v>39</v>
      </c>
      <c r="D86" s="16">
        <v>41820</v>
      </c>
      <c r="E86" s="7">
        <v>6</v>
      </c>
      <c r="F86" s="33" t="s">
        <v>5</v>
      </c>
      <c r="G86" s="33" t="s">
        <v>126</v>
      </c>
      <c r="H86" s="14">
        <v>750000000</v>
      </c>
      <c r="I86" s="14">
        <f t="shared" si="1"/>
        <v>750000000</v>
      </c>
      <c r="J86" s="11" t="s">
        <v>6</v>
      </c>
      <c r="K86" s="11" t="s">
        <v>2</v>
      </c>
      <c r="L86" s="15" t="s">
        <v>114</v>
      </c>
    </row>
    <row r="87" spans="1:12" ht="42">
      <c r="A87" s="22"/>
      <c r="B87" s="33">
        <v>95121705</v>
      </c>
      <c r="C87" s="49" t="s">
        <v>72</v>
      </c>
      <c r="D87" s="16">
        <v>41789</v>
      </c>
      <c r="E87" s="7">
        <v>12</v>
      </c>
      <c r="F87" s="33" t="s">
        <v>5</v>
      </c>
      <c r="G87" s="33" t="s">
        <v>126</v>
      </c>
      <c r="H87" s="14">
        <v>1050000000</v>
      </c>
      <c r="I87" s="14">
        <f t="shared" si="1"/>
        <v>1050000000</v>
      </c>
      <c r="J87" s="11" t="s">
        <v>6</v>
      </c>
      <c r="K87" s="11" t="s">
        <v>2</v>
      </c>
      <c r="L87" s="15" t="s">
        <v>114</v>
      </c>
    </row>
    <row r="88" spans="1:12" ht="102">
      <c r="A88" s="22"/>
      <c r="B88" s="33">
        <v>60141012</v>
      </c>
      <c r="C88" s="49" t="s">
        <v>22</v>
      </c>
      <c r="D88" s="16">
        <v>41698</v>
      </c>
      <c r="E88" s="7">
        <v>5</v>
      </c>
      <c r="F88" s="33" t="s">
        <v>4</v>
      </c>
      <c r="G88" s="33" t="s">
        <v>126</v>
      </c>
      <c r="H88" s="14">
        <v>13230000</v>
      </c>
      <c r="I88" s="14">
        <f t="shared" si="1"/>
        <v>13230000</v>
      </c>
      <c r="J88" s="11" t="s">
        <v>6</v>
      </c>
      <c r="K88" s="11" t="s">
        <v>2</v>
      </c>
      <c r="L88" s="15" t="s">
        <v>114</v>
      </c>
    </row>
    <row r="89" spans="1:12" ht="42">
      <c r="A89" s="22"/>
      <c r="B89" s="33" t="s">
        <v>326</v>
      </c>
      <c r="C89" s="49" t="s">
        <v>40</v>
      </c>
      <c r="D89" s="16">
        <v>41759</v>
      </c>
      <c r="E89" s="7">
        <v>6</v>
      </c>
      <c r="F89" s="33" t="s">
        <v>8</v>
      </c>
      <c r="G89" s="33" t="s">
        <v>126</v>
      </c>
      <c r="H89" s="14">
        <v>100000000</v>
      </c>
      <c r="I89" s="14">
        <f t="shared" si="1"/>
        <v>100000000</v>
      </c>
      <c r="J89" s="11" t="s">
        <v>6</v>
      </c>
      <c r="K89" s="11" t="s">
        <v>2</v>
      </c>
      <c r="L89" s="15" t="s">
        <v>114</v>
      </c>
    </row>
    <row r="90" spans="1:12" ht="42">
      <c r="A90" s="22"/>
      <c r="B90" s="33">
        <v>72102900</v>
      </c>
      <c r="C90" s="49" t="s">
        <v>13</v>
      </c>
      <c r="D90" s="16">
        <v>41701</v>
      </c>
      <c r="E90" s="7">
        <v>12</v>
      </c>
      <c r="F90" s="33" t="s">
        <v>8</v>
      </c>
      <c r="G90" s="33" t="s">
        <v>126</v>
      </c>
      <c r="H90" s="14">
        <v>110500000</v>
      </c>
      <c r="I90" s="14">
        <f t="shared" si="1"/>
        <v>110500000</v>
      </c>
      <c r="J90" s="11" t="s">
        <v>6</v>
      </c>
      <c r="K90" s="11" t="s">
        <v>2</v>
      </c>
      <c r="L90" s="15" t="s">
        <v>114</v>
      </c>
    </row>
    <row r="91" spans="1:12" ht="42">
      <c r="A91" s="22"/>
      <c r="B91" s="33">
        <v>95121705</v>
      </c>
      <c r="C91" s="49" t="s">
        <v>15</v>
      </c>
      <c r="D91" s="16">
        <v>41820</v>
      </c>
      <c r="E91" s="7">
        <v>6</v>
      </c>
      <c r="F91" s="33" t="s">
        <v>5</v>
      </c>
      <c r="G91" s="33" t="s">
        <v>126</v>
      </c>
      <c r="H91" s="14">
        <v>360000000</v>
      </c>
      <c r="I91" s="14">
        <f t="shared" si="1"/>
        <v>360000000</v>
      </c>
      <c r="J91" s="11" t="s">
        <v>6</v>
      </c>
      <c r="K91" s="11" t="s">
        <v>2</v>
      </c>
      <c r="L91" s="15" t="s">
        <v>114</v>
      </c>
    </row>
    <row r="92" spans="1:12" ht="51">
      <c r="A92" s="22"/>
      <c r="B92" s="33" t="s">
        <v>191</v>
      </c>
      <c r="C92" s="49" t="s">
        <v>16</v>
      </c>
      <c r="D92" s="16">
        <v>41762</v>
      </c>
      <c r="E92" s="7">
        <v>2</v>
      </c>
      <c r="F92" s="33" t="s">
        <v>8</v>
      </c>
      <c r="G92" s="33" t="s">
        <v>126</v>
      </c>
      <c r="H92" s="14">
        <v>93540000</v>
      </c>
      <c r="I92" s="14">
        <f t="shared" si="1"/>
        <v>93540000</v>
      </c>
      <c r="J92" s="11" t="s">
        <v>6</v>
      </c>
      <c r="K92" s="11" t="s">
        <v>2</v>
      </c>
      <c r="L92" s="15" t="s">
        <v>119</v>
      </c>
    </row>
    <row r="93" spans="1:12" ht="51">
      <c r="A93" s="22"/>
      <c r="B93" s="33" t="s">
        <v>192</v>
      </c>
      <c r="C93" s="49" t="s">
        <v>74</v>
      </c>
      <c r="D93" s="16">
        <v>41762</v>
      </c>
      <c r="E93" s="7">
        <v>2</v>
      </c>
      <c r="F93" s="33" t="s">
        <v>8</v>
      </c>
      <c r="G93" s="33" t="s">
        <v>126</v>
      </c>
      <c r="H93" s="14">
        <f>24000000+31058576</f>
        <v>55058576</v>
      </c>
      <c r="I93" s="14">
        <f t="shared" si="1"/>
        <v>55058576</v>
      </c>
      <c r="J93" s="11" t="s">
        <v>6</v>
      </c>
      <c r="K93" s="11" t="s">
        <v>2</v>
      </c>
      <c r="L93" s="15" t="s">
        <v>119</v>
      </c>
    </row>
    <row r="94" spans="1:12" ht="51">
      <c r="A94" s="22"/>
      <c r="B94" s="33">
        <v>78111800</v>
      </c>
      <c r="C94" s="49" t="s">
        <v>213</v>
      </c>
      <c r="D94" s="16">
        <v>41730</v>
      </c>
      <c r="E94" s="7">
        <v>10</v>
      </c>
      <c r="F94" s="33" t="s">
        <v>8</v>
      </c>
      <c r="G94" s="33" t="s">
        <v>126</v>
      </c>
      <c r="H94" s="14">
        <v>100000000</v>
      </c>
      <c r="I94" s="14">
        <f t="shared" si="1"/>
        <v>100000000</v>
      </c>
      <c r="J94" s="11" t="s">
        <v>6</v>
      </c>
      <c r="K94" s="11" t="s">
        <v>2</v>
      </c>
      <c r="L94" s="15" t="s">
        <v>119</v>
      </c>
    </row>
    <row r="95" spans="1:12" ht="114.75">
      <c r="A95" s="22"/>
      <c r="B95" s="33" t="s">
        <v>193</v>
      </c>
      <c r="C95" s="49" t="s">
        <v>17</v>
      </c>
      <c r="D95" s="16">
        <v>41791</v>
      </c>
      <c r="E95" s="7">
        <v>2</v>
      </c>
      <c r="F95" s="33" t="s">
        <v>8</v>
      </c>
      <c r="G95" s="33" t="s">
        <v>126</v>
      </c>
      <c r="H95" s="14">
        <v>88450000</v>
      </c>
      <c r="I95" s="14">
        <f t="shared" si="1"/>
        <v>88450000</v>
      </c>
      <c r="J95" s="11" t="s">
        <v>6</v>
      </c>
      <c r="K95" s="11" t="s">
        <v>2</v>
      </c>
      <c r="L95" s="15" t="s">
        <v>119</v>
      </c>
    </row>
    <row r="96" spans="1:12" ht="51">
      <c r="A96" s="22"/>
      <c r="B96" s="33" t="s">
        <v>194</v>
      </c>
      <c r="C96" s="49" t="s">
        <v>18</v>
      </c>
      <c r="D96" s="16">
        <v>41791</v>
      </c>
      <c r="E96" s="7">
        <v>2</v>
      </c>
      <c r="F96" s="33" t="s">
        <v>4</v>
      </c>
      <c r="G96" s="33" t="s">
        <v>126</v>
      </c>
      <c r="H96" s="14">
        <v>22000000</v>
      </c>
      <c r="I96" s="14">
        <f t="shared" si="1"/>
        <v>22000000</v>
      </c>
      <c r="J96" s="11" t="s">
        <v>6</v>
      </c>
      <c r="K96" s="11" t="s">
        <v>2</v>
      </c>
      <c r="L96" s="15" t="s">
        <v>119</v>
      </c>
    </row>
    <row r="97" spans="1:12" ht="63.75">
      <c r="A97" s="22"/>
      <c r="B97" s="33" t="s">
        <v>195</v>
      </c>
      <c r="C97" s="49" t="s">
        <v>19</v>
      </c>
      <c r="D97" s="16">
        <v>41730</v>
      </c>
      <c r="E97" s="7">
        <v>2</v>
      </c>
      <c r="F97" s="33" t="s">
        <v>4</v>
      </c>
      <c r="G97" s="33" t="s">
        <v>126</v>
      </c>
      <c r="H97" s="14">
        <v>10410000</v>
      </c>
      <c r="I97" s="14">
        <f t="shared" si="1"/>
        <v>10410000</v>
      </c>
      <c r="J97" s="11" t="s">
        <v>6</v>
      </c>
      <c r="K97" s="11" t="s">
        <v>2</v>
      </c>
      <c r="L97" s="15" t="s">
        <v>119</v>
      </c>
    </row>
    <row r="98" spans="1:12" ht="102">
      <c r="A98" s="22"/>
      <c r="B98" s="33" t="s">
        <v>196</v>
      </c>
      <c r="C98" s="49" t="s">
        <v>75</v>
      </c>
      <c r="D98" s="16">
        <v>41760</v>
      </c>
      <c r="E98" s="7">
        <v>9</v>
      </c>
      <c r="F98" s="33" t="s">
        <v>8</v>
      </c>
      <c r="G98" s="33" t="s">
        <v>126</v>
      </c>
      <c r="H98" s="14">
        <v>50000000</v>
      </c>
      <c r="I98" s="14">
        <f t="shared" si="1"/>
        <v>50000000</v>
      </c>
      <c r="J98" s="11" t="s">
        <v>6</v>
      </c>
      <c r="K98" s="11" t="s">
        <v>2</v>
      </c>
      <c r="L98" s="15" t="s">
        <v>119</v>
      </c>
    </row>
    <row r="99" spans="1:12" ht="51">
      <c r="A99" s="22"/>
      <c r="B99" s="33" t="s">
        <v>197</v>
      </c>
      <c r="C99" s="49" t="s">
        <v>78</v>
      </c>
      <c r="D99" s="16">
        <v>41851</v>
      </c>
      <c r="E99" s="7">
        <v>3</v>
      </c>
      <c r="F99" s="33" t="s">
        <v>8</v>
      </c>
      <c r="G99" s="33" t="s">
        <v>126</v>
      </c>
      <c r="H99" s="14">
        <v>30000000</v>
      </c>
      <c r="I99" s="14">
        <f t="shared" si="1"/>
        <v>30000000</v>
      </c>
      <c r="J99" s="11" t="s">
        <v>6</v>
      </c>
      <c r="K99" s="11" t="s">
        <v>2</v>
      </c>
      <c r="L99" s="15" t="s">
        <v>119</v>
      </c>
    </row>
    <row r="100" spans="1:12" ht="63.75">
      <c r="A100" s="22"/>
      <c r="B100" s="33" t="s">
        <v>220</v>
      </c>
      <c r="C100" s="49" t="s">
        <v>223</v>
      </c>
      <c r="D100" s="16">
        <v>41684</v>
      </c>
      <c r="E100" s="7">
        <v>2</v>
      </c>
      <c r="F100" s="33" t="s">
        <v>5</v>
      </c>
      <c r="G100" s="33" t="s">
        <v>126</v>
      </c>
      <c r="H100" s="14">
        <v>300000000</v>
      </c>
      <c r="I100" s="14">
        <f t="shared" si="1"/>
        <v>300000000</v>
      </c>
      <c r="J100" s="11" t="s">
        <v>6</v>
      </c>
      <c r="K100" s="11" t="s">
        <v>2</v>
      </c>
      <c r="L100" s="15" t="s">
        <v>121</v>
      </c>
    </row>
    <row r="101" spans="1:12" ht="42">
      <c r="A101" s="22"/>
      <c r="B101" s="33" t="s">
        <v>233</v>
      </c>
      <c r="C101" s="49" t="s">
        <v>248</v>
      </c>
      <c r="D101" s="16">
        <v>41740</v>
      </c>
      <c r="E101" s="7">
        <v>6</v>
      </c>
      <c r="F101" s="33" t="s">
        <v>8</v>
      </c>
      <c r="G101" s="33" t="s">
        <v>126</v>
      </c>
      <c r="H101" s="14">
        <v>454240300</v>
      </c>
      <c r="I101" s="14">
        <f t="shared" si="1"/>
        <v>454240300</v>
      </c>
      <c r="J101" s="11" t="s">
        <v>6</v>
      </c>
      <c r="K101" s="11" t="s">
        <v>2</v>
      </c>
      <c r="L101" s="15" t="s">
        <v>110</v>
      </c>
    </row>
    <row r="102" spans="1:12" ht="51">
      <c r="A102" s="22"/>
      <c r="B102" s="33">
        <v>24112406</v>
      </c>
      <c r="C102" s="49" t="s">
        <v>221</v>
      </c>
      <c r="D102" s="16">
        <v>41793</v>
      </c>
      <c r="E102" s="7">
        <v>4</v>
      </c>
      <c r="F102" s="33" t="s">
        <v>8</v>
      </c>
      <c r="G102" s="33" t="s">
        <v>126</v>
      </c>
      <c r="H102" s="14">
        <v>40000000</v>
      </c>
      <c r="I102" s="14">
        <f t="shared" si="1"/>
        <v>40000000</v>
      </c>
      <c r="J102" s="11" t="s">
        <v>6</v>
      </c>
      <c r="K102" s="11" t="s">
        <v>2</v>
      </c>
      <c r="L102" s="15" t="s">
        <v>121</v>
      </c>
    </row>
    <row r="103" spans="1:12" ht="63.75">
      <c r="A103" s="22"/>
      <c r="B103" s="33" t="s">
        <v>325</v>
      </c>
      <c r="C103" s="49" t="s">
        <v>62</v>
      </c>
      <c r="D103" s="16">
        <v>41698</v>
      </c>
      <c r="E103" s="7">
        <v>6</v>
      </c>
      <c r="F103" s="33" t="s">
        <v>135</v>
      </c>
      <c r="G103" s="33" t="s">
        <v>126</v>
      </c>
      <c r="H103" s="14">
        <v>6426000000</v>
      </c>
      <c r="I103" s="14">
        <f t="shared" si="1"/>
        <v>6426000000</v>
      </c>
      <c r="J103" s="11" t="s">
        <v>6</v>
      </c>
      <c r="K103" s="11" t="s">
        <v>2</v>
      </c>
      <c r="L103" s="15" t="s">
        <v>121</v>
      </c>
    </row>
    <row r="104" spans="1:12" ht="51">
      <c r="A104" s="22"/>
      <c r="B104" s="33">
        <v>27112700</v>
      </c>
      <c r="C104" s="49" t="s">
        <v>224</v>
      </c>
      <c r="D104" s="16">
        <v>41719</v>
      </c>
      <c r="E104" s="7">
        <v>4</v>
      </c>
      <c r="F104" s="33" t="s">
        <v>5</v>
      </c>
      <c r="G104" s="33" t="s">
        <v>126</v>
      </c>
      <c r="H104" s="14">
        <v>400000000</v>
      </c>
      <c r="I104" s="14">
        <f t="shared" si="1"/>
        <v>400000000</v>
      </c>
      <c r="J104" s="11" t="s">
        <v>6</v>
      </c>
      <c r="K104" s="11" t="s">
        <v>2</v>
      </c>
      <c r="L104" s="15" t="s">
        <v>121</v>
      </c>
    </row>
    <row r="105" spans="1:12" ht="51">
      <c r="A105" s="22"/>
      <c r="B105" s="33">
        <v>25174402</v>
      </c>
      <c r="C105" s="49" t="s">
        <v>54</v>
      </c>
      <c r="D105" s="16">
        <v>41728</v>
      </c>
      <c r="E105" s="7">
        <v>4</v>
      </c>
      <c r="F105" s="33" t="s">
        <v>5</v>
      </c>
      <c r="G105" s="33" t="s">
        <v>126</v>
      </c>
      <c r="H105" s="14">
        <v>500000000</v>
      </c>
      <c r="I105" s="14">
        <f t="shared" si="1"/>
        <v>500000000</v>
      </c>
      <c r="J105" s="11" t="s">
        <v>6</v>
      </c>
      <c r="K105" s="11" t="s">
        <v>2</v>
      </c>
      <c r="L105" s="15" t="s">
        <v>122</v>
      </c>
    </row>
    <row r="106" spans="1:12" ht="42">
      <c r="A106" s="22"/>
      <c r="B106" s="33">
        <v>46181517</v>
      </c>
      <c r="C106" s="49" t="s">
        <v>20</v>
      </c>
      <c r="D106" s="16">
        <v>41701</v>
      </c>
      <c r="E106" s="7">
        <v>4</v>
      </c>
      <c r="F106" s="33" t="s">
        <v>135</v>
      </c>
      <c r="G106" s="33" t="s">
        <v>126</v>
      </c>
      <c r="H106" s="14">
        <v>162000000</v>
      </c>
      <c r="I106" s="14">
        <f t="shared" si="1"/>
        <v>162000000</v>
      </c>
      <c r="J106" s="11" t="s">
        <v>6</v>
      </c>
      <c r="K106" s="11" t="s">
        <v>2</v>
      </c>
      <c r="L106" s="15" t="s">
        <v>122</v>
      </c>
    </row>
    <row r="107" spans="1:12" ht="42">
      <c r="A107" s="22"/>
      <c r="B107" s="33">
        <v>46181604</v>
      </c>
      <c r="C107" s="49" t="s">
        <v>55</v>
      </c>
      <c r="D107" s="16">
        <v>41713</v>
      </c>
      <c r="E107" s="7">
        <v>4</v>
      </c>
      <c r="F107" s="33" t="s">
        <v>135</v>
      </c>
      <c r="G107" s="33" t="s">
        <v>126</v>
      </c>
      <c r="H107" s="14">
        <v>492000000</v>
      </c>
      <c r="I107" s="14">
        <f t="shared" si="1"/>
        <v>492000000</v>
      </c>
      <c r="J107" s="11" t="s">
        <v>6</v>
      </c>
      <c r="K107" s="11" t="s">
        <v>2</v>
      </c>
      <c r="L107" s="15" t="s">
        <v>122</v>
      </c>
    </row>
    <row r="108" spans="1:12" ht="51">
      <c r="A108" s="22"/>
      <c r="B108" s="33">
        <v>43191510</v>
      </c>
      <c r="C108" s="49" t="s">
        <v>23</v>
      </c>
      <c r="D108" s="16">
        <v>41728</v>
      </c>
      <c r="E108" s="7">
        <v>4</v>
      </c>
      <c r="F108" s="33" t="s">
        <v>5</v>
      </c>
      <c r="G108" s="33" t="s">
        <v>126</v>
      </c>
      <c r="H108" s="14">
        <v>500000000</v>
      </c>
      <c r="I108" s="14">
        <f t="shared" si="1"/>
        <v>500000000</v>
      </c>
      <c r="J108" s="11" t="s">
        <v>6</v>
      </c>
      <c r="K108" s="11" t="s">
        <v>2</v>
      </c>
      <c r="L108" s="15" t="s">
        <v>122</v>
      </c>
    </row>
    <row r="109" spans="1:12" ht="51">
      <c r="A109" s="22"/>
      <c r="B109" s="33" t="s">
        <v>186</v>
      </c>
      <c r="C109" s="49" t="s">
        <v>36</v>
      </c>
      <c r="D109" s="16">
        <v>41760</v>
      </c>
      <c r="E109" s="7">
        <v>6</v>
      </c>
      <c r="F109" s="33" t="s">
        <v>8</v>
      </c>
      <c r="G109" s="33" t="s">
        <v>126</v>
      </c>
      <c r="H109" s="14">
        <v>100000000</v>
      </c>
      <c r="I109" s="14">
        <f t="shared" si="1"/>
        <v>100000000</v>
      </c>
      <c r="J109" s="11" t="s">
        <v>6</v>
      </c>
      <c r="K109" s="11" t="s">
        <v>2</v>
      </c>
      <c r="L109" s="15" t="s">
        <v>115</v>
      </c>
    </row>
    <row r="110" spans="1:12" ht="51">
      <c r="A110" s="22"/>
      <c r="B110" s="33">
        <v>86131504</v>
      </c>
      <c r="C110" s="49" t="s">
        <v>37</v>
      </c>
      <c r="D110" s="16">
        <v>41821</v>
      </c>
      <c r="E110" s="7">
        <v>12</v>
      </c>
      <c r="F110" s="33" t="s">
        <v>4</v>
      </c>
      <c r="G110" s="33" t="s">
        <v>126</v>
      </c>
      <c r="H110" s="14">
        <v>20000000</v>
      </c>
      <c r="I110" s="14">
        <f t="shared" si="1"/>
        <v>20000000</v>
      </c>
      <c r="J110" s="11" t="s">
        <v>6</v>
      </c>
      <c r="K110" s="11" t="s">
        <v>2</v>
      </c>
      <c r="L110" s="15" t="s">
        <v>115</v>
      </c>
    </row>
    <row r="111" spans="1:12" ht="63.75">
      <c r="A111" s="22"/>
      <c r="B111" s="33">
        <v>95121800</v>
      </c>
      <c r="C111" s="49" t="s">
        <v>41</v>
      </c>
      <c r="D111" s="16">
        <v>41821</v>
      </c>
      <c r="E111" s="7">
        <v>11</v>
      </c>
      <c r="F111" s="42" t="s">
        <v>3</v>
      </c>
      <c r="G111" s="33" t="s">
        <v>126</v>
      </c>
      <c r="H111" s="14">
        <v>325000000</v>
      </c>
      <c r="I111" s="14">
        <f t="shared" si="1"/>
        <v>325000000</v>
      </c>
      <c r="J111" s="11" t="s">
        <v>6</v>
      </c>
      <c r="K111" s="11" t="s">
        <v>2</v>
      </c>
      <c r="L111" s="15" t="s">
        <v>120</v>
      </c>
    </row>
    <row r="112" spans="1:12" ht="89.25">
      <c r="A112" s="22"/>
      <c r="B112" s="33">
        <v>80111500</v>
      </c>
      <c r="C112" s="49" t="s">
        <v>42</v>
      </c>
      <c r="D112" s="16">
        <v>41699</v>
      </c>
      <c r="E112" s="7">
        <v>11</v>
      </c>
      <c r="F112" s="33" t="s">
        <v>8</v>
      </c>
      <c r="G112" s="33" t="s">
        <v>126</v>
      </c>
      <c r="H112" s="14">
        <v>65000000</v>
      </c>
      <c r="I112" s="14">
        <f t="shared" si="1"/>
        <v>65000000</v>
      </c>
      <c r="J112" s="11" t="s">
        <v>6</v>
      </c>
      <c r="K112" s="11" t="s">
        <v>2</v>
      </c>
      <c r="L112" s="15" t="s">
        <v>120</v>
      </c>
    </row>
    <row r="113" spans="1:12" ht="51">
      <c r="A113" s="22"/>
      <c r="B113" s="33" t="s">
        <v>234</v>
      </c>
      <c r="C113" s="49" t="s">
        <v>43</v>
      </c>
      <c r="D113" s="16">
        <v>41750</v>
      </c>
      <c r="E113" s="7">
        <v>10</v>
      </c>
      <c r="F113" s="42" t="s">
        <v>3</v>
      </c>
      <c r="G113" s="33" t="s">
        <v>126</v>
      </c>
      <c r="H113" s="14">
        <v>55000000</v>
      </c>
      <c r="I113" s="14">
        <f t="shared" si="1"/>
        <v>55000000</v>
      </c>
      <c r="J113" s="11" t="s">
        <v>6</v>
      </c>
      <c r="K113" s="11" t="s">
        <v>2</v>
      </c>
      <c r="L113" s="15" t="s">
        <v>110</v>
      </c>
    </row>
    <row r="114" spans="1:12" ht="63.75">
      <c r="A114" s="22"/>
      <c r="B114" s="33">
        <v>81111500</v>
      </c>
      <c r="C114" s="49" t="s">
        <v>249</v>
      </c>
      <c r="D114" s="16">
        <v>41740</v>
      </c>
      <c r="E114" s="7">
        <v>12</v>
      </c>
      <c r="F114" s="33" t="s">
        <v>4</v>
      </c>
      <c r="G114" s="33" t="s">
        <v>126</v>
      </c>
      <c r="H114" s="14">
        <v>11759700</v>
      </c>
      <c r="I114" s="14">
        <f t="shared" si="1"/>
        <v>11759700</v>
      </c>
      <c r="J114" s="11" t="s">
        <v>6</v>
      </c>
      <c r="K114" s="11" t="s">
        <v>2</v>
      </c>
      <c r="L114" s="15" t="s">
        <v>110</v>
      </c>
    </row>
    <row r="115" spans="1:12" ht="89.25">
      <c r="A115" s="22"/>
      <c r="B115" s="63">
        <v>81161706</v>
      </c>
      <c r="C115" s="49" t="s">
        <v>44</v>
      </c>
      <c r="D115" s="16">
        <v>41838</v>
      </c>
      <c r="E115" s="7">
        <v>8</v>
      </c>
      <c r="F115" s="42" t="s">
        <v>3</v>
      </c>
      <c r="G115" s="33" t="s">
        <v>126</v>
      </c>
      <c r="H115" s="14">
        <v>98024180</v>
      </c>
      <c r="I115" s="14">
        <f t="shared" si="1"/>
        <v>98024180</v>
      </c>
      <c r="J115" s="11" t="s">
        <v>6</v>
      </c>
      <c r="K115" s="11" t="s">
        <v>2</v>
      </c>
      <c r="L115" s="15" t="s">
        <v>110</v>
      </c>
    </row>
    <row r="116" spans="1:12" ht="42">
      <c r="A116" s="22"/>
      <c r="B116" s="33" t="s">
        <v>242</v>
      </c>
      <c r="C116" s="49" t="s">
        <v>236</v>
      </c>
      <c r="D116" s="16">
        <v>41740</v>
      </c>
      <c r="E116" s="7">
        <v>4</v>
      </c>
      <c r="F116" s="33" t="s">
        <v>34</v>
      </c>
      <c r="G116" s="33" t="s">
        <v>126</v>
      </c>
      <c r="H116" s="14">
        <v>60000000</v>
      </c>
      <c r="I116" s="14">
        <f t="shared" si="1"/>
        <v>60000000</v>
      </c>
      <c r="J116" s="11" t="s">
        <v>6</v>
      </c>
      <c r="K116" s="11" t="s">
        <v>2</v>
      </c>
      <c r="L116" s="15" t="s">
        <v>110</v>
      </c>
    </row>
    <row r="117" spans="1:12" ht="63.75">
      <c r="A117" s="22"/>
      <c r="B117" s="63" t="s">
        <v>337</v>
      </c>
      <c r="C117" s="49" t="s">
        <v>24</v>
      </c>
      <c r="D117" s="16">
        <v>41654</v>
      </c>
      <c r="E117" s="7">
        <v>12</v>
      </c>
      <c r="F117" s="33" t="s">
        <v>8</v>
      </c>
      <c r="G117" s="33" t="s">
        <v>126</v>
      </c>
      <c r="H117" s="14">
        <v>80000000</v>
      </c>
      <c r="I117" s="14">
        <f t="shared" si="1"/>
        <v>80000000</v>
      </c>
      <c r="J117" s="11" t="s">
        <v>6</v>
      </c>
      <c r="K117" s="11" t="s">
        <v>2</v>
      </c>
      <c r="L117" s="15" t="s">
        <v>110</v>
      </c>
    </row>
    <row r="118" spans="1:12" ht="42">
      <c r="A118" s="22"/>
      <c r="B118" s="33">
        <v>81112003</v>
      </c>
      <c r="C118" s="49" t="s">
        <v>33</v>
      </c>
      <c r="D118" s="16">
        <v>41698</v>
      </c>
      <c r="E118" s="7">
        <v>9</v>
      </c>
      <c r="F118" s="33" t="s">
        <v>5</v>
      </c>
      <c r="G118" s="33" t="s">
        <v>126</v>
      </c>
      <c r="H118" s="14">
        <v>350000000</v>
      </c>
      <c r="I118" s="14">
        <f t="shared" si="1"/>
        <v>350000000</v>
      </c>
      <c r="J118" s="11" t="s">
        <v>6</v>
      </c>
      <c r="K118" s="11" t="s">
        <v>2</v>
      </c>
      <c r="L118" s="15" t="s">
        <v>110</v>
      </c>
    </row>
    <row r="119" spans="1:12" ht="51">
      <c r="A119" s="22"/>
      <c r="B119" s="63">
        <v>43231501</v>
      </c>
      <c r="C119" s="49" t="s">
        <v>132</v>
      </c>
      <c r="D119" s="16">
        <v>41654</v>
      </c>
      <c r="E119" s="7">
        <v>7</v>
      </c>
      <c r="F119" s="33" t="s">
        <v>3</v>
      </c>
      <c r="G119" s="33" t="s">
        <v>126</v>
      </c>
      <c r="H119" s="14">
        <v>40000000</v>
      </c>
      <c r="I119" s="14">
        <f t="shared" si="1"/>
        <v>40000000</v>
      </c>
      <c r="J119" s="11" t="s">
        <v>6</v>
      </c>
      <c r="K119" s="11" t="s">
        <v>2</v>
      </c>
      <c r="L119" s="15" t="s">
        <v>110</v>
      </c>
    </row>
    <row r="120" spans="1:12" ht="42">
      <c r="A120" s="22"/>
      <c r="B120" s="63">
        <v>43232311</v>
      </c>
      <c r="C120" s="49" t="s">
        <v>133</v>
      </c>
      <c r="D120" s="16">
        <v>41654</v>
      </c>
      <c r="E120" s="7">
        <v>1</v>
      </c>
      <c r="F120" s="33" t="s">
        <v>3</v>
      </c>
      <c r="G120" s="33" t="s">
        <v>126</v>
      </c>
      <c r="H120" s="14">
        <v>122000000</v>
      </c>
      <c r="I120" s="14">
        <f t="shared" si="1"/>
        <v>122000000</v>
      </c>
      <c r="J120" s="11" t="s">
        <v>6</v>
      </c>
      <c r="K120" s="11" t="s">
        <v>2</v>
      </c>
      <c r="L120" s="15" t="s">
        <v>110</v>
      </c>
    </row>
    <row r="121" spans="1:12" ht="42">
      <c r="A121" s="22"/>
      <c r="B121" s="33" t="s">
        <v>235</v>
      </c>
      <c r="C121" s="49" t="s">
        <v>25</v>
      </c>
      <c r="D121" s="16">
        <v>41849</v>
      </c>
      <c r="E121" s="7">
        <v>12</v>
      </c>
      <c r="F121" s="33" t="s">
        <v>8</v>
      </c>
      <c r="G121" s="33" t="s">
        <v>126</v>
      </c>
      <c r="H121" s="14">
        <v>250000000</v>
      </c>
      <c r="I121" s="14">
        <f t="shared" si="1"/>
        <v>250000000</v>
      </c>
      <c r="J121" s="11" t="s">
        <v>6</v>
      </c>
      <c r="K121" s="11" t="s">
        <v>2</v>
      </c>
      <c r="L121" s="15" t="s">
        <v>110</v>
      </c>
    </row>
    <row r="122" spans="1:12" ht="42">
      <c r="A122" s="22"/>
      <c r="B122" s="33">
        <v>43233501</v>
      </c>
      <c r="C122" s="49" t="s">
        <v>26</v>
      </c>
      <c r="D122" s="16">
        <v>41691</v>
      </c>
      <c r="E122" s="7">
        <v>1</v>
      </c>
      <c r="F122" s="33" t="s">
        <v>8</v>
      </c>
      <c r="G122" s="33" t="s">
        <v>126</v>
      </c>
      <c r="H122" s="14">
        <v>160000000</v>
      </c>
      <c r="I122" s="14">
        <f t="shared" si="1"/>
        <v>160000000</v>
      </c>
      <c r="J122" s="11" t="s">
        <v>6</v>
      </c>
      <c r="K122" s="11" t="s">
        <v>2</v>
      </c>
      <c r="L122" s="15" t="s">
        <v>110</v>
      </c>
    </row>
    <row r="123" spans="1:12" ht="42">
      <c r="A123" s="22"/>
      <c r="B123" s="33" t="s">
        <v>251</v>
      </c>
      <c r="C123" s="49" t="s">
        <v>250</v>
      </c>
      <c r="D123" s="16">
        <v>41740</v>
      </c>
      <c r="E123" s="7">
        <v>5</v>
      </c>
      <c r="F123" s="33" t="s">
        <v>5</v>
      </c>
      <c r="G123" s="33" t="s">
        <v>126</v>
      </c>
      <c r="H123" s="14">
        <v>511650000</v>
      </c>
      <c r="I123" s="14">
        <f t="shared" si="1"/>
        <v>511650000</v>
      </c>
      <c r="J123" s="11" t="s">
        <v>6</v>
      </c>
      <c r="K123" s="11" t="s">
        <v>2</v>
      </c>
      <c r="L123" s="15" t="s">
        <v>110</v>
      </c>
    </row>
    <row r="124" spans="1:12" ht="51">
      <c r="A124" s="22"/>
      <c r="B124" s="33">
        <v>43233506</v>
      </c>
      <c r="C124" s="49" t="s">
        <v>76</v>
      </c>
      <c r="D124" s="16">
        <v>41760</v>
      </c>
      <c r="E124" s="7">
        <v>2</v>
      </c>
      <c r="F124" s="33" t="s">
        <v>8</v>
      </c>
      <c r="G124" s="33" t="s">
        <v>126</v>
      </c>
      <c r="H124" s="14">
        <v>80000000</v>
      </c>
      <c r="I124" s="14">
        <f t="shared" si="1"/>
        <v>80000000</v>
      </c>
      <c r="J124" s="11" t="s">
        <v>6</v>
      </c>
      <c r="K124" s="11" t="s">
        <v>2</v>
      </c>
      <c r="L124" s="15" t="s">
        <v>110</v>
      </c>
    </row>
    <row r="125" spans="1:12" ht="76.5">
      <c r="A125" s="22"/>
      <c r="B125" s="33" t="s">
        <v>198</v>
      </c>
      <c r="C125" s="49" t="s">
        <v>46</v>
      </c>
      <c r="D125" s="16">
        <v>41730</v>
      </c>
      <c r="E125" s="7">
        <v>10</v>
      </c>
      <c r="F125" s="33" t="s">
        <v>5</v>
      </c>
      <c r="G125" s="33" t="s">
        <v>126</v>
      </c>
      <c r="H125" s="14">
        <v>300000000</v>
      </c>
      <c r="I125" s="14">
        <f t="shared" si="1"/>
        <v>300000000</v>
      </c>
      <c r="J125" s="11" t="s">
        <v>6</v>
      </c>
      <c r="K125" s="11" t="s">
        <v>2</v>
      </c>
      <c r="L125" s="15" t="s">
        <v>119</v>
      </c>
    </row>
    <row r="126" spans="1:12" ht="51">
      <c r="A126" s="22"/>
      <c r="B126" s="33" t="s">
        <v>197</v>
      </c>
      <c r="C126" s="49" t="s">
        <v>113</v>
      </c>
      <c r="D126" s="16">
        <v>41852</v>
      </c>
      <c r="E126" s="7">
        <v>3</v>
      </c>
      <c r="F126" s="33" t="s">
        <v>3</v>
      </c>
      <c r="G126" s="33" t="s">
        <v>126</v>
      </c>
      <c r="H126" s="14">
        <v>200000000</v>
      </c>
      <c r="I126" s="14">
        <f t="shared" si="1"/>
        <v>200000000</v>
      </c>
      <c r="J126" s="11" t="s">
        <v>6</v>
      </c>
      <c r="K126" s="11" t="s">
        <v>2</v>
      </c>
      <c r="L126" s="15" t="s">
        <v>119</v>
      </c>
    </row>
    <row r="127" spans="1:12" ht="42">
      <c r="A127" s="22"/>
      <c r="B127" s="33" t="s">
        <v>199</v>
      </c>
      <c r="C127" s="49" t="s">
        <v>79</v>
      </c>
      <c r="D127" s="16">
        <v>41730</v>
      </c>
      <c r="E127" s="7">
        <v>9</v>
      </c>
      <c r="F127" s="33" t="s">
        <v>4</v>
      </c>
      <c r="G127" s="33" t="s">
        <v>126</v>
      </c>
      <c r="H127" s="14">
        <v>24000000</v>
      </c>
      <c r="I127" s="14">
        <f t="shared" si="1"/>
        <v>24000000</v>
      </c>
      <c r="J127" s="11" t="s">
        <v>6</v>
      </c>
      <c r="K127" s="11" t="s">
        <v>2</v>
      </c>
      <c r="L127" s="15" t="s">
        <v>119</v>
      </c>
    </row>
    <row r="128" spans="1:12" ht="63.75">
      <c r="A128" s="22"/>
      <c r="B128" s="33">
        <v>80161502</v>
      </c>
      <c r="C128" s="49" t="s">
        <v>47</v>
      </c>
      <c r="D128" s="16">
        <v>41730</v>
      </c>
      <c r="E128" s="7">
        <v>9</v>
      </c>
      <c r="F128" s="33" t="s">
        <v>4</v>
      </c>
      <c r="G128" s="33" t="s">
        <v>126</v>
      </c>
      <c r="H128" s="14">
        <v>24000000</v>
      </c>
      <c r="I128" s="14">
        <f t="shared" si="1"/>
        <v>24000000</v>
      </c>
      <c r="J128" s="11" t="s">
        <v>6</v>
      </c>
      <c r="K128" s="11" t="s">
        <v>2</v>
      </c>
      <c r="L128" s="15" t="s">
        <v>119</v>
      </c>
    </row>
    <row r="129" spans="1:12" ht="51">
      <c r="A129" s="22"/>
      <c r="B129" s="33" t="s">
        <v>324</v>
      </c>
      <c r="C129" s="49" t="s">
        <v>27</v>
      </c>
      <c r="D129" s="16">
        <v>41730</v>
      </c>
      <c r="E129" s="7">
        <v>9</v>
      </c>
      <c r="F129" s="33" t="s">
        <v>8</v>
      </c>
      <c r="G129" s="33" t="s">
        <v>126</v>
      </c>
      <c r="H129" s="14">
        <v>90000000</v>
      </c>
      <c r="I129" s="14">
        <f t="shared" si="1"/>
        <v>90000000</v>
      </c>
      <c r="J129" s="11" t="s">
        <v>6</v>
      </c>
      <c r="K129" s="11" t="s">
        <v>2</v>
      </c>
      <c r="L129" s="15" t="s">
        <v>119</v>
      </c>
    </row>
    <row r="130" spans="1:12" ht="63.75">
      <c r="A130" s="22"/>
      <c r="B130" s="33" t="s">
        <v>200</v>
      </c>
      <c r="C130" s="49" t="s">
        <v>212</v>
      </c>
      <c r="D130" s="16">
        <v>41730</v>
      </c>
      <c r="E130" s="7">
        <v>2</v>
      </c>
      <c r="F130" s="33" t="s">
        <v>8</v>
      </c>
      <c r="G130" s="33" t="s">
        <v>126</v>
      </c>
      <c r="H130" s="14">
        <v>70800000</v>
      </c>
      <c r="I130" s="14">
        <f t="shared" si="1"/>
        <v>70800000</v>
      </c>
      <c r="J130" s="11" t="s">
        <v>6</v>
      </c>
      <c r="K130" s="11" t="s">
        <v>2</v>
      </c>
      <c r="L130" s="15" t="s">
        <v>119</v>
      </c>
    </row>
    <row r="131" spans="1:12" ht="63.75">
      <c r="A131" s="22"/>
      <c r="B131" s="33">
        <v>72101509</v>
      </c>
      <c r="C131" s="49" t="s">
        <v>48</v>
      </c>
      <c r="D131" s="16">
        <v>41701</v>
      </c>
      <c r="E131" s="7">
        <v>12</v>
      </c>
      <c r="F131" s="33" t="s">
        <v>8</v>
      </c>
      <c r="G131" s="33" t="s">
        <v>126</v>
      </c>
      <c r="H131" s="14">
        <v>100000000</v>
      </c>
      <c r="I131" s="14">
        <f t="shared" si="1"/>
        <v>100000000</v>
      </c>
      <c r="J131" s="11" t="s">
        <v>6</v>
      </c>
      <c r="K131" s="11" t="s">
        <v>2</v>
      </c>
      <c r="L131" s="15" t="s">
        <v>121</v>
      </c>
    </row>
    <row r="132" spans="1:12" ht="63.75">
      <c r="A132" s="22"/>
      <c r="B132" s="33">
        <v>78181500</v>
      </c>
      <c r="C132" s="49" t="s">
        <v>49</v>
      </c>
      <c r="D132" s="16">
        <v>41821</v>
      </c>
      <c r="E132" s="7">
        <v>10</v>
      </c>
      <c r="F132" s="33" t="s">
        <v>3</v>
      </c>
      <c r="G132" s="33" t="s">
        <v>126</v>
      </c>
      <c r="H132" s="14">
        <v>80000000</v>
      </c>
      <c r="I132" s="14">
        <f t="shared" si="1"/>
        <v>80000000</v>
      </c>
      <c r="J132" s="11" t="s">
        <v>6</v>
      </c>
      <c r="K132" s="11" t="s">
        <v>2</v>
      </c>
      <c r="L132" s="15" t="s">
        <v>121</v>
      </c>
    </row>
    <row r="133" spans="1:12" ht="42">
      <c r="A133" s="22"/>
      <c r="B133" s="33">
        <v>72101509</v>
      </c>
      <c r="C133" s="49" t="s">
        <v>35</v>
      </c>
      <c r="D133" s="16">
        <v>41687</v>
      </c>
      <c r="E133" s="7">
        <v>12</v>
      </c>
      <c r="F133" s="33" t="s">
        <v>4</v>
      </c>
      <c r="G133" s="33" t="s">
        <v>126</v>
      </c>
      <c r="H133" s="14">
        <v>20000000</v>
      </c>
      <c r="I133" s="14">
        <f t="shared" si="1"/>
        <v>20000000</v>
      </c>
      <c r="J133" s="11" t="s">
        <v>6</v>
      </c>
      <c r="K133" s="11" t="s">
        <v>2</v>
      </c>
      <c r="L133" s="15" t="s">
        <v>121</v>
      </c>
    </row>
    <row r="134" spans="1:12" ht="51">
      <c r="A134" s="22"/>
      <c r="B134" s="33">
        <v>72101516</v>
      </c>
      <c r="C134" s="49" t="s">
        <v>28</v>
      </c>
      <c r="D134" s="16">
        <v>41652</v>
      </c>
      <c r="E134" s="7">
        <v>12</v>
      </c>
      <c r="F134" s="33" t="s">
        <v>8</v>
      </c>
      <c r="G134" s="33" t="s">
        <v>126</v>
      </c>
      <c r="H134" s="14">
        <v>60000000</v>
      </c>
      <c r="I134" s="14">
        <f t="shared" si="1"/>
        <v>60000000</v>
      </c>
      <c r="J134" s="11" t="s">
        <v>6</v>
      </c>
      <c r="K134" s="11" t="s">
        <v>2</v>
      </c>
      <c r="L134" s="15" t="s">
        <v>121</v>
      </c>
    </row>
    <row r="135" spans="1:12" ht="63.75">
      <c r="A135" s="22"/>
      <c r="B135" s="33">
        <v>72101509</v>
      </c>
      <c r="C135" s="49" t="s">
        <v>1</v>
      </c>
      <c r="D135" s="16">
        <v>41701</v>
      </c>
      <c r="E135" s="7">
        <v>12</v>
      </c>
      <c r="F135" s="33" t="s">
        <v>8</v>
      </c>
      <c r="G135" s="33" t="s">
        <v>126</v>
      </c>
      <c r="H135" s="14">
        <v>70000000</v>
      </c>
      <c r="I135" s="14">
        <f t="shared" si="1"/>
        <v>70000000</v>
      </c>
      <c r="J135" s="11" t="s">
        <v>6</v>
      </c>
      <c r="K135" s="11" t="s">
        <v>2</v>
      </c>
      <c r="L135" s="15" t="s">
        <v>121</v>
      </c>
    </row>
    <row r="136" spans="1:12" ht="42">
      <c r="A136" s="22"/>
      <c r="B136" s="33">
        <v>81141504</v>
      </c>
      <c r="C136" s="49" t="s">
        <v>38</v>
      </c>
      <c r="D136" s="16">
        <v>41730</v>
      </c>
      <c r="E136" s="7">
        <v>12</v>
      </c>
      <c r="F136" s="33" t="s">
        <v>8</v>
      </c>
      <c r="G136" s="33" t="s">
        <v>126</v>
      </c>
      <c r="H136" s="14">
        <v>40000000</v>
      </c>
      <c r="I136" s="14">
        <f t="shared" si="1"/>
        <v>40000000</v>
      </c>
      <c r="J136" s="11" t="s">
        <v>6</v>
      </c>
      <c r="K136" s="11" t="s">
        <v>2</v>
      </c>
      <c r="L136" s="15" t="s">
        <v>121</v>
      </c>
    </row>
    <row r="137" spans="1:12" ht="76.5">
      <c r="A137" s="22"/>
      <c r="B137" s="33">
        <v>72154501</v>
      </c>
      <c r="C137" s="49" t="s">
        <v>50</v>
      </c>
      <c r="D137" s="16">
        <v>41708</v>
      </c>
      <c r="E137" s="7">
        <v>12</v>
      </c>
      <c r="F137" s="33" t="s">
        <v>8</v>
      </c>
      <c r="G137" s="33" t="s">
        <v>126</v>
      </c>
      <c r="H137" s="14">
        <v>50000000</v>
      </c>
      <c r="I137" s="14">
        <f t="shared" si="1"/>
        <v>50000000</v>
      </c>
      <c r="J137" s="11" t="s">
        <v>6</v>
      </c>
      <c r="K137" s="11" t="s">
        <v>2</v>
      </c>
      <c r="L137" s="15" t="s">
        <v>121</v>
      </c>
    </row>
    <row r="138" spans="1:12" ht="51">
      <c r="A138" s="22"/>
      <c r="B138" s="33">
        <v>46191614</v>
      </c>
      <c r="C138" s="49" t="s">
        <v>64</v>
      </c>
      <c r="D138" s="16">
        <v>41774</v>
      </c>
      <c r="E138" s="7">
        <v>10</v>
      </c>
      <c r="F138" s="33" t="s">
        <v>135</v>
      </c>
      <c r="G138" s="33" t="s">
        <v>126</v>
      </c>
      <c r="H138" s="14">
        <v>200000000</v>
      </c>
      <c r="I138" s="14">
        <f t="shared" si="1"/>
        <v>200000000</v>
      </c>
      <c r="J138" s="11" t="s">
        <v>6</v>
      </c>
      <c r="K138" s="11" t="s">
        <v>2</v>
      </c>
      <c r="L138" s="15" t="s">
        <v>121</v>
      </c>
    </row>
    <row r="139" spans="1:12" ht="63.75">
      <c r="A139" s="22"/>
      <c r="B139" s="33">
        <v>90101600</v>
      </c>
      <c r="C139" s="49" t="s">
        <v>63</v>
      </c>
      <c r="D139" s="16">
        <v>41730</v>
      </c>
      <c r="E139" s="7">
        <v>12</v>
      </c>
      <c r="F139" s="33" t="s">
        <v>8</v>
      </c>
      <c r="G139" s="33" t="s">
        <v>126</v>
      </c>
      <c r="H139" s="14">
        <v>210000000</v>
      </c>
      <c r="I139" s="14">
        <f t="shared" si="1"/>
        <v>210000000</v>
      </c>
      <c r="J139" s="11" t="s">
        <v>6</v>
      </c>
      <c r="K139" s="11" t="s">
        <v>2</v>
      </c>
      <c r="L139" s="15" t="s">
        <v>121</v>
      </c>
    </row>
    <row r="140" spans="1:12" ht="51">
      <c r="A140" s="22"/>
      <c r="B140" s="33">
        <v>39121321</v>
      </c>
      <c r="C140" s="49" t="s">
        <v>65</v>
      </c>
      <c r="D140" s="16">
        <v>41764</v>
      </c>
      <c r="E140" s="7">
        <v>12</v>
      </c>
      <c r="F140" s="33" t="s">
        <v>8</v>
      </c>
      <c r="G140" s="33" t="s">
        <v>126</v>
      </c>
      <c r="H140" s="14">
        <v>80000000</v>
      </c>
      <c r="I140" s="14">
        <f t="shared" si="1"/>
        <v>80000000</v>
      </c>
      <c r="J140" s="11" t="s">
        <v>6</v>
      </c>
      <c r="K140" s="11" t="s">
        <v>2</v>
      </c>
      <c r="L140" s="15" t="s">
        <v>121</v>
      </c>
    </row>
    <row r="141" spans="1:12" ht="51">
      <c r="A141" s="22"/>
      <c r="B141" s="33" t="s">
        <v>327</v>
      </c>
      <c r="C141" s="49" t="s">
        <v>225</v>
      </c>
      <c r="D141" s="16">
        <v>41687</v>
      </c>
      <c r="E141" s="7">
        <v>12</v>
      </c>
      <c r="F141" s="33" t="s">
        <v>8</v>
      </c>
      <c r="G141" s="33" t="s">
        <v>126</v>
      </c>
      <c r="H141" s="14">
        <v>100000000</v>
      </c>
      <c r="I141" s="14">
        <f t="shared" si="1"/>
        <v>100000000</v>
      </c>
      <c r="J141" s="11" t="s">
        <v>6</v>
      </c>
      <c r="K141" s="11" t="s">
        <v>2</v>
      </c>
      <c r="L141" s="15" t="s">
        <v>121</v>
      </c>
    </row>
    <row r="142" spans="1:12" ht="42">
      <c r="A142" s="22"/>
      <c r="B142" s="33">
        <v>70122000</v>
      </c>
      <c r="C142" s="49" t="s">
        <v>66</v>
      </c>
      <c r="D142" s="16">
        <v>41688</v>
      </c>
      <c r="E142" s="7">
        <v>12</v>
      </c>
      <c r="F142" s="33" t="s">
        <v>8</v>
      </c>
      <c r="G142" s="33" t="s">
        <v>126</v>
      </c>
      <c r="H142" s="14">
        <v>35000000</v>
      </c>
      <c r="I142" s="14">
        <f aca="true" t="shared" si="2" ref="I142:I159">+H142</f>
        <v>35000000</v>
      </c>
      <c r="J142" s="11" t="s">
        <v>6</v>
      </c>
      <c r="K142" s="11" t="s">
        <v>2</v>
      </c>
      <c r="L142" s="15" t="s">
        <v>121</v>
      </c>
    </row>
    <row r="143" spans="1:12" ht="42">
      <c r="A143" s="22"/>
      <c r="B143" s="33">
        <v>50192702</v>
      </c>
      <c r="C143" s="49" t="s">
        <v>67</v>
      </c>
      <c r="D143" s="16">
        <v>41753</v>
      </c>
      <c r="E143" s="7">
        <v>12</v>
      </c>
      <c r="F143" s="33" t="s">
        <v>4</v>
      </c>
      <c r="G143" s="33" t="s">
        <v>126</v>
      </c>
      <c r="H143" s="14">
        <v>25000000</v>
      </c>
      <c r="I143" s="14">
        <f t="shared" si="2"/>
        <v>25000000</v>
      </c>
      <c r="J143" s="11" t="s">
        <v>6</v>
      </c>
      <c r="K143" s="11" t="s">
        <v>2</v>
      </c>
      <c r="L143" s="15" t="s">
        <v>121</v>
      </c>
    </row>
    <row r="144" spans="1:12" ht="42">
      <c r="A144" s="22"/>
      <c r="B144" s="33" t="s">
        <v>245</v>
      </c>
      <c r="C144" s="49" t="s">
        <v>131</v>
      </c>
      <c r="D144" s="16">
        <v>41663</v>
      </c>
      <c r="E144" s="7">
        <v>12</v>
      </c>
      <c r="F144" s="33" t="s">
        <v>4</v>
      </c>
      <c r="G144" s="33" t="s">
        <v>126</v>
      </c>
      <c r="H144" s="14">
        <v>20000000</v>
      </c>
      <c r="I144" s="14">
        <f t="shared" si="2"/>
        <v>20000000</v>
      </c>
      <c r="J144" s="11" t="s">
        <v>6</v>
      </c>
      <c r="K144" s="11" t="s">
        <v>2</v>
      </c>
      <c r="L144" s="15" t="s">
        <v>121</v>
      </c>
    </row>
    <row r="145" spans="1:12" ht="51">
      <c r="A145" s="22"/>
      <c r="B145" s="33" t="s">
        <v>219</v>
      </c>
      <c r="C145" s="49" t="s">
        <v>218</v>
      </c>
      <c r="D145" s="16">
        <v>41806</v>
      </c>
      <c r="E145" s="7">
        <v>12</v>
      </c>
      <c r="F145" s="33" t="s">
        <v>8</v>
      </c>
      <c r="G145" s="33" t="s">
        <v>126</v>
      </c>
      <c r="H145" s="14">
        <v>100000000</v>
      </c>
      <c r="I145" s="14">
        <f t="shared" si="2"/>
        <v>100000000</v>
      </c>
      <c r="J145" s="11" t="s">
        <v>6</v>
      </c>
      <c r="K145" s="11" t="s">
        <v>2</v>
      </c>
      <c r="L145" s="15" t="s">
        <v>121</v>
      </c>
    </row>
    <row r="146" spans="1:12" ht="51">
      <c r="A146" s="22"/>
      <c r="B146" s="33">
        <v>15101500</v>
      </c>
      <c r="C146" s="49" t="s">
        <v>51</v>
      </c>
      <c r="D146" s="16">
        <v>41754</v>
      </c>
      <c r="E146" s="7">
        <v>12</v>
      </c>
      <c r="F146" s="33" t="s">
        <v>135</v>
      </c>
      <c r="G146" s="33" t="s">
        <v>126</v>
      </c>
      <c r="H146" s="14">
        <v>1100000000</v>
      </c>
      <c r="I146" s="14">
        <f t="shared" si="2"/>
        <v>1100000000</v>
      </c>
      <c r="J146" s="11" t="s">
        <v>6</v>
      </c>
      <c r="K146" s="11" t="s">
        <v>2</v>
      </c>
      <c r="L146" s="15" t="s">
        <v>121</v>
      </c>
    </row>
    <row r="147" spans="1:12" ht="42">
      <c r="A147" s="22"/>
      <c r="B147" s="33">
        <v>25172100</v>
      </c>
      <c r="C147" s="49" t="s">
        <v>68</v>
      </c>
      <c r="D147" s="16">
        <v>41740</v>
      </c>
      <c r="E147" s="7">
        <v>12</v>
      </c>
      <c r="F147" s="33" t="s">
        <v>5</v>
      </c>
      <c r="G147" s="33" t="s">
        <v>126</v>
      </c>
      <c r="H147" s="14">
        <v>700000000</v>
      </c>
      <c r="I147" s="14">
        <f t="shared" si="2"/>
        <v>700000000</v>
      </c>
      <c r="J147" s="11" t="s">
        <v>6</v>
      </c>
      <c r="K147" s="11" t="s">
        <v>2</v>
      </c>
      <c r="L147" s="15" t="s">
        <v>121</v>
      </c>
    </row>
    <row r="148" spans="1:12" ht="63.75">
      <c r="A148" s="22"/>
      <c r="B148" s="33">
        <v>78181500</v>
      </c>
      <c r="C148" s="49" t="s">
        <v>215</v>
      </c>
      <c r="D148" s="16">
        <v>41731</v>
      </c>
      <c r="E148" s="7">
        <v>12</v>
      </c>
      <c r="F148" s="33" t="s">
        <v>5</v>
      </c>
      <c r="G148" s="33" t="s">
        <v>126</v>
      </c>
      <c r="H148" s="14">
        <v>400000000</v>
      </c>
      <c r="I148" s="14">
        <f t="shared" si="2"/>
        <v>400000000</v>
      </c>
      <c r="J148" s="11" t="s">
        <v>6</v>
      </c>
      <c r="K148" s="11" t="s">
        <v>2</v>
      </c>
      <c r="L148" s="15" t="s">
        <v>121</v>
      </c>
    </row>
    <row r="149" spans="1:12" ht="42">
      <c r="A149" s="22"/>
      <c r="B149" s="33">
        <v>25172503</v>
      </c>
      <c r="C149" s="49" t="s">
        <v>216</v>
      </c>
      <c r="D149" s="16">
        <v>41733</v>
      </c>
      <c r="E149" s="7">
        <v>12</v>
      </c>
      <c r="F149" s="33" t="s">
        <v>8</v>
      </c>
      <c r="G149" s="33" t="s">
        <v>126</v>
      </c>
      <c r="H149" s="14">
        <v>100000000</v>
      </c>
      <c r="I149" s="14">
        <f t="shared" si="2"/>
        <v>100000000</v>
      </c>
      <c r="J149" s="11" t="s">
        <v>6</v>
      </c>
      <c r="K149" s="11" t="s">
        <v>2</v>
      </c>
      <c r="L149" s="15" t="s">
        <v>121</v>
      </c>
    </row>
    <row r="150" spans="1:12" ht="51">
      <c r="A150" s="22"/>
      <c r="B150" s="33">
        <v>80111600</v>
      </c>
      <c r="C150" s="49" t="s">
        <v>222</v>
      </c>
      <c r="D150" s="16">
        <v>41821</v>
      </c>
      <c r="E150" s="7">
        <v>12</v>
      </c>
      <c r="F150" s="33" t="s">
        <v>3</v>
      </c>
      <c r="G150" s="33" t="s">
        <v>126</v>
      </c>
      <c r="H150" s="14">
        <v>220500000</v>
      </c>
      <c r="I150" s="14">
        <f t="shared" si="2"/>
        <v>220500000</v>
      </c>
      <c r="J150" s="11" t="s">
        <v>6</v>
      </c>
      <c r="K150" s="11" t="s">
        <v>2</v>
      </c>
      <c r="L150" s="15" t="s">
        <v>121</v>
      </c>
    </row>
    <row r="151" spans="1:12" ht="42">
      <c r="A151" s="22"/>
      <c r="B151" s="33">
        <v>81101515</v>
      </c>
      <c r="C151" s="49" t="s">
        <v>69</v>
      </c>
      <c r="D151" s="16">
        <v>41725</v>
      </c>
      <c r="E151" s="7">
        <v>4</v>
      </c>
      <c r="F151" s="33" t="s">
        <v>8</v>
      </c>
      <c r="G151" s="33" t="s">
        <v>126</v>
      </c>
      <c r="H151" s="14">
        <v>120000000</v>
      </c>
      <c r="I151" s="14">
        <f t="shared" si="2"/>
        <v>120000000</v>
      </c>
      <c r="J151" s="11" t="s">
        <v>6</v>
      </c>
      <c r="K151" s="11" t="s">
        <v>2</v>
      </c>
      <c r="L151" s="15" t="s">
        <v>121</v>
      </c>
    </row>
    <row r="152" spans="1:12" ht="42">
      <c r="A152" s="22"/>
      <c r="B152" s="33">
        <v>76111800</v>
      </c>
      <c r="C152" s="49" t="s">
        <v>52</v>
      </c>
      <c r="D152" s="16">
        <v>41718</v>
      </c>
      <c r="E152" s="7">
        <v>12</v>
      </c>
      <c r="F152" s="33" t="s">
        <v>4</v>
      </c>
      <c r="G152" s="33" t="s">
        <v>126</v>
      </c>
      <c r="H152" s="14">
        <v>10000000</v>
      </c>
      <c r="I152" s="14">
        <f t="shared" si="2"/>
        <v>10000000</v>
      </c>
      <c r="J152" s="11" t="s">
        <v>6</v>
      </c>
      <c r="K152" s="11" t="s">
        <v>2</v>
      </c>
      <c r="L152" s="15" t="s">
        <v>121</v>
      </c>
    </row>
    <row r="153" spans="1:12" ht="63.75">
      <c r="A153" s="22"/>
      <c r="B153" s="33">
        <v>46201000</v>
      </c>
      <c r="C153" s="49" t="s">
        <v>53</v>
      </c>
      <c r="D153" s="16">
        <v>41699</v>
      </c>
      <c r="E153" s="7">
        <v>11</v>
      </c>
      <c r="F153" s="33" t="s">
        <v>8</v>
      </c>
      <c r="G153" s="33" t="s">
        <v>126</v>
      </c>
      <c r="H153" s="14">
        <v>50000000</v>
      </c>
      <c r="I153" s="14">
        <f t="shared" si="2"/>
        <v>50000000</v>
      </c>
      <c r="J153" s="11" t="s">
        <v>6</v>
      </c>
      <c r="K153" s="11" t="s">
        <v>2</v>
      </c>
      <c r="L153" s="15" t="s">
        <v>120</v>
      </c>
    </row>
    <row r="154" spans="1:12" ht="42">
      <c r="A154" s="22"/>
      <c r="B154" s="33">
        <v>86111604</v>
      </c>
      <c r="C154" s="49" t="s">
        <v>32</v>
      </c>
      <c r="D154" s="16">
        <v>41730</v>
      </c>
      <c r="E154" s="7">
        <v>11</v>
      </c>
      <c r="F154" s="33" t="s">
        <v>8</v>
      </c>
      <c r="G154" s="33" t="s">
        <v>126</v>
      </c>
      <c r="H154" s="14">
        <v>100000000</v>
      </c>
      <c r="I154" s="14">
        <f t="shared" si="2"/>
        <v>100000000</v>
      </c>
      <c r="J154" s="11" t="s">
        <v>6</v>
      </c>
      <c r="K154" s="11" t="s">
        <v>2</v>
      </c>
      <c r="L154" s="15" t="s">
        <v>120</v>
      </c>
    </row>
    <row r="155" spans="1:12" ht="127.5">
      <c r="A155" s="22"/>
      <c r="B155" s="33">
        <v>78111500</v>
      </c>
      <c r="C155" s="49" t="s">
        <v>29</v>
      </c>
      <c r="D155" s="16">
        <v>41671</v>
      </c>
      <c r="E155" s="7">
        <v>11</v>
      </c>
      <c r="F155" s="33" t="s">
        <v>8</v>
      </c>
      <c r="G155" s="33" t="s">
        <v>126</v>
      </c>
      <c r="H155" s="14">
        <v>50000000</v>
      </c>
      <c r="I155" s="14">
        <f t="shared" si="2"/>
        <v>50000000</v>
      </c>
      <c r="J155" s="11" t="s">
        <v>6</v>
      </c>
      <c r="K155" s="11" t="s">
        <v>2</v>
      </c>
      <c r="L155" s="15" t="s">
        <v>120</v>
      </c>
    </row>
    <row r="156" spans="1:12" ht="42">
      <c r="A156" s="22"/>
      <c r="B156" s="33" t="s">
        <v>335</v>
      </c>
      <c r="C156" s="49" t="s">
        <v>0</v>
      </c>
      <c r="D156" s="16" t="s">
        <v>134</v>
      </c>
      <c r="E156" s="7">
        <v>12</v>
      </c>
      <c r="F156" s="33" t="s">
        <v>3</v>
      </c>
      <c r="G156" s="33" t="s">
        <v>126</v>
      </c>
      <c r="H156" s="14">
        <v>1962516389</v>
      </c>
      <c r="I156" s="14">
        <f t="shared" si="2"/>
        <v>1962516389</v>
      </c>
      <c r="J156" s="11" t="s">
        <v>6</v>
      </c>
      <c r="K156" s="11" t="s">
        <v>2</v>
      </c>
      <c r="L156" s="15" t="s">
        <v>119</v>
      </c>
    </row>
    <row r="157" spans="1:12" ht="42">
      <c r="A157" s="22"/>
      <c r="B157" s="33" t="s">
        <v>335</v>
      </c>
      <c r="C157" s="49" t="s">
        <v>0</v>
      </c>
      <c r="D157" s="16" t="s">
        <v>134</v>
      </c>
      <c r="E157" s="7">
        <v>12</v>
      </c>
      <c r="F157" s="33" t="s">
        <v>3</v>
      </c>
      <c r="G157" s="33" t="s">
        <v>126</v>
      </c>
      <c r="H157" s="14">
        <v>430128852</v>
      </c>
      <c r="I157" s="14">
        <f t="shared" si="2"/>
        <v>430128852</v>
      </c>
      <c r="J157" s="11" t="s">
        <v>6</v>
      </c>
      <c r="K157" s="11" t="s">
        <v>2</v>
      </c>
      <c r="L157" s="15" t="s">
        <v>121</v>
      </c>
    </row>
    <row r="158" spans="1:12" ht="42">
      <c r="A158" s="22"/>
      <c r="B158" s="33" t="s">
        <v>335</v>
      </c>
      <c r="C158" s="49" t="s">
        <v>0</v>
      </c>
      <c r="D158" s="16" t="s">
        <v>134</v>
      </c>
      <c r="E158" s="7">
        <v>12</v>
      </c>
      <c r="F158" s="33" t="s">
        <v>3</v>
      </c>
      <c r="G158" s="33" t="s">
        <v>126</v>
      </c>
      <c r="H158" s="14">
        <v>447210717</v>
      </c>
      <c r="I158" s="14">
        <f t="shared" si="2"/>
        <v>447210717</v>
      </c>
      <c r="J158" s="11" t="s">
        <v>6</v>
      </c>
      <c r="K158" s="11" t="s">
        <v>2</v>
      </c>
      <c r="L158" s="15" t="s">
        <v>122</v>
      </c>
    </row>
    <row r="159" spans="1:12" ht="42">
      <c r="A159" s="22"/>
      <c r="B159" s="33" t="s">
        <v>232</v>
      </c>
      <c r="C159" s="49" t="s">
        <v>230</v>
      </c>
      <c r="D159" s="16">
        <v>41848</v>
      </c>
      <c r="E159" s="7">
        <v>6</v>
      </c>
      <c r="F159" s="33" t="s">
        <v>5</v>
      </c>
      <c r="G159" s="33" t="s">
        <v>126</v>
      </c>
      <c r="H159" s="14">
        <v>384460717</v>
      </c>
      <c r="I159" s="14">
        <f t="shared" si="2"/>
        <v>384460717</v>
      </c>
      <c r="J159" s="11" t="s">
        <v>6</v>
      </c>
      <c r="K159" s="11" t="s">
        <v>2</v>
      </c>
      <c r="L159" s="15" t="s">
        <v>110</v>
      </c>
    </row>
    <row r="160" spans="1:12" ht="153">
      <c r="A160" s="22"/>
      <c r="B160" s="42" t="s">
        <v>323</v>
      </c>
      <c r="C160" s="49" t="s">
        <v>12</v>
      </c>
      <c r="D160" s="16">
        <v>41701</v>
      </c>
      <c r="E160" s="7">
        <v>12</v>
      </c>
      <c r="F160" s="42" t="s">
        <v>8</v>
      </c>
      <c r="G160" s="33" t="s">
        <v>126</v>
      </c>
      <c r="H160" s="14">
        <v>100000000</v>
      </c>
      <c r="I160" s="14">
        <v>100000000</v>
      </c>
      <c r="J160" s="11" t="s">
        <v>6</v>
      </c>
      <c r="K160" s="11" t="s">
        <v>2</v>
      </c>
      <c r="L160" s="15" t="s">
        <v>114</v>
      </c>
    </row>
    <row r="161" spans="1:12" ht="127.5">
      <c r="A161" s="22"/>
      <c r="B161" s="42">
        <v>55121700</v>
      </c>
      <c r="C161" s="49" t="s">
        <v>14</v>
      </c>
      <c r="D161" s="16">
        <v>41713</v>
      </c>
      <c r="E161" s="7">
        <v>6</v>
      </c>
      <c r="F161" s="42" t="s">
        <v>4</v>
      </c>
      <c r="G161" s="33" t="s">
        <v>126</v>
      </c>
      <c r="H161" s="14">
        <v>10000000</v>
      </c>
      <c r="I161" s="14">
        <v>10000000</v>
      </c>
      <c r="J161" s="11" t="s">
        <v>6</v>
      </c>
      <c r="K161" s="11" t="s">
        <v>2</v>
      </c>
      <c r="L161" s="15" t="s">
        <v>114</v>
      </c>
    </row>
    <row r="162" spans="1:12" ht="153">
      <c r="A162" s="22"/>
      <c r="B162" s="42">
        <v>86101700</v>
      </c>
      <c r="C162" s="49" t="s">
        <v>21</v>
      </c>
      <c r="D162" s="16">
        <v>41728</v>
      </c>
      <c r="E162" s="7">
        <v>3</v>
      </c>
      <c r="F162" s="42" t="s">
        <v>8</v>
      </c>
      <c r="G162" s="33" t="s">
        <v>126</v>
      </c>
      <c r="H162" s="14">
        <v>50000000</v>
      </c>
      <c r="I162" s="14">
        <v>50000000</v>
      </c>
      <c r="J162" s="11" t="s">
        <v>6</v>
      </c>
      <c r="K162" s="11" t="s">
        <v>2</v>
      </c>
      <c r="L162" s="15" t="s">
        <v>118</v>
      </c>
    </row>
    <row r="163" spans="1:12" ht="51">
      <c r="A163" s="22"/>
      <c r="B163" s="42" t="s">
        <v>233</v>
      </c>
      <c r="C163" s="49" t="s">
        <v>253</v>
      </c>
      <c r="D163" s="16">
        <v>41716</v>
      </c>
      <c r="E163" s="7">
        <v>10</v>
      </c>
      <c r="F163" s="42" t="s">
        <v>8</v>
      </c>
      <c r="G163" s="33" t="s">
        <v>126</v>
      </c>
      <c r="H163" s="14">
        <v>150000000</v>
      </c>
      <c r="I163" s="14">
        <v>150000000</v>
      </c>
      <c r="J163" s="11" t="s">
        <v>6</v>
      </c>
      <c r="K163" s="11" t="s">
        <v>2</v>
      </c>
      <c r="L163" s="15" t="s">
        <v>110</v>
      </c>
    </row>
    <row r="164" spans="1:12" ht="114.75">
      <c r="A164" s="22"/>
      <c r="B164" s="42">
        <v>84111600</v>
      </c>
      <c r="C164" s="49" t="s">
        <v>60</v>
      </c>
      <c r="D164" s="16">
        <v>41821</v>
      </c>
      <c r="E164" s="8">
        <v>4</v>
      </c>
      <c r="F164" s="42" t="s">
        <v>4</v>
      </c>
      <c r="G164" s="33" t="s">
        <v>126</v>
      </c>
      <c r="H164" s="14">
        <v>10000000</v>
      </c>
      <c r="I164" s="9">
        <v>10000000</v>
      </c>
      <c r="J164" s="11" t="s">
        <v>6</v>
      </c>
      <c r="K164" s="11" t="s">
        <v>2</v>
      </c>
      <c r="L164" s="15" t="s">
        <v>110</v>
      </c>
    </row>
    <row r="165" spans="1:12" ht="89.25">
      <c r="A165" s="22"/>
      <c r="B165" s="42">
        <v>80141626</v>
      </c>
      <c r="C165" s="49" t="s">
        <v>61</v>
      </c>
      <c r="D165" s="16">
        <v>41690</v>
      </c>
      <c r="E165" s="8">
        <v>8</v>
      </c>
      <c r="F165" s="42" t="s">
        <v>8</v>
      </c>
      <c r="G165" s="33" t="s">
        <v>126</v>
      </c>
      <c r="H165" s="14">
        <v>90000000</v>
      </c>
      <c r="I165" s="9">
        <v>90000000</v>
      </c>
      <c r="J165" s="11" t="s">
        <v>6</v>
      </c>
      <c r="K165" s="11" t="s">
        <v>2</v>
      </c>
      <c r="L165" s="15" t="s">
        <v>110</v>
      </c>
    </row>
    <row r="166" spans="1:12" ht="76.5">
      <c r="A166" s="22"/>
      <c r="B166" s="42" t="s">
        <v>322</v>
      </c>
      <c r="C166" s="49" t="s">
        <v>45</v>
      </c>
      <c r="D166" s="16">
        <v>41730</v>
      </c>
      <c r="E166" s="8">
        <v>4</v>
      </c>
      <c r="F166" s="42" t="s">
        <v>4</v>
      </c>
      <c r="G166" s="33" t="s">
        <v>126</v>
      </c>
      <c r="H166" s="14">
        <v>12000000</v>
      </c>
      <c r="I166" s="9">
        <v>12000000</v>
      </c>
      <c r="J166" s="11" t="s">
        <v>6</v>
      </c>
      <c r="K166" s="11" t="s">
        <v>2</v>
      </c>
      <c r="L166" s="15" t="s">
        <v>114</v>
      </c>
    </row>
    <row r="167" spans="1:12" ht="51">
      <c r="A167" s="22"/>
      <c r="B167" s="42" t="s">
        <v>321</v>
      </c>
      <c r="C167" s="49" t="s">
        <v>73</v>
      </c>
      <c r="D167" s="16">
        <v>41713</v>
      </c>
      <c r="E167" s="8">
        <v>4</v>
      </c>
      <c r="F167" s="42" t="s">
        <v>4</v>
      </c>
      <c r="G167" s="33" t="s">
        <v>126</v>
      </c>
      <c r="H167" s="14">
        <v>13000000</v>
      </c>
      <c r="I167" s="9">
        <v>13000000</v>
      </c>
      <c r="J167" s="11" t="s">
        <v>6</v>
      </c>
      <c r="K167" s="11" t="s">
        <v>2</v>
      </c>
      <c r="L167" s="15" t="s">
        <v>114</v>
      </c>
    </row>
    <row r="168" spans="1:12" ht="42">
      <c r="A168" s="22"/>
      <c r="B168" s="42">
        <v>93141808</v>
      </c>
      <c r="C168" s="49" t="s">
        <v>30</v>
      </c>
      <c r="D168" s="12" t="s">
        <v>57</v>
      </c>
      <c r="E168" s="7">
        <v>3</v>
      </c>
      <c r="F168" s="42" t="s">
        <v>8</v>
      </c>
      <c r="G168" s="33" t="s">
        <v>126</v>
      </c>
      <c r="H168" s="14">
        <v>73000000</v>
      </c>
      <c r="I168" s="14">
        <v>73000000</v>
      </c>
      <c r="J168" s="11" t="s">
        <v>6</v>
      </c>
      <c r="K168" s="11" t="s">
        <v>2</v>
      </c>
      <c r="L168" s="15" t="s">
        <v>120</v>
      </c>
    </row>
    <row r="169" spans="1:12" ht="42">
      <c r="A169" s="22"/>
      <c r="B169" s="42">
        <v>80111600</v>
      </c>
      <c r="C169" s="49" t="s">
        <v>31</v>
      </c>
      <c r="D169" s="16" t="s">
        <v>59</v>
      </c>
      <c r="E169" s="7">
        <v>12</v>
      </c>
      <c r="F169" s="42" t="s">
        <v>3</v>
      </c>
      <c r="G169" s="33" t="s">
        <v>126</v>
      </c>
      <c r="H169" s="14">
        <v>335741705</v>
      </c>
      <c r="I169" s="14">
        <v>335741705</v>
      </c>
      <c r="J169" s="11" t="s">
        <v>6</v>
      </c>
      <c r="K169" s="11" t="s">
        <v>2</v>
      </c>
      <c r="L169" s="15" t="s">
        <v>115</v>
      </c>
    </row>
    <row r="170" spans="1:12" ht="42">
      <c r="A170" s="22"/>
      <c r="B170" s="42">
        <v>80111600</v>
      </c>
      <c r="C170" s="49" t="s">
        <v>31</v>
      </c>
      <c r="D170" s="16" t="s">
        <v>59</v>
      </c>
      <c r="E170" s="7">
        <v>12</v>
      </c>
      <c r="F170" s="42" t="s">
        <v>3</v>
      </c>
      <c r="G170" s="33" t="s">
        <v>126</v>
      </c>
      <c r="H170" s="14">
        <v>201588092</v>
      </c>
      <c r="I170" s="14">
        <v>201588092</v>
      </c>
      <c r="J170" s="11" t="s">
        <v>6</v>
      </c>
      <c r="K170" s="11" t="s">
        <v>2</v>
      </c>
      <c r="L170" s="15" t="s">
        <v>116</v>
      </c>
    </row>
    <row r="171" spans="1:12" ht="42">
      <c r="A171" s="22"/>
      <c r="B171" s="42">
        <v>80111600</v>
      </c>
      <c r="C171" s="49" t="s">
        <v>31</v>
      </c>
      <c r="D171" s="16" t="s">
        <v>59</v>
      </c>
      <c r="E171" s="7">
        <v>12</v>
      </c>
      <c r="F171" s="42" t="s">
        <v>3</v>
      </c>
      <c r="G171" s="33" t="s">
        <v>126</v>
      </c>
      <c r="H171" s="14">
        <f>1162671049-466</f>
        <v>1162670583</v>
      </c>
      <c r="I171" s="14">
        <f>1162671049-466</f>
        <v>1162670583</v>
      </c>
      <c r="J171" s="11" t="s">
        <v>6</v>
      </c>
      <c r="K171" s="11" t="s">
        <v>2</v>
      </c>
      <c r="L171" s="15" t="s">
        <v>110</v>
      </c>
    </row>
    <row r="172" spans="1:12" ht="42">
      <c r="A172" s="22"/>
      <c r="B172" s="42">
        <v>80111600</v>
      </c>
      <c r="C172" s="49" t="s">
        <v>31</v>
      </c>
      <c r="D172" s="16" t="s">
        <v>59</v>
      </c>
      <c r="E172" s="7">
        <v>12</v>
      </c>
      <c r="F172" s="42" t="s">
        <v>3</v>
      </c>
      <c r="G172" s="33" t="s">
        <v>126</v>
      </c>
      <c r="H172" s="14">
        <v>942986478</v>
      </c>
      <c r="I172" s="14">
        <v>942986478</v>
      </c>
      <c r="J172" s="11" t="s">
        <v>6</v>
      </c>
      <c r="K172" s="11" t="s">
        <v>2</v>
      </c>
      <c r="L172" s="15" t="s">
        <v>117</v>
      </c>
    </row>
    <row r="173" spans="1:12" ht="42">
      <c r="A173" s="22"/>
      <c r="B173" s="42">
        <v>80111600</v>
      </c>
      <c r="C173" s="49" t="s">
        <v>31</v>
      </c>
      <c r="D173" s="16" t="s">
        <v>59</v>
      </c>
      <c r="E173" s="7">
        <v>12</v>
      </c>
      <c r="F173" s="42" t="s">
        <v>3</v>
      </c>
      <c r="G173" s="33" t="s">
        <v>126</v>
      </c>
      <c r="H173" s="14">
        <v>356443505</v>
      </c>
      <c r="I173" s="14">
        <v>356443505</v>
      </c>
      <c r="J173" s="11" t="s">
        <v>6</v>
      </c>
      <c r="K173" s="11" t="s">
        <v>2</v>
      </c>
      <c r="L173" s="15" t="s">
        <v>118</v>
      </c>
    </row>
    <row r="174" spans="1:12" ht="42">
      <c r="A174" s="22"/>
      <c r="B174" s="42">
        <v>80111600</v>
      </c>
      <c r="C174" s="49" t="s">
        <v>31</v>
      </c>
      <c r="D174" s="16" t="s">
        <v>59</v>
      </c>
      <c r="E174" s="7">
        <v>12</v>
      </c>
      <c r="F174" s="42" t="s">
        <v>3</v>
      </c>
      <c r="G174" s="33" t="s">
        <v>126</v>
      </c>
      <c r="H174" s="14">
        <v>1828431221</v>
      </c>
      <c r="I174" s="14">
        <v>1828431221</v>
      </c>
      <c r="J174" s="11" t="s">
        <v>6</v>
      </c>
      <c r="K174" s="11" t="s">
        <v>2</v>
      </c>
      <c r="L174" s="15" t="s">
        <v>114</v>
      </c>
    </row>
    <row r="175" spans="1:12" ht="42">
      <c r="A175" s="22"/>
      <c r="B175" s="42">
        <v>80111600</v>
      </c>
      <c r="C175" s="49" t="s">
        <v>31</v>
      </c>
      <c r="D175" s="16" t="s">
        <v>59</v>
      </c>
      <c r="E175" s="7">
        <v>11</v>
      </c>
      <c r="F175" s="42" t="s">
        <v>3</v>
      </c>
      <c r="G175" s="33" t="s">
        <v>126</v>
      </c>
      <c r="H175" s="14">
        <v>756273416</v>
      </c>
      <c r="I175" s="14">
        <v>756273416</v>
      </c>
      <c r="J175" s="11" t="s">
        <v>6</v>
      </c>
      <c r="K175" s="11" t="s">
        <v>2</v>
      </c>
      <c r="L175" s="15" t="s">
        <v>120</v>
      </c>
    </row>
    <row r="176" spans="1:12" ht="15">
      <c r="A176" s="22"/>
      <c r="B176" s="43"/>
      <c r="D176" s="19"/>
      <c r="F176" s="53"/>
      <c r="G176" s="53"/>
      <c r="H176" s="55"/>
      <c r="I176" s="55"/>
      <c r="J176" s="56"/>
      <c r="K176" s="56"/>
      <c r="L176" s="57"/>
    </row>
    <row r="177" spans="1:12" ht="15">
      <c r="A177" s="22"/>
      <c r="B177" s="26" t="s">
        <v>128</v>
      </c>
      <c r="C177" s="21"/>
      <c r="D177" s="21"/>
      <c r="E177" s="22"/>
      <c r="F177" s="53"/>
      <c r="G177" s="53"/>
      <c r="H177" s="55"/>
      <c r="I177" s="55"/>
      <c r="J177" s="56"/>
      <c r="K177" s="56"/>
      <c r="L177" s="57"/>
    </row>
    <row r="178" spans="1:12" ht="22.5">
      <c r="A178" s="22"/>
      <c r="B178" s="18" t="s">
        <v>80</v>
      </c>
      <c r="C178" s="18" t="s">
        <v>127</v>
      </c>
      <c r="D178" s="18" t="s">
        <v>88</v>
      </c>
      <c r="F178" s="22"/>
      <c r="G178" s="22"/>
      <c r="H178" s="22"/>
      <c r="I178" s="22"/>
      <c r="J178" s="22"/>
      <c r="K178" s="22"/>
      <c r="L178" s="22"/>
    </row>
    <row r="179" spans="1:12" ht="73.5">
      <c r="A179" s="22"/>
      <c r="B179" s="34" t="s">
        <v>136</v>
      </c>
      <c r="C179" s="35">
        <v>46191607</v>
      </c>
      <c r="D179" s="15" t="s">
        <v>122</v>
      </c>
      <c r="F179" s="22"/>
      <c r="G179" s="22"/>
      <c r="H179" s="22"/>
      <c r="I179" s="22"/>
      <c r="J179" s="22"/>
      <c r="K179" s="22"/>
      <c r="L179" s="22"/>
    </row>
    <row r="180" spans="1:12" ht="73.5">
      <c r="A180" s="22"/>
      <c r="B180" s="34" t="s">
        <v>137</v>
      </c>
      <c r="C180" s="35">
        <v>46191607</v>
      </c>
      <c r="D180" s="15" t="s">
        <v>122</v>
      </c>
      <c r="F180" s="22"/>
      <c r="G180" s="22"/>
      <c r="H180" s="22"/>
      <c r="I180" s="22"/>
      <c r="J180" s="22"/>
      <c r="K180" s="22"/>
      <c r="L180" s="22"/>
    </row>
    <row r="181" spans="1:12" ht="73.5">
      <c r="A181" s="22"/>
      <c r="B181" s="34" t="s">
        <v>138</v>
      </c>
      <c r="C181" s="35">
        <v>49141504</v>
      </c>
      <c r="D181" s="15" t="s">
        <v>122</v>
      </c>
      <c r="F181" s="22"/>
      <c r="G181" s="22"/>
      <c r="H181" s="58"/>
      <c r="I181" s="58"/>
      <c r="J181" s="22"/>
      <c r="K181" s="22"/>
      <c r="L181" s="22"/>
    </row>
    <row r="182" spans="1:12" ht="73.5">
      <c r="A182" s="22"/>
      <c r="B182" s="34" t="s">
        <v>139</v>
      </c>
      <c r="C182" s="35">
        <v>46181517</v>
      </c>
      <c r="D182" s="15" t="s">
        <v>122</v>
      </c>
      <c r="F182" s="22"/>
      <c r="G182" s="22"/>
      <c r="H182" s="58"/>
      <c r="I182" s="58"/>
      <c r="J182" s="22"/>
      <c r="K182" s="22"/>
      <c r="L182" s="22"/>
    </row>
    <row r="183" spans="1:12" ht="73.5">
      <c r="A183" s="22"/>
      <c r="B183" s="34" t="s">
        <v>140</v>
      </c>
      <c r="C183" s="35">
        <v>46171600</v>
      </c>
      <c r="D183" s="15" t="s">
        <v>122</v>
      </c>
      <c r="F183" s="22"/>
      <c r="G183" s="22"/>
      <c r="H183" s="58"/>
      <c r="I183" s="58"/>
      <c r="J183" s="22"/>
      <c r="K183" s="22"/>
      <c r="L183" s="22"/>
    </row>
    <row r="184" spans="1:12" ht="89.25">
      <c r="A184" s="22"/>
      <c r="B184" s="34" t="s">
        <v>141</v>
      </c>
      <c r="C184" s="33" t="s">
        <v>244</v>
      </c>
      <c r="D184" s="15" t="s">
        <v>122</v>
      </c>
      <c r="F184" s="22"/>
      <c r="G184" s="22"/>
      <c r="H184" s="58"/>
      <c r="I184" s="58"/>
      <c r="J184" s="22"/>
      <c r="K184" s="22"/>
      <c r="L184" s="22"/>
    </row>
    <row r="185" spans="1:12" ht="84">
      <c r="A185" s="22"/>
      <c r="B185" s="34" t="s">
        <v>142</v>
      </c>
      <c r="C185" s="35">
        <v>46161715</v>
      </c>
      <c r="D185" s="15" t="s">
        <v>122</v>
      </c>
      <c r="F185" s="22"/>
      <c r="G185" s="22"/>
      <c r="H185" s="58"/>
      <c r="I185" s="58"/>
      <c r="J185" s="22"/>
      <c r="K185" s="22"/>
      <c r="L185" s="22"/>
    </row>
    <row r="186" spans="1:12" ht="73.5">
      <c r="A186" s="22"/>
      <c r="B186" s="34" t="s">
        <v>143</v>
      </c>
      <c r="C186" s="33" t="s">
        <v>336</v>
      </c>
      <c r="D186" s="15" t="s">
        <v>122</v>
      </c>
      <c r="F186" s="22"/>
      <c r="G186" s="22"/>
      <c r="H186" s="58"/>
      <c r="I186" s="58"/>
      <c r="J186" s="22"/>
      <c r="K186" s="22"/>
      <c r="L186" s="22"/>
    </row>
    <row r="187" spans="1:12" ht="73.5">
      <c r="A187" s="22"/>
      <c r="B187" s="34" t="s">
        <v>144</v>
      </c>
      <c r="C187" s="35">
        <v>23241507</v>
      </c>
      <c r="D187" s="15" t="s">
        <v>122</v>
      </c>
      <c r="F187" s="22"/>
      <c r="G187" s="22"/>
      <c r="H187" s="21"/>
      <c r="I187" s="21"/>
      <c r="J187" s="22"/>
      <c r="K187" s="22"/>
      <c r="L187" s="22"/>
    </row>
    <row r="188" spans="1:12" ht="73.5">
      <c r="A188" s="22"/>
      <c r="B188" s="34" t="s">
        <v>145</v>
      </c>
      <c r="C188" s="35">
        <v>86101810</v>
      </c>
      <c r="D188" s="15" t="s">
        <v>122</v>
      </c>
      <c r="F188" s="22"/>
      <c r="G188" s="22"/>
      <c r="H188" s="21"/>
      <c r="I188" s="21"/>
      <c r="J188" s="22"/>
      <c r="K188" s="22"/>
      <c r="L188" s="22"/>
    </row>
    <row r="189" spans="1:12" ht="73.5">
      <c r="A189" s="22"/>
      <c r="B189" s="34" t="s">
        <v>146</v>
      </c>
      <c r="C189" s="35">
        <v>46181535</v>
      </c>
      <c r="D189" s="15" t="s">
        <v>122</v>
      </c>
      <c r="F189" s="22"/>
      <c r="G189" s="22"/>
      <c r="H189" s="21"/>
      <c r="I189" s="21"/>
      <c r="J189" s="22"/>
      <c r="K189" s="22"/>
      <c r="L189" s="22"/>
    </row>
    <row r="190" spans="1:12" ht="73.5">
      <c r="A190" s="22"/>
      <c r="B190" s="34" t="s">
        <v>147</v>
      </c>
      <c r="C190" s="35">
        <v>46181508</v>
      </c>
      <c r="D190" s="15" t="s">
        <v>122</v>
      </c>
      <c r="F190" s="22"/>
      <c r="G190" s="22"/>
      <c r="H190" s="21"/>
      <c r="I190" s="21"/>
      <c r="J190" s="22"/>
      <c r="K190" s="22"/>
      <c r="L190" s="22"/>
    </row>
    <row r="191" spans="1:12" ht="73.5">
      <c r="A191" s="22"/>
      <c r="B191" s="34" t="s">
        <v>148</v>
      </c>
      <c r="C191" s="35">
        <v>53102716</v>
      </c>
      <c r="D191" s="15" t="s">
        <v>122</v>
      </c>
      <c r="F191" s="22"/>
      <c r="G191" s="22"/>
      <c r="H191" s="21"/>
      <c r="I191" s="21"/>
      <c r="J191" s="22"/>
      <c r="K191" s="22"/>
      <c r="L191" s="22"/>
    </row>
    <row r="192" spans="1:12" ht="73.5">
      <c r="A192" s="22"/>
      <c r="B192" s="34" t="s">
        <v>149</v>
      </c>
      <c r="C192" s="35">
        <v>46181518</v>
      </c>
      <c r="D192" s="15" t="s">
        <v>122</v>
      </c>
      <c r="F192" s="22"/>
      <c r="G192" s="22"/>
      <c r="H192" s="21"/>
      <c r="I192" s="21"/>
      <c r="J192" s="22"/>
      <c r="K192" s="22"/>
      <c r="L192" s="22"/>
    </row>
    <row r="193" spans="1:12" ht="73.5">
      <c r="A193" s="22"/>
      <c r="B193" s="34" t="s">
        <v>150</v>
      </c>
      <c r="C193" s="35">
        <v>46161600</v>
      </c>
      <c r="D193" s="15" t="s">
        <v>122</v>
      </c>
      <c r="F193" s="22"/>
      <c r="G193" s="22"/>
      <c r="H193" s="21"/>
      <c r="I193" s="21"/>
      <c r="J193" s="22"/>
      <c r="K193" s="22"/>
      <c r="L193" s="22"/>
    </row>
    <row r="194" spans="1:12" ht="73.5">
      <c r="A194" s="22"/>
      <c r="B194" s="34" t="s">
        <v>151</v>
      </c>
      <c r="C194" s="35">
        <v>46181701</v>
      </c>
      <c r="D194" s="15" t="s">
        <v>122</v>
      </c>
      <c r="F194" s="22"/>
      <c r="G194" s="22"/>
      <c r="H194" s="21"/>
      <c r="I194" s="21"/>
      <c r="J194" s="22"/>
      <c r="K194" s="22"/>
      <c r="L194" s="22"/>
    </row>
    <row r="195" spans="1:12" ht="73.5">
      <c r="A195" s="22"/>
      <c r="B195" s="34" t="s">
        <v>152</v>
      </c>
      <c r="C195" s="35">
        <v>40151500</v>
      </c>
      <c r="D195" s="15" t="s">
        <v>122</v>
      </c>
      <c r="F195" s="22"/>
      <c r="G195" s="22"/>
      <c r="H195" s="21"/>
      <c r="I195" s="21"/>
      <c r="J195" s="22"/>
      <c r="K195" s="22"/>
      <c r="L195" s="22"/>
    </row>
    <row r="196" spans="1:12" ht="73.5">
      <c r="A196" s="22"/>
      <c r="B196" s="36" t="s">
        <v>153</v>
      </c>
      <c r="C196" s="35">
        <v>40151614</v>
      </c>
      <c r="D196" s="15" t="s">
        <v>122</v>
      </c>
      <c r="F196" s="22"/>
      <c r="G196" s="22"/>
      <c r="H196" s="21"/>
      <c r="I196" s="21"/>
      <c r="J196" s="22"/>
      <c r="K196" s="22"/>
      <c r="L196" s="22"/>
    </row>
    <row r="197" spans="1:12" ht="94.5">
      <c r="A197" s="22"/>
      <c r="B197" s="34" t="s">
        <v>154</v>
      </c>
      <c r="C197" s="35">
        <v>55101516</v>
      </c>
      <c r="D197" s="15" t="s">
        <v>122</v>
      </c>
      <c r="F197" s="22"/>
      <c r="G197" s="22"/>
      <c r="H197" s="21"/>
      <c r="I197" s="21"/>
      <c r="J197" s="22"/>
      <c r="K197" s="22"/>
      <c r="L197" s="22"/>
    </row>
    <row r="198" spans="1:12" ht="73.5">
      <c r="A198" s="22"/>
      <c r="B198" s="34" t="s">
        <v>155</v>
      </c>
      <c r="C198" s="35">
        <v>27131701</v>
      </c>
      <c r="D198" s="15" t="s">
        <v>122</v>
      </c>
      <c r="F198" s="22"/>
      <c r="G198" s="22"/>
      <c r="H198" s="21"/>
      <c r="I198" s="21"/>
      <c r="J198" s="22"/>
      <c r="K198" s="22"/>
      <c r="L198" s="22"/>
    </row>
    <row r="199" spans="1:12" ht="73.5">
      <c r="A199" s="22"/>
      <c r="B199" s="34" t="s">
        <v>156</v>
      </c>
      <c r="C199" s="35">
        <v>46191605</v>
      </c>
      <c r="D199" s="15" t="s">
        <v>122</v>
      </c>
      <c r="F199" s="22"/>
      <c r="G199" s="22"/>
      <c r="H199" s="21"/>
      <c r="I199" s="21"/>
      <c r="J199" s="22"/>
      <c r="K199" s="22"/>
      <c r="L199" s="22"/>
    </row>
    <row r="200" spans="1:12" ht="73.5">
      <c r="A200" s="22"/>
      <c r="B200" s="34" t="s">
        <v>157</v>
      </c>
      <c r="C200" s="35">
        <v>46191600</v>
      </c>
      <c r="D200" s="15" t="s">
        <v>122</v>
      </c>
      <c r="F200" s="22"/>
      <c r="G200" s="22"/>
      <c r="H200" s="21"/>
      <c r="I200" s="21"/>
      <c r="J200" s="22"/>
      <c r="K200" s="22"/>
      <c r="L200" s="22"/>
    </row>
    <row r="201" spans="1:12" ht="73.5">
      <c r="A201" s="22"/>
      <c r="B201" s="34" t="s">
        <v>158</v>
      </c>
      <c r="C201" s="35">
        <v>46191510</v>
      </c>
      <c r="D201" s="15" t="s">
        <v>122</v>
      </c>
      <c r="F201" s="22"/>
      <c r="G201" s="22"/>
      <c r="H201" s="21"/>
      <c r="I201" s="21"/>
      <c r="J201" s="22"/>
      <c r="K201" s="22"/>
      <c r="L201" s="22"/>
    </row>
    <row r="202" spans="1:12" ht="73.5">
      <c r="A202" s="22"/>
      <c r="B202" s="34" t="s">
        <v>159</v>
      </c>
      <c r="C202" s="35">
        <v>46191609</v>
      </c>
      <c r="D202" s="15" t="s">
        <v>122</v>
      </c>
      <c r="F202" s="22"/>
      <c r="G202" s="22"/>
      <c r="H202" s="21"/>
      <c r="I202" s="21"/>
      <c r="J202" s="22"/>
      <c r="K202" s="22"/>
      <c r="L202" s="22"/>
    </row>
    <row r="203" spans="1:12" ht="73.5">
      <c r="A203" s="22"/>
      <c r="B203" s="34" t="s">
        <v>160</v>
      </c>
      <c r="C203" s="35">
        <v>46161700</v>
      </c>
      <c r="D203" s="15" t="s">
        <v>122</v>
      </c>
      <c r="F203" s="22"/>
      <c r="G203" s="22"/>
      <c r="H203" s="21"/>
      <c r="I203" s="21"/>
      <c r="J203" s="22"/>
      <c r="K203" s="22"/>
      <c r="L203" s="22"/>
    </row>
    <row r="204" spans="1:12" ht="73.5">
      <c r="A204" s="22"/>
      <c r="B204" s="34" t="s">
        <v>161</v>
      </c>
      <c r="C204" s="35">
        <v>23241510</v>
      </c>
      <c r="D204" s="15" t="s">
        <v>122</v>
      </c>
      <c r="F204" s="22"/>
      <c r="G204" s="22"/>
      <c r="H204" s="21"/>
      <c r="I204" s="21"/>
      <c r="J204" s="22"/>
      <c r="K204" s="22"/>
      <c r="L204" s="22"/>
    </row>
    <row r="205" spans="1:12" ht="73.5">
      <c r="A205" s="22"/>
      <c r="B205" s="34" t="s">
        <v>162</v>
      </c>
      <c r="C205" s="35">
        <v>46191605</v>
      </c>
      <c r="D205" s="15" t="s">
        <v>122</v>
      </c>
      <c r="F205" s="22"/>
      <c r="G205" s="22"/>
      <c r="H205" s="21"/>
      <c r="I205" s="21"/>
      <c r="J205" s="22"/>
      <c r="K205" s="22"/>
      <c r="L205" s="22"/>
    </row>
    <row r="206" spans="1:12" ht="73.5">
      <c r="A206" s="22"/>
      <c r="B206" s="34" t="s">
        <v>163</v>
      </c>
      <c r="C206" s="35">
        <v>46171635</v>
      </c>
      <c r="D206" s="15" t="s">
        <v>122</v>
      </c>
      <c r="F206" s="22"/>
      <c r="G206" s="22"/>
      <c r="H206" s="21"/>
      <c r="I206" s="21"/>
      <c r="J206" s="22"/>
      <c r="K206" s="22"/>
      <c r="L206" s="22"/>
    </row>
    <row r="207" spans="1:12" ht="73.5">
      <c r="A207" s="22"/>
      <c r="B207" s="34" t="s">
        <v>164</v>
      </c>
      <c r="C207" s="35">
        <v>46191603</v>
      </c>
      <c r="D207" s="15" t="s">
        <v>122</v>
      </c>
      <c r="F207" s="22"/>
      <c r="G207" s="22"/>
      <c r="H207" s="21"/>
      <c r="I207" s="21"/>
      <c r="J207" s="22"/>
      <c r="K207" s="22"/>
      <c r="L207" s="22"/>
    </row>
    <row r="208" spans="1:12" ht="105">
      <c r="A208" s="22"/>
      <c r="B208" s="34" t="s">
        <v>165</v>
      </c>
      <c r="C208" s="7">
        <v>43211507</v>
      </c>
      <c r="D208" s="15" t="s">
        <v>115</v>
      </c>
      <c r="F208" s="22"/>
      <c r="G208" s="22"/>
      <c r="H208" s="21"/>
      <c r="I208" s="21"/>
      <c r="J208" s="22"/>
      <c r="K208" s="22"/>
      <c r="L208" s="22"/>
    </row>
    <row r="209" spans="1:12" ht="105">
      <c r="A209" s="22"/>
      <c r="B209" s="34" t="s">
        <v>166</v>
      </c>
      <c r="C209" s="7">
        <v>43211508</v>
      </c>
      <c r="D209" s="15" t="s">
        <v>115</v>
      </c>
      <c r="F209" s="22"/>
      <c r="G209" s="22"/>
      <c r="H209" s="21"/>
      <c r="I209" s="21"/>
      <c r="J209" s="22"/>
      <c r="K209" s="22"/>
      <c r="L209" s="22"/>
    </row>
    <row r="210" spans="1:12" ht="105">
      <c r="A210" s="22"/>
      <c r="B210" s="34" t="s">
        <v>167</v>
      </c>
      <c r="C210" s="7" t="s">
        <v>179</v>
      </c>
      <c r="D210" s="15" t="s">
        <v>115</v>
      </c>
      <c r="F210" s="22"/>
      <c r="G210" s="22"/>
      <c r="H210" s="21"/>
      <c r="I210" s="21"/>
      <c r="J210" s="22"/>
      <c r="K210" s="22"/>
      <c r="L210" s="22"/>
    </row>
    <row r="211" spans="1:12" ht="105">
      <c r="A211" s="22"/>
      <c r="B211" s="34" t="s">
        <v>168</v>
      </c>
      <c r="C211" s="7">
        <v>45121504</v>
      </c>
      <c r="D211" s="15" t="s">
        <v>115</v>
      </c>
      <c r="F211" s="22"/>
      <c r="G211" s="22"/>
      <c r="H211" s="21"/>
      <c r="I211" s="21"/>
      <c r="J211" s="22"/>
      <c r="K211" s="22"/>
      <c r="L211" s="22"/>
    </row>
    <row r="212" spans="1:12" ht="105">
      <c r="A212" s="22"/>
      <c r="B212" s="34" t="s">
        <v>169</v>
      </c>
      <c r="C212" s="7">
        <v>45121610</v>
      </c>
      <c r="D212" s="15" t="s">
        <v>115</v>
      </c>
      <c r="F212" s="22"/>
      <c r="G212" s="22"/>
      <c r="H212" s="21"/>
      <c r="I212" s="21"/>
      <c r="J212" s="22"/>
      <c r="K212" s="22"/>
      <c r="L212" s="22"/>
    </row>
    <row r="213" spans="1:12" ht="105">
      <c r="A213" s="22"/>
      <c r="B213" s="34" t="s">
        <v>170</v>
      </c>
      <c r="C213" s="7">
        <v>45121613</v>
      </c>
      <c r="D213" s="15" t="s">
        <v>115</v>
      </c>
      <c r="F213" s="22"/>
      <c r="G213" s="22"/>
      <c r="H213" s="21"/>
      <c r="I213" s="21"/>
      <c r="J213" s="22"/>
      <c r="K213" s="22"/>
      <c r="L213" s="22"/>
    </row>
    <row r="214" spans="1:12" ht="105">
      <c r="A214" s="22"/>
      <c r="B214" s="34" t="s">
        <v>171</v>
      </c>
      <c r="C214" s="7">
        <v>45121603</v>
      </c>
      <c r="D214" s="15" t="s">
        <v>115</v>
      </c>
      <c r="F214" s="22"/>
      <c r="G214" s="22"/>
      <c r="H214" s="21"/>
      <c r="I214" s="21"/>
      <c r="J214" s="22"/>
      <c r="K214" s="22"/>
      <c r="L214" s="22"/>
    </row>
    <row r="215" spans="1:12" ht="94.5">
      <c r="A215" s="22"/>
      <c r="B215" s="34" t="s">
        <v>172</v>
      </c>
      <c r="C215" s="7">
        <v>45121602</v>
      </c>
      <c r="D215" s="15" t="s">
        <v>115</v>
      </c>
      <c r="F215" s="22"/>
      <c r="G215" s="22"/>
      <c r="H215" s="21"/>
      <c r="I215" s="21"/>
      <c r="J215" s="22"/>
      <c r="K215" s="22"/>
      <c r="L215" s="22"/>
    </row>
    <row r="216" spans="1:12" ht="94.5">
      <c r="A216" s="22"/>
      <c r="B216" s="34" t="s">
        <v>173</v>
      </c>
      <c r="C216" s="7">
        <v>43201800</v>
      </c>
      <c r="D216" s="15" t="s">
        <v>115</v>
      </c>
      <c r="F216" s="22"/>
      <c r="G216" s="22"/>
      <c r="H216" s="21"/>
      <c r="I216" s="21"/>
      <c r="J216" s="22"/>
      <c r="K216" s="22"/>
      <c r="L216" s="22"/>
    </row>
    <row r="217" spans="1:12" ht="94.5">
      <c r="A217" s="22"/>
      <c r="B217" s="34" t="s">
        <v>174</v>
      </c>
      <c r="C217" s="7">
        <v>32101600</v>
      </c>
      <c r="D217" s="15" t="s">
        <v>115</v>
      </c>
      <c r="F217" s="22"/>
      <c r="G217" s="22"/>
      <c r="H217" s="21"/>
      <c r="I217" s="21"/>
      <c r="J217" s="22"/>
      <c r="K217" s="22"/>
      <c r="L217" s="22"/>
    </row>
    <row r="218" spans="1:12" ht="105">
      <c r="A218" s="22"/>
      <c r="B218" s="34" t="s">
        <v>175</v>
      </c>
      <c r="C218" s="7">
        <v>45121504</v>
      </c>
      <c r="D218" s="15" t="s">
        <v>115</v>
      </c>
      <c r="F218" s="22"/>
      <c r="G218" s="22"/>
      <c r="H218" s="21"/>
      <c r="I218" s="21"/>
      <c r="J218" s="22"/>
      <c r="K218" s="22"/>
      <c r="L218" s="22"/>
    </row>
    <row r="219" spans="1:12" ht="84">
      <c r="A219" s="22"/>
      <c r="B219" s="34" t="s">
        <v>176</v>
      </c>
      <c r="C219" s="7" t="s">
        <v>180</v>
      </c>
      <c r="D219" s="15" t="s">
        <v>115</v>
      </c>
      <c r="F219" s="22"/>
      <c r="G219" s="22"/>
      <c r="H219" s="21"/>
      <c r="I219" s="21"/>
      <c r="J219" s="22"/>
      <c r="K219" s="22"/>
      <c r="L219" s="22"/>
    </row>
    <row r="220" spans="1:12" ht="84">
      <c r="A220" s="22"/>
      <c r="B220" s="34" t="s">
        <v>177</v>
      </c>
      <c r="C220" s="7">
        <v>83111603</v>
      </c>
      <c r="D220" s="15" t="s">
        <v>115</v>
      </c>
      <c r="F220" s="22"/>
      <c r="G220" s="22"/>
      <c r="H220" s="21"/>
      <c r="I220" s="21"/>
      <c r="J220" s="22"/>
      <c r="K220" s="22"/>
      <c r="L220" s="22"/>
    </row>
    <row r="221" spans="1:12" ht="84">
      <c r="A221" s="22"/>
      <c r="B221" s="34" t="s">
        <v>178</v>
      </c>
      <c r="C221" s="7" t="s">
        <v>181</v>
      </c>
      <c r="D221" s="15" t="s">
        <v>115</v>
      </c>
      <c r="F221" s="22"/>
      <c r="G221" s="22"/>
      <c r="H221" s="21"/>
      <c r="I221" s="21"/>
      <c r="J221" s="22"/>
      <c r="K221" s="22"/>
      <c r="L221" s="22"/>
    </row>
    <row r="222" spans="1:12" ht="112.5">
      <c r="A222" s="22"/>
      <c r="B222" s="6" t="s">
        <v>182</v>
      </c>
      <c r="C222" s="33">
        <v>81101500</v>
      </c>
      <c r="D222" s="6" t="s">
        <v>114</v>
      </c>
      <c r="F222" s="22"/>
      <c r="G222" s="22"/>
      <c r="H222" s="21"/>
      <c r="I222" s="21"/>
      <c r="J222" s="22"/>
      <c r="K222" s="22"/>
      <c r="L222" s="22"/>
    </row>
    <row r="223" spans="1:12" ht="101.25">
      <c r="A223" s="22"/>
      <c r="B223" s="6" t="s">
        <v>183</v>
      </c>
      <c r="C223" s="33">
        <v>95121705</v>
      </c>
      <c r="D223" s="6" t="s">
        <v>114</v>
      </c>
      <c r="F223" s="22"/>
      <c r="G223" s="22"/>
      <c r="H223" s="21"/>
      <c r="I223" s="21"/>
      <c r="J223" s="22"/>
      <c r="K223" s="22"/>
      <c r="L223" s="22"/>
    </row>
    <row r="224" spans="1:12" ht="101.25">
      <c r="A224" s="22"/>
      <c r="B224" s="6" t="s">
        <v>184</v>
      </c>
      <c r="C224" s="33">
        <v>95121705</v>
      </c>
      <c r="D224" s="6" t="s">
        <v>114</v>
      </c>
      <c r="F224" s="22"/>
      <c r="G224" s="22"/>
      <c r="H224" s="21"/>
      <c r="I224" s="21"/>
      <c r="J224" s="22"/>
      <c r="K224" s="22"/>
      <c r="L224" s="22"/>
    </row>
    <row r="225" spans="1:12" ht="101.25">
      <c r="A225" s="22"/>
      <c r="B225" s="6" t="s">
        <v>185</v>
      </c>
      <c r="C225" s="7">
        <v>81101500</v>
      </c>
      <c r="D225" s="6" t="s">
        <v>114</v>
      </c>
      <c r="F225" s="22"/>
      <c r="G225" s="22"/>
      <c r="H225" s="21"/>
      <c r="I225" s="21"/>
      <c r="J225" s="22"/>
      <c r="K225" s="22"/>
      <c r="L225" s="22"/>
    </row>
    <row r="226" spans="1:12" ht="101.25">
      <c r="A226" s="22"/>
      <c r="B226" s="6" t="s">
        <v>188</v>
      </c>
      <c r="C226" s="33">
        <v>95121705</v>
      </c>
      <c r="D226" s="6" t="s">
        <v>114</v>
      </c>
      <c r="F226" s="22"/>
      <c r="G226" s="22"/>
      <c r="H226" s="21"/>
      <c r="I226" s="21"/>
      <c r="J226" s="22"/>
      <c r="K226" s="22"/>
      <c r="L226" s="22"/>
    </row>
    <row r="227" spans="1:12" ht="101.25">
      <c r="A227" s="22"/>
      <c r="B227" s="6" t="s">
        <v>189</v>
      </c>
      <c r="C227" s="33">
        <v>95121705</v>
      </c>
      <c r="D227" s="6" t="s">
        <v>114</v>
      </c>
      <c r="F227" s="22"/>
      <c r="G227" s="22"/>
      <c r="H227" s="21"/>
      <c r="I227" s="21"/>
      <c r="J227" s="22"/>
      <c r="K227" s="22"/>
      <c r="L227" s="22"/>
    </row>
    <row r="228" spans="1:12" ht="101.25">
      <c r="A228" s="22"/>
      <c r="B228" s="6" t="s">
        <v>190</v>
      </c>
      <c r="C228" s="33">
        <v>95121705</v>
      </c>
      <c r="D228" s="6" t="s">
        <v>114</v>
      </c>
      <c r="F228" s="22"/>
      <c r="G228" s="22"/>
      <c r="H228" s="21"/>
      <c r="I228" s="21"/>
      <c r="J228" s="22"/>
      <c r="K228" s="22"/>
      <c r="L228" s="22"/>
    </row>
    <row r="229" spans="1:12" ht="101.25">
      <c r="A229" s="22"/>
      <c r="B229" s="6" t="s">
        <v>201</v>
      </c>
      <c r="C229" s="33" t="s">
        <v>202</v>
      </c>
      <c r="D229" s="6" t="s">
        <v>119</v>
      </c>
      <c r="F229" s="22"/>
      <c r="G229" s="22"/>
      <c r="H229" s="21"/>
      <c r="I229" s="21"/>
      <c r="J229" s="22"/>
      <c r="K229" s="22"/>
      <c r="L229" s="22"/>
    </row>
    <row r="230" spans="1:12" ht="101.25">
      <c r="A230" s="22"/>
      <c r="B230" s="6" t="s">
        <v>203</v>
      </c>
      <c r="C230" s="33">
        <v>60141100</v>
      </c>
      <c r="D230" s="6" t="s">
        <v>119</v>
      </c>
      <c r="F230" s="22"/>
      <c r="G230" s="22"/>
      <c r="H230" s="21"/>
      <c r="I230" s="21"/>
      <c r="J230" s="22"/>
      <c r="K230" s="22"/>
      <c r="L230" s="22"/>
    </row>
    <row r="231" spans="1:12" ht="101.25">
      <c r="A231" s="22"/>
      <c r="B231" s="6" t="s">
        <v>204</v>
      </c>
      <c r="C231" s="33" t="s">
        <v>205</v>
      </c>
      <c r="D231" s="6" t="s">
        <v>119</v>
      </c>
      <c r="F231" s="22"/>
      <c r="G231" s="22"/>
      <c r="H231" s="21"/>
      <c r="I231" s="21"/>
      <c r="J231" s="22"/>
      <c r="K231" s="22"/>
      <c r="L231" s="22"/>
    </row>
    <row r="232" spans="1:12" ht="101.25">
      <c r="A232" s="22"/>
      <c r="B232" s="6" t="s">
        <v>206</v>
      </c>
      <c r="C232" s="33" t="s">
        <v>207</v>
      </c>
      <c r="D232" s="6" t="s">
        <v>119</v>
      </c>
      <c r="F232" s="22"/>
      <c r="G232" s="22"/>
      <c r="H232" s="21"/>
      <c r="I232" s="21"/>
      <c r="J232" s="22"/>
      <c r="K232" s="22"/>
      <c r="L232" s="22"/>
    </row>
    <row r="233" spans="1:12" ht="101.25">
      <c r="A233" s="22"/>
      <c r="B233" s="6" t="s">
        <v>208</v>
      </c>
      <c r="C233" s="33">
        <v>93141700</v>
      </c>
      <c r="D233" s="6" t="s">
        <v>119</v>
      </c>
      <c r="F233" s="22"/>
      <c r="G233" s="22"/>
      <c r="H233" s="21"/>
      <c r="I233" s="21"/>
      <c r="J233" s="22"/>
      <c r="K233" s="22"/>
      <c r="L233" s="22"/>
    </row>
    <row r="234" spans="1:12" ht="101.25">
      <c r="A234" s="22"/>
      <c r="B234" s="6" t="s">
        <v>209</v>
      </c>
      <c r="C234" s="33">
        <v>60141100</v>
      </c>
      <c r="D234" s="6" t="s">
        <v>119</v>
      </c>
      <c r="F234" s="22"/>
      <c r="G234" s="22"/>
      <c r="H234" s="21"/>
      <c r="I234" s="21"/>
      <c r="J234" s="22"/>
      <c r="K234" s="22"/>
      <c r="L234" s="22"/>
    </row>
    <row r="235" spans="1:12" ht="101.25">
      <c r="A235" s="22"/>
      <c r="B235" s="6" t="s">
        <v>210</v>
      </c>
      <c r="C235" s="33">
        <v>25101900</v>
      </c>
      <c r="D235" s="6" t="s">
        <v>119</v>
      </c>
      <c r="F235" s="22"/>
      <c r="G235" s="22"/>
      <c r="H235" s="21"/>
      <c r="I235" s="21"/>
      <c r="J235" s="22"/>
      <c r="K235" s="22"/>
      <c r="L235" s="22"/>
    </row>
    <row r="236" spans="1:12" ht="101.25">
      <c r="A236" s="22"/>
      <c r="B236" s="6" t="s">
        <v>211</v>
      </c>
      <c r="C236" s="33">
        <v>82121500</v>
      </c>
      <c r="D236" s="6" t="s">
        <v>119</v>
      </c>
      <c r="F236" s="22"/>
      <c r="G236" s="22"/>
      <c r="H236" s="21"/>
      <c r="I236" s="21"/>
      <c r="J236" s="22"/>
      <c r="K236" s="22"/>
      <c r="L236" s="22"/>
    </row>
    <row r="237" spans="1:12" ht="73.5">
      <c r="A237" s="22"/>
      <c r="B237" s="6" t="s">
        <v>226</v>
      </c>
      <c r="C237" s="33" t="s">
        <v>214</v>
      </c>
      <c r="D237" s="15" t="s">
        <v>121</v>
      </c>
      <c r="F237" s="22"/>
      <c r="G237" s="22"/>
      <c r="H237" s="21"/>
      <c r="I237" s="21"/>
      <c r="J237" s="22"/>
      <c r="K237" s="22"/>
      <c r="L237" s="22"/>
    </row>
    <row r="238" spans="1:12" ht="73.5">
      <c r="A238" s="22"/>
      <c r="B238" s="6" t="s">
        <v>227</v>
      </c>
      <c r="C238" s="33">
        <v>43211701</v>
      </c>
      <c r="D238" s="15" t="s">
        <v>121</v>
      </c>
      <c r="F238" s="22"/>
      <c r="G238" s="22"/>
      <c r="H238" s="21"/>
      <c r="I238" s="21"/>
      <c r="J238" s="22"/>
      <c r="K238" s="22"/>
      <c r="L238" s="22"/>
    </row>
    <row r="239" spans="1:12" ht="73.5">
      <c r="A239" s="22"/>
      <c r="B239" s="6" t="s">
        <v>228</v>
      </c>
      <c r="C239" s="33">
        <v>25191503</v>
      </c>
      <c r="D239" s="15" t="s">
        <v>121</v>
      </c>
      <c r="F239" s="22"/>
      <c r="G239" s="22"/>
      <c r="H239" s="21"/>
      <c r="I239" s="21"/>
      <c r="J239" s="22"/>
      <c r="K239" s="22"/>
      <c r="L239" s="22"/>
    </row>
    <row r="240" spans="1:12" ht="73.5">
      <c r="A240" s="22"/>
      <c r="B240" s="6" t="s">
        <v>229</v>
      </c>
      <c r="C240" s="33">
        <v>81102200</v>
      </c>
      <c r="D240" s="15" t="s">
        <v>121</v>
      </c>
      <c r="F240" s="22"/>
      <c r="G240" s="22"/>
      <c r="H240" s="21"/>
      <c r="I240" s="21"/>
      <c r="J240" s="22"/>
      <c r="K240" s="22"/>
      <c r="L240" s="22"/>
    </row>
    <row r="241" spans="1:12" ht="101.25">
      <c r="A241" s="22"/>
      <c r="B241" s="6" t="s">
        <v>237</v>
      </c>
      <c r="C241" s="33" t="s">
        <v>235</v>
      </c>
      <c r="D241" s="15" t="s">
        <v>110</v>
      </c>
      <c r="F241" s="22"/>
      <c r="G241" s="22"/>
      <c r="H241" s="21"/>
      <c r="I241" s="21"/>
      <c r="J241" s="22"/>
      <c r="K241" s="22"/>
      <c r="L241" s="22"/>
    </row>
    <row r="242" spans="1:12" ht="94.5">
      <c r="A242" s="22"/>
      <c r="B242" s="6" t="s">
        <v>238</v>
      </c>
      <c r="C242" s="33">
        <v>43233506</v>
      </c>
      <c r="D242" s="15" t="s">
        <v>110</v>
      </c>
      <c r="F242" s="22"/>
      <c r="G242" s="22"/>
      <c r="H242" s="21"/>
      <c r="I242" s="21"/>
      <c r="J242" s="22"/>
      <c r="K242" s="22"/>
      <c r="L242" s="22"/>
    </row>
    <row r="243" spans="1:12" ht="94.5">
      <c r="A243" s="22"/>
      <c r="B243" s="6" t="s">
        <v>239</v>
      </c>
      <c r="C243" s="33" t="s">
        <v>338</v>
      </c>
      <c r="D243" s="15" t="s">
        <v>110</v>
      </c>
      <c r="F243" s="22"/>
      <c r="G243" s="22"/>
      <c r="H243" s="21"/>
      <c r="I243" s="21"/>
      <c r="J243" s="22"/>
      <c r="K243" s="22"/>
      <c r="L243" s="22"/>
    </row>
    <row r="244" spans="1:12" ht="94.5">
      <c r="A244" s="22"/>
      <c r="B244" s="6" t="s">
        <v>10</v>
      </c>
      <c r="C244" s="33" t="s">
        <v>243</v>
      </c>
      <c r="D244" s="15" t="s">
        <v>110</v>
      </c>
      <c r="F244" s="22"/>
      <c r="G244" s="22"/>
      <c r="H244" s="21"/>
      <c r="I244" s="21"/>
      <c r="J244" s="22"/>
      <c r="K244" s="22"/>
      <c r="L244" s="22"/>
    </row>
    <row r="245" spans="1:12" ht="94.5">
      <c r="A245" s="22"/>
      <c r="B245" s="6" t="s">
        <v>240</v>
      </c>
      <c r="C245" s="33">
        <v>46171600</v>
      </c>
      <c r="D245" s="15" t="s">
        <v>110</v>
      </c>
      <c r="F245" s="22"/>
      <c r="G245" s="22"/>
      <c r="H245" s="21"/>
      <c r="I245" s="21"/>
      <c r="J245" s="22"/>
      <c r="K245" s="22"/>
      <c r="L245" s="22"/>
    </row>
    <row r="246" spans="1:12" ht="94.5">
      <c r="A246" s="22"/>
      <c r="B246" s="6" t="s">
        <v>241</v>
      </c>
      <c r="C246" s="33">
        <v>81111708</v>
      </c>
      <c r="D246" s="15" t="s">
        <v>110</v>
      </c>
      <c r="F246" s="22"/>
      <c r="G246" s="22"/>
      <c r="H246" s="21"/>
      <c r="I246" s="21"/>
      <c r="J246" s="22"/>
      <c r="K246" s="22"/>
      <c r="L246" s="22"/>
    </row>
    <row r="247" spans="1:12" ht="94.5">
      <c r="A247" s="22"/>
      <c r="B247" s="6" t="s">
        <v>252</v>
      </c>
      <c r="C247" s="33">
        <v>43201903</v>
      </c>
      <c r="D247" s="15" t="s">
        <v>110</v>
      </c>
      <c r="F247" s="22"/>
      <c r="G247" s="22"/>
      <c r="H247" s="21"/>
      <c r="I247" s="21"/>
      <c r="J247" s="22"/>
      <c r="K247" s="22"/>
      <c r="L247" s="22"/>
    </row>
    <row r="248" spans="1:12" ht="15">
      <c r="A248" s="22"/>
      <c r="B248" s="27"/>
      <c r="C248" s="53"/>
      <c r="D248" s="54"/>
      <c r="E248" s="27"/>
      <c r="F248" s="22"/>
      <c r="G248" s="22"/>
      <c r="H248" s="21"/>
      <c r="I248" s="21"/>
      <c r="J248" s="22"/>
      <c r="K248" s="22"/>
      <c r="L248" s="22"/>
    </row>
    <row r="249" spans="1:12" ht="15">
      <c r="A249" s="22"/>
      <c r="B249" s="27"/>
      <c r="C249" s="53"/>
      <c r="D249" s="54"/>
      <c r="E249" s="27"/>
      <c r="F249" s="22"/>
      <c r="G249" s="22"/>
      <c r="H249" s="21"/>
      <c r="I249" s="21"/>
      <c r="J249" s="22"/>
      <c r="K249" s="22"/>
      <c r="L249" s="22"/>
    </row>
    <row r="250" spans="1:12" ht="11.25">
      <c r="A250" s="22"/>
      <c r="B250" s="27"/>
      <c r="C250" s="22"/>
      <c r="D250" s="22"/>
      <c r="E250" s="27"/>
      <c r="F250" s="22"/>
      <c r="G250" s="22"/>
      <c r="H250" s="21"/>
      <c r="I250" s="21"/>
      <c r="J250" s="22"/>
      <c r="K250" s="22"/>
      <c r="L250" s="22"/>
    </row>
    <row r="251" spans="1:12" ht="11.25">
      <c r="A251" s="22"/>
      <c r="B251" s="41"/>
      <c r="C251" s="22"/>
      <c r="D251" s="22"/>
      <c r="E251" s="27"/>
      <c r="F251" s="22"/>
      <c r="G251" s="22"/>
      <c r="H251" s="21"/>
      <c r="I251" s="21"/>
      <c r="J251" s="22"/>
      <c r="K251" s="22"/>
      <c r="L251" s="22"/>
    </row>
    <row r="252" spans="1:12" ht="11.25">
      <c r="A252" s="22"/>
      <c r="B252" s="41"/>
      <c r="C252" s="22"/>
      <c r="D252" s="22"/>
      <c r="E252" s="27"/>
      <c r="F252" s="22"/>
      <c r="G252" s="22"/>
      <c r="H252" s="21"/>
      <c r="I252" s="21"/>
      <c r="J252" s="22"/>
      <c r="K252" s="22"/>
      <c r="L252" s="22"/>
    </row>
    <row r="253" spans="1:12" ht="11.25">
      <c r="A253" s="22"/>
      <c r="B253" s="41"/>
      <c r="C253" s="22"/>
      <c r="D253" s="22"/>
      <c r="E253" s="27"/>
      <c r="F253" s="22"/>
      <c r="G253" s="22"/>
      <c r="H253" s="21"/>
      <c r="I253" s="21"/>
      <c r="J253" s="22"/>
      <c r="K253" s="22"/>
      <c r="L253" s="22"/>
    </row>
    <row r="254" spans="1:12" ht="11.25">
      <c r="A254" s="22"/>
      <c r="B254" s="41"/>
      <c r="C254" s="22"/>
      <c r="D254" s="22"/>
      <c r="E254" s="27"/>
      <c r="F254" s="22"/>
      <c r="G254" s="22"/>
      <c r="H254" s="21"/>
      <c r="I254" s="21"/>
      <c r="J254" s="22"/>
      <c r="K254" s="22"/>
      <c r="L254" s="22"/>
    </row>
    <row r="255" spans="10:12" ht="11.25">
      <c r="J255" s="22"/>
      <c r="K255" s="22"/>
      <c r="L255" s="22"/>
    </row>
  </sheetData>
  <sheetProtection/>
  <autoFilter ref="B22:L175"/>
  <dataValidations count="19">
    <dataValidation allowBlank="1" showInputMessage="1" showErrorMessage="1" promptTitle="ID:" prompt="El objeto siempre se identificará con este ID." sqref="B248:B249 B177 ES67:ES69"/>
    <dataValidation allowBlank="1" showInputMessage="1" showErrorMessage="1" promptTitle="Plazo del contrato en meses" prompt="Escriba aquí el plazo total del contrato en meses" sqref="E248:E249 E160:E163 D178:D247 E168:E177 FE67:FE72 E76:E77 E23:E74"/>
    <dataValidation allowBlank="1" showInputMessage="1" showErrorMessage="1" promptTitle="Valor Unitario" prompt="Escriba aquí el valor unitario del objeto a contratar" sqref="H162:I163 FD67:FD69 H49:H51"/>
    <dataValidation allowBlank="1" showInputMessage="1" showErrorMessage="1" promptTitle="Valor Total" prompt="Corresponde a la necesidad planteada inicialmente y que puede ser susceptible de modificación debido a los recursos asignados y a la revisión realizada a cada objeto" sqref="H170:I177 H160:I161 FF67:FF69 H73:H159 H53:H54 H58:H69 H23:I48 I49:I51 I53:I159 H52:I52"/>
    <dataValidation allowBlank="1" showInputMessage="1" showErrorMessage="1" promptTitle="Objeto" prompt="Escriba aquí de forma exacta el objeto de la forma como quedará en la solicitud de viabilidad y en el proceso de selección" sqref="C164:C167 EX67:EX69 C77:C161 C55:C67 C46:C47 C23:C27 C31:C38 C29 C41"/>
    <dataValidation allowBlank="1" showInputMessage="1" showErrorMessage="1" promptTitle="Tipo de Gasto Predis" prompt="Celda que no puede ser modificada por trazabilidad de la información" sqref="FH67:FH72"/>
    <dataValidation allowBlank="1" showInputMessage="1" showErrorMessage="1" promptTitle="Concepto del Gasto (SDH)" prompt="Celda que no puede ser modificada por trazabilidad de la información" sqref="FJ67:FJ72"/>
    <dataValidation allowBlank="1" showInputMessage="1" showErrorMessage="1" promptTitle="Meta Proyecto de Inversión" prompt="Celda que no puede ser modificada por trazabilidad de la información" sqref="FK67:FK72"/>
    <dataValidation allowBlank="1" showInputMessage="1" showErrorMessage="1" promptTitle="Tipo de Contrato" prompt="Escriba aquí el tipo de contrato a realizar, de acuerdo con el objeto a contratar" sqref="FA67 FA70:FA72"/>
    <dataValidation allowBlank="1" showInputMessage="1" showErrorMessage="1" promptTitle="Componente" prompt="Celda que no puede ser modificada por trazabilidad de la información" sqref="FI67:FI72"/>
    <dataValidation allowBlank="1" showInputMessage="1" showErrorMessage="1" promptTitle="Clasificación de Recurrencia" prompt="Celda que no puede ser modificada por trazabilidad de la información" sqref="FG67:FG72"/>
    <dataValidation allowBlank="1" showInputMessage="1" showErrorMessage="1" promptTitle="Cantidades a contratar" prompt="Escriba aquí las cantidades a adquirir del objeto a contratar" sqref="E75 FC67:FC69"/>
    <dataValidation allowBlank="1" showInputMessage="1" showErrorMessage="1" promptTitle="Dependencia" prompt="Escriba aquí la dependencia a la cual pertenence el objeto a contratar" sqref="ET67:ET72"/>
    <dataValidation allowBlank="1" showInputMessage="1" showErrorMessage="1" promptTitle="Proceso" prompt="Escriba aquí el proceso al cual pertenece el objeto a contratar" sqref="EV67:EV72"/>
    <dataValidation allowBlank="1" showInputMessage="1" showErrorMessage="1" promptTitle="Área" prompt="Escriba aquí el área de la dependencia a la cual pertenence el objeto a contratar" sqref="EU67:EU72"/>
    <dataValidation allowBlank="1" showInputMessage="1" showErrorMessage="1" promptTitle="Justificación" prompt="Justifique detalladamente con cifras, datos y hechos la relevancia del objeto a contratar.&#10;La jusificación se puede complementar con la descripción de la necesidad que la entidad pretende satisfacer con la contratación" sqref="EZ67:EZ69"/>
    <dataValidation allowBlank="1" showInputMessage="1" showErrorMessage="1" promptTitle="Observaciones" prompt="Escriba aquí toda observación que tenga frente al objeto a contratar, incluye mayor detalle" sqref="EY67:EY69 C40"/>
    <dataValidation allowBlank="1" showInputMessage="1" showErrorMessage="1" promptTitle="Modalidad de Contratación" prompt="Escriba aquí la Modalidad de Contratación de acuerdo con la modalidad establecida en el estatuto de contratación" sqref="FB67:FB72"/>
    <dataValidation allowBlank="1" showInputMessage="1" showErrorMessage="1" promptTitle="Proyecto de Inversión" prompt="Celda que no puede ser modificada por trazabilidad de la información" sqref="FL67:FL72"/>
  </dataValidations>
  <hyperlinks>
    <hyperlink ref="C8" r:id="rId1" display="www.bomberosbogota.gov.co/‎"/>
  </hyperlinks>
  <printOptions horizontalCentered="1"/>
  <pageMargins left="0" right="0" top="0.9055118110236221" bottom="0.3937007874015748" header="0" footer="0"/>
  <pageSetup horizontalDpi="600" verticalDpi="600" orientation="landscape" scale="55" r:id="rId5"/>
  <headerFooter>
    <oddHeader>&amp;C&amp;"Arial,Negrita"&amp;8&amp;G
&amp;"Tahoma,Negrita"&amp;10PLAN ANUAL DE ADQUISICIONES
VIGENCIA 2014</oddHeader>
    <oddFooter>&amp;L&amp;"Arial,Normal"&amp;8Página &amp;P de &amp;N&amp;C&amp;"Arial,Normal"&amp;8Calle 20 No.68 A 06 PBX 3822500 www.bomberosbogota.gov.coLínea de emergencia 123</oddFooter>
  </headerFooter>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UAECOB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METOVAR</dc:creator>
  <cp:keywords/>
  <dc:description/>
  <cp:lastModifiedBy>Evelyn Julieth Medina Medina</cp:lastModifiedBy>
  <cp:lastPrinted>2014-01-31T19:50:43Z</cp:lastPrinted>
  <dcterms:created xsi:type="dcterms:W3CDTF">2009-10-08T13:21:11Z</dcterms:created>
  <dcterms:modified xsi:type="dcterms:W3CDTF">2014-02-20T20:20:27Z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