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4.3 ESTADISTICA TRIMESTRAL SUB.OPERATIVA\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5140" windowHeight="6780" tabRatio="76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<sst xmlns="http://schemas.openxmlformats.org/spreadsheetml/2006/main" count="297" uniqueCount="117">
  <si>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</si>
  <si>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</si>
  <si>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</si>
  <si>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</si>
  <si>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</si>
  <si>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</si>
  <si>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</si>
  <si>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</si>
  <si>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</si>
  <si>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</si>
  <si>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</si>
  <si>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</si>
  <si>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</si>
  <si>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</si>
  <si>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</si>
  <si>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</si>
  <si>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</si>
  <si>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</si>
  <si>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</si>
  <si>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</si>
  <si>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</si>
  <si>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</si>
  <si>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</si>
  <si>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</si>
  <si>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</si>
  <si>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</si>
  <si>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</si>
  <si>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</si>
  <si>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</si>
  <si>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</si>
  <si>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</si>
  <si>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</si>
  <si>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</si>
  <si>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</si>
  <si>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</si>
  <si>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</si>
  <si>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</si>
  <si>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</si>
  <si>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</si>
  <si>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</si>
  <si>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</si>
  <si>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</si>
  <si>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</si>
  <si>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</si>
  <si>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</si>
  <si>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</si>
  <si>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</si>
  <si>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</si>
  <si>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</si>
  <si>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</si>
  <si>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</si>
  <si>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</si>
  <si>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</si>
  <si>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</si>
  <si>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</si>
  <si>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</si>
  <si>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</si>
  <si>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</si>
  <si>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</si>
  <si>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</si>
  <si>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</si>
  <si>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</si>
  <si>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</si>
  <si>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</si>
  <si>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</si>
  <si>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</si>
  <si>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</si>
  <si>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</si>
  <si>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</si>
  <si>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</si>
  <si>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</si>
  <si>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</si>
  <si>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</si>
  <si>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</si>
  <si>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</si>
  <si>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</si>
  <si>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</si>
  <si>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</si>
  <si>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</si>
  <si>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</si>
  <si>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</si>
  <si>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</si>
  <si>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</si>
  <si>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</si>
  <si>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</si>
  <si>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</si>
  <si>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</si>
  <si>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</si>
  <si>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</si>
  <si>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</si>
  <si>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</si>
  <si>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</si>
  <si>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</si>
  <si>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</si>
  <si>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</si>
  <si>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</si>
  <si>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</si>
  <si>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</si>
  <si>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</si>
  <si>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</si>
  <si>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</si>
  <si>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</si>
  <si>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</si>
  <si>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</si>
  <si>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</si>
  <si>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</si>
  <si>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</si>
  <si>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</si>
  <si>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</si>
  <si>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</si>
  <si>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Octubre</t>
  </si>
  <si>
    <t>Consolidado de Incendios Atendidos - Octubre</t>
  </si>
  <si>
    <t>Consolidado de Incidentes por Estación - Octubre</t>
  </si>
  <si>
    <t>CONSOLIDADO DE SERVICIOS EN EL MES DE OCTUBRE 2019</t>
  </si>
  <si>
    <t>PROMEDIO TIEMPO DE RESPUESTA PARA EL MES DE OCTUBRE (Minutos):</t>
  </si>
  <si>
    <t>CONSOLIDADO DE INCENDIOS EN EL MES DE OCTUBRE 2019</t>
  </si>
  <si>
    <t>CONSOLIDADO DE INCIDENTES POR ESTACIÓN EN 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</si>
</sst>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3.2767351802204352E-2</c:v>
                </c:pt>
                <c:pt idx="1">
                  <c:v>7.298182901400059E-2</c:v>
                </c:pt>
                <c:pt idx="2">
                  <c:v>3.2767351802204347E-3</c:v>
                </c:pt>
                <c:pt idx="3">
                  <c:v>4.7065832588620793E-2</c:v>
                </c:pt>
                <c:pt idx="4">
                  <c:v>0.84390825141495385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0.10468237399343872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5.666567253206084E-2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6.3823441694005362E-2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6.7402326274977636E-2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9.2454518341783476E-2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4.3244855353414852E-2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5.9648076349537726E-2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5.2490307187593198E-2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6.113927825827617E-2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4.3244855353414852E-2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6.0841037876528482E-2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4.3543095735162539E-2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8.1121383835371305E-2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5.8753355204294665E-2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3.9069490008947209E-2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2.833283626603042E-2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4.3543095735162539E-2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7121584"/>
        <c:axId val="407121192"/>
      </c:barChart>
      <c:valAx>
        <c:axId val="40712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7121584"/>
        <c:crosses val="autoZero"/>
        <c:crossBetween val="between"/>
      </c:valAx>
      <c:catAx>
        <c:axId val="40712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7121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4.6680563451456006E-2</c:v>
                </c:pt>
                <c:pt idx="1">
                  <c:v>8.3886046364727435E-2</c:v>
                </c:pt>
                <c:pt idx="2">
                  <c:v>1.0106752574063546E-3</c:v>
                </c:pt>
                <c:pt idx="3">
                  <c:v>4.0237508685490496E-2</c:v>
                </c:pt>
                <c:pt idx="4">
                  <c:v>0.82818520624091974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9.5350893815930773E-2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6.2440780746636344E-2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5.9440338576211234E-2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6.3167203587897167E-2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9.0423851936074787E-2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4.9333586002147684E-2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6.2124944728696861E-2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4.9523087612911375E-2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5.4608047501737096E-2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4.7785989514244204E-2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6.2882951171751633E-2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4.8070241930389744E-2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7.5800644305476603E-2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5.1228602109784603E-2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5.1386520118754345E-2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3.2941696671088372E-2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4.3490619670267197E-2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7123152"/>
        <c:axId val="407122760"/>
      </c:barChart>
      <c:valAx>
        <c:axId val="40712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7123152"/>
        <c:crosses val="autoZero"/>
        <c:crossBetween val="between"/>
      </c:valAx>
      <c:catAx>
        <c:axId val="40712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7122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8.7001831617507741E-2</c:v>
                </c:pt>
                <c:pt idx="1">
                  <c:v>9.1486136550243166E-2</c:v>
                </c:pt>
                <c:pt idx="2">
                  <c:v>0.10610749699993684</c:v>
                </c:pt>
                <c:pt idx="3">
                  <c:v>0.10279163771868881</c:v>
                </c:pt>
                <c:pt idx="4">
                  <c:v>0.1061390766121392</c:v>
                </c:pt>
                <c:pt idx="5">
                  <c:v>9.7675740541906142E-2</c:v>
                </c:pt>
                <c:pt idx="6">
                  <c:v>9.9728415335059689E-2</c:v>
                </c:pt>
                <c:pt idx="7">
                  <c:v>0.10140213478178488</c:v>
                </c:pt>
                <c:pt idx="8">
                  <c:v>0.10165477167940377</c:v>
                </c:pt>
                <c:pt idx="9">
                  <c:v>0.10601275816332975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57" t="s">
        <v>113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16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16" ht="23.25" customHeight="1" x14ac:dyDescent="0.2">
      <c r="A3" s="58" t="s">
        <v>0</v>
      </c>
      <c r="B3" s="59"/>
      <c r="C3" s="52" t="s">
        <v>7</v>
      </c>
      <c r="D3" s="52"/>
      <c r="E3" s="52"/>
      <c r="F3" s="52"/>
      <c r="G3" s="30"/>
      <c r="H3" s="64" t="s">
        <v>8</v>
      </c>
      <c r="I3" s="52" t="s">
        <v>9</v>
      </c>
      <c r="J3" s="52" t="s">
        <v>10</v>
      </c>
      <c r="K3" s="52" t="s">
        <v>114</v>
      </c>
      <c r="L3" s="52"/>
      <c r="M3" s="52"/>
      <c r="N3" s="52"/>
      <c r="O3" s="53">
        <f>J27</f>
        <v>7.2685185185185188E-3</v>
      </c>
      <c r="P3" s="15"/>
    </row>
    <row r="4" spans="1:16" ht="23.25" customHeight="1" x14ac:dyDescent="0.2">
      <c r="A4" s="60"/>
      <c r="B4" s="61"/>
      <c r="C4" s="52" t="s">
        <v>6</v>
      </c>
      <c r="D4" s="52"/>
      <c r="E4" s="52"/>
      <c r="F4" s="52"/>
      <c r="G4" s="52"/>
      <c r="H4" s="64"/>
      <c r="I4" s="52"/>
      <c r="J4" s="52"/>
      <c r="K4" s="52"/>
      <c r="L4" s="52"/>
      <c r="M4" s="52"/>
      <c r="N4" s="52"/>
      <c r="O4" s="53"/>
      <c r="P4" s="15"/>
    </row>
    <row r="5" spans="1:16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64"/>
      <c r="I5" s="52"/>
      <c r="J5" s="52"/>
      <c r="K5" s="52"/>
      <c r="L5" s="52"/>
      <c r="M5" s="52"/>
      <c r="N5" s="52"/>
      <c r="O5" s="53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9</v>
      </c>
      <c r="D6" s="3">
        <v>14</v>
      </c>
      <c r="E6" s="3">
        <v>0</v>
      </c>
      <c r="F6" s="3">
        <v>14</v>
      </c>
      <c r="G6" s="3">
        <v>256</v>
      </c>
      <c r="H6" s="4">
        <f>SUM(C6:G6)</f>
        <v>293</v>
      </c>
      <c r="I6" s="28">
        <f>H6/$H$27</f>
        <v>8.7280309800417039E-2</v>
      </c>
      <c r="J6" s="37">
        <v>7.0382882882882901E-3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7</v>
      </c>
      <c r="D7" s="3">
        <v>19</v>
      </c>
      <c r="E7" s="3">
        <v>2</v>
      </c>
      <c r="F7" s="3">
        <v>14</v>
      </c>
      <c r="G7" s="3">
        <v>210</v>
      </c>
      <c r="H7" s="4">
        <f t="shared" ref="H7:H26" si="0">SUM(C7:G7)</f>
        <v>252</v>
      </c>
      <c r="I7" s="28">
        <f t="shared" ref="I7:I26" si="1">H7/$H$27</f>
        <v>7.5067024128686322E-2</v>
      </c>
      <c r="J7" s="37">
        <v>6.9088319088319071E-3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2</v>
      </c>
      <c r="D8" s="3">
        <v>12</v>
      </c>
      <c r="E8" s="3">
        <v>0</v>
      </c>
      <c r="F8" s="3">
        <v>5</v>
      </c>
      <c r="G8" s="3">
        <v>92</v>
      </c>
      <c r="H8" s="4">
        <f t="shared" si="0"/>
        <v>111</v>
      </c>
      <c r="I8" s="28">
        <f t="shared" si="1"/>
        <v>3.3065236818588022E-2</v>
      </c>
      <c r="J8" s="37">
        <v>7.273391812865496E-3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7</v>
      </c>
      <c r="D9" s="3">
        <v>13</v>
      </c>
      <c r="E9" s="3">
        <v>0</v>
      </c>
      <c r="F9" s="3">
        <v>5</v>
      </c>
      <c r="G9" s="3">
        <v>178</v>
      </c>
      <c r="H9" s="4">
        <f t="shared" si="0"/>
        <v>203</v>
      </c>
      <c r="I9" s="28">
        <f t="shared" si="1"/>
        <v>6.047065832588621E-2</v>
      </c>
      <c r="J9" s="37">
        <v>5.4232804232804228E-3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6</v>
      </c>
      <c r="D10" s="3">
        <v>18</v>
      </c>
      <c r="E10" s="3">
        <v>0</v>
      </c>
      <c r="F10" s="3">
        <v>2</v>
      </c>
      <c r="G10" s="3">
        <v>98</v>
      </c>
      <c r="H10" s="4">
        <f t="shared" si="0"/>
        <v>124</v>
      </c>
      <c r="I10" s="28">
        <f t="shared" si="1"/>
        <v>3.6937742031575814E-2</v>
      </c>
      <c r="J10" s="37">
        <v>9.2995169082125614E-3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2</v>
      </c>
      <c r="D11" s="3">
        <v>9</v>
      </c>
      <c r="E11" s="3">
        <v>0</v>
      </c>
      <c r="F11" s="3">
        <v>0</v>
      </c>
      <c r="G11" s="3">
        <v>73</v>
      </c>
      <c r="H11" s="4">
        <f t="shared" si="0"/>
        <v>84</v>
      </c>
      <c r="I11" s="28">
        <f t="shared" si="1"/>
        <v>2.5022341376228777E-2</v>
      </c>
      <c r="J11" s="37">
        <v>7.5757575757575751E-3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16</v>
      </c>
      <c r="D12" s="3">
        <v>14</v>
      </c>
      <c r="E12" s="3">
        <v>0</v>
      </c>
      <c r="F12" s="3">
        <v>5</v>
      </c>
      <c r="G12" s="3">
        <v>172</v>
      </c>
      <c r="H12" s="4">
        <f t="shared" si="0"/>
        <v>207</v>
      </c>
      <c r="I12" s="28">
        <f t="shared" si="1"/>
        <v>6.1662198391420911E-2</v>
      </c>
      <c r="J12" s="37">
        <v>5.8226495726495719E-3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10</v>
      </c>
      <c r="D13" s="3">
        <v>30</v>
      </c>
      <c r="E13" s="3">
        <v>2</v>
      </c>
      <c r="F13" s="3">
        <v>16</v>
      </c>
      <c r="G13" s="3">
        <v>260</v>
      </c>
      <c r="H13" s="4">
        <f t="shared" si="0"/>
        <v>318</v>
      </c>
      <c r="I13" s="28">
        <f t="shared" si="1"/>
        <v>9.472743521000894E-2</v>
      </c>
      <c r="J13" s="37">
        <v>8.2217261904761873E-3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1</v>
      </c>
      <c r="D14" s="3">
        <v>17</v>
      </c>
      <c r="E14" s="3">
        <v>2</v>
      </c>
      <c r="F14" s="3">
        <v>7</v>
      </c>
      <c r="G14" s="3">
        <v>141</v>
      </c>
      <c r="H14" s="4">
        <f t="shared" si="0"/>
        <v>168</v>
      </c>
      <c r="I14" s="28">
        <f t="shared" si="1"/>
        <v>5.0044682752457555E-2</v>
      </c>
      <c r="J14" s="37">
        <v>5.9294871794871801E-3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8</v>
      </c>
      <c r="D15" s="3">
        <v>16</v>
      </c>
      <c r="E15" s="3">
        <v>0</v>
      </c>
      <c r="F15" s="3">
        <v>13</v>
      </c>
      <c r="G15" s="3">
        <v>221</v>
      </c>
      <c r="H15" s="4">
        <f t="shared" si="0"/>
        <v>258</v>
      </c>
      <c r="I15" s="28">
        <f t="shared" si="1"/>
        <v>7.6854334226988383E-2</v>
      </c>
      <c r="J15" s="37">
        <v>6.1796171171171191E-3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6</v>
      </c>
      <c r="D16" s="3">
        <v>24</v>
      </c>
      <c r="E16" s="3">
        <v>2</v>
      </c>
      <c r="F16" s="3">
        <v>33</v>
      </c>
      <c r="G16" s="3">
        <v>322</v>
      </c>
      <c r="H16" s="4">
        <f t="shared" si="0"/>
        <v>387</v>
      </c>
      <c r="I16" s="28">
        <f t="shared" si="1"/>
        <v>0.11528150134048257</v>
      </c>
      <c r="J16" s="37">
        <v>7.6280381944444408E-3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3</v>
      </c>
      <c r="D17" s="3">
        <v>6</v>
      </c>
      <c r="E17" s="3">
        <v>0</v>
      </c>
      <c r="F17" s="3">
        <v>5</v>
      </c>
      <c r="G17" s="3">
        <v>68</v>
      </c>
      <c r="H17" s="4">
        <f t="shared" si="0"/>
        <v>82</v>
      </c>
      <c r="I17" s="28">
        <f t="shared" si="1"/>
        <v>2.4426571343461424E-2</v>
      </c>
      <c r="J17" s="37">
        <v>6.3492063492063492E-3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4</v>
      </c>
      <c r="D18" s="3">
        <v>6</v>
      </c>
      <c r="E18" s="3">
        <v>0</v>
      </c>
      <c r="F18" s="3">
        <v>11</v>
      </c>
      <c r="G18" s="3">
        <v>117</v>
      </c>
      <c r="H18" s="4">
        <f t="shared" si="0"/>
        <v>138</v>
      </c>
      <c r="I18" s="28">
        <f t="shared" si="1"/>
        <v>4.1108132260947276E-2</v>
      </c>
      <c r="J18" s="37">
        <v>6.9775132275132282E-3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3</v>
      </c>
      <c r="D19" s="3">
        <v>4</v>
      </c>
      <c r="E19" s="3">
        <v>0</v>
      </c>
      <c r="F19" s="3">
        <v>2</v>
      </c>
      <c r="G19" s="3">
        <v>104</v>
      </c>
      <c r="H19" s="4">
        <f t="shared" si="0"/>
        <v>113</v>
      </c>
      <c r="I19" s="28">
        <f t="shared" si="1"/>
        <v>3.3661006851355375E-2</v>
      </c>
      <c r="J19" s="37">
        <v>6.7129629629629622E-3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3</v>
      </c>
      <c r="D20" s="3">
        <v>2</v>
      </c>
      <c r="E20" s="3">
        <v>0</v>
      </c>
      <c r="F20" s="3">
        <v>4</v>
      </c>
      <c r="G20" s="3">
        <v>89</v>
      </c>
      <c r="H20" s="4">
        <f t="shared" si="0"/>
        <v>98</v>
      </c>
      <c r="I20" s="28">
        <f t="shared" si="1"/>
        <v>2.919273160560024E-2</v>
      </c>
      <c r="J20" s="37">
        <v>4.3209876543209881E-3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5</v>
      </c>
      <c r="D21" s="3">
        <v>10</v>
      </c>
      <c r="E21" s="3">
        <v>0</v>
      </c>
      <c r="F21" s="3">
        <v>5</v>
      </c>
      <c r="G21" s="3">
        <v>120</v>
      </c>
      <c r="H21" s="4">
        <f t="shared" si="0"/>
        <v>140</v>
      </c>
      <c r="I21" s="28">
        <f t="shared" si="1"/>
        <v>4.1703902293714623E-2</v>
      </c>
      <c r="J21" s="37">
        <v>6.6520467836257311E-3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1</v>
      </c>
      <c r="D22" s="3">
        <v>1</v>
      </c>
      <c r="E22" s="3">
        <v>2</v>
      </c>
      <c r="F22" s="3">
        <v>1</v>
      </c>
      <c r="G22" s="3">
        <v>56</v>
      </c>
      <c r="H22" s="4">
        <f t="shared" si="0"/>
        <v>61</v>
      </c>
      <c r="I22" s="28">
        <f t="shared" si="1"/>
        <v>1.817098599940423E-2</v>
      </c>
      <c r="J22" s="37">
        <v>7.2916666666666668E-3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7</v>
      </c>
      <c r="D23" s="3">
        <v>12</v>
      </c>
      <c r="E23" s="3">
        <v>1</v>
      </c>
      <c r="F23" s="3">
        <v>7</v>
      </c>
      <c r="G23" s="3">
        <v>93</v>
      </c>
      <c r="H23" s="4">
        <f t="shared" si="0"/>
        <v>120</v>
      </c>
      <c r="I23" s="28">
        <f t="shared" si="1"/>
        <v>3.5746201966041107E-2</v>
      </c>
      <c r="J23" s="37">
        <v>7.3045267489711928E-3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10</v>
      </c>
      <c r="D24" s="3">
        <v>18</v>
      </c>
      <c r="E24" s="3">
        <v>0</v>
      </c>
      <c r="F24" s="3">
        <v>9</v>
      </c>
      <c r="G24" s="3">
        <v>152</v>
      </c>
      <c r="H24" s="4">
        <f t="shared" si="0"/>
        <v>189</v>
      </c>
      <c r="I24" s="28">
        <f t="shared" si="1"/>
        <v>5.6300268096514748E-2</v>
      </c>
      <c r="J24" s="37">
        <v>1.0396825396825396E-2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3</v>
      </c>
      <c r="H25" s="4">
        <f t="shared" si="0"/>
        <v>3</v>
      </c>
      <c r="I25" s="28">
        <f t="shared" si="1"/>
        <v>8.9365504915102768E-4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8</v>
      </c>
      <c r="H26" s="4">
        <f t="shared" si="0"/>
        <v>8</v>
      </c>
      <c r="I26" s="28">
        <f t="shared" si="1"/>
        <v>2.3830801310694072E-3</v>
      </c>
      <c r="J26" s="37">
        <v>0</v>
      </c>
      <c r="O26" s="8"/>
      <c r="P26" s="15"/>
    </row>
    <row r="27" spans="1:16" s="5" customFormat="1" ht="20.25" customHeight="1" x14ac:dyDescent="0.2">
      <c r="A27" s="48" t="s">
        <v>8</v>
      </c>
      <c r="B27" s="49"/>
      <c r="C27" s="6">
        <f t="shared" ref="C27:H27" si="2">SUM(C6:C26)</f>
        <v>110</v>
      </c>
      <c r="D27" s="6">
        <f t="shared" si="2"/>
        <v>245</v>
      </c>
      <c r="E27" s="6">
        <f t="shared" si="2"/>
        <v>11</v>
      </c>
      <c r="F27" s="6">
        <f>SUM(F6:F26)</f>
        <v>158</v>
      </c>
      <c r="G27" s="42">
        <f t="shared" si="2"/>
        <v>2833</v>
      </c>
      <c r="H27" s="55">
        <f t="shared" si="2"/>
        <v>3357</v>
      </c>
      <c r="I27" s="56">
        <v>1</v>
      </c>
      <c r="J27" s="53">
        <v>7.2685185185185188E-3</v>
      </c>
      <c r="O27" s="8"/>
      <c r="P27" s="15"/>
    </row>
    <row r="28" spans="1:16" ht="30.75" customHeight="1" x14ac:dyDescent="0.2">
      <c r="A28" s="50" t="s">
        <v>31</v>
      </c>
      <c r="B28" s="51"/>
      <c r="C28" s="29">
        <f>+C27/$H$27</f>
        <v>3.2767351802204352E-2</v>
      </c>
      <c r="D28" s="29">
        <f t="shared" ref="D28:G28" si="3">+D27/$H$27</f>
        <v>7.298182901400059E-2</v>
      </c>
      <c r="E28" s="29">
        <f t="shared" si="3"/>
        <v>3.2767351802204347E-3</v>
      </c>
      <c r="F28" s="29">
        <f t="shared" si="3"/>
        <v>4.7065832588620793E-2</v>
      </c>
      <c r="G28" s="29">
        <f t="shared" si="3"/>
        <v>0.84390825141495385</v>
      </c>
      <c r="H28" s="55"/>
      <c r="I28" s="56"/>
      <c r="J28" s="53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3:B5"/>
    <mergeCell ref="C3:F3"/>
    <mergeCell ref="H3:H5"/>
    <mergeCell ref="I3:I5"/>
    <mergeCell ref="J3:J5"/>
    <mergeCell ref="C4:G4"/>
    <mergeCell ref="A27:B27"/>
    <mergeCell ref="A28:B28"/>
    <mergeCell ref="K3:N5"/>
    <mergeCell ref="O3:O5"/>
    <mergeCell ref="A2:O2"/>
    <mergeCell ref="H27:H28"/>
    <mergeCell ref="I27:I28"/>
    <mergeCell ref="J27:J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34</v>
      </c>
      <c r="E3" s="52"/>
      <c r="F3" s="52"/>
      <c r="G3" s="52"/>
      <c r="H3" s="52"/>
      <c r="I3" s="52" t="s">
        <v>35</v>
      </c>
      <c r="J3" s="64" t="s">
        <v>42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</v>
      </c>
      <c r="E6" s="3">
        <v>0</v>
      </c>
      <c r="F6" s="3">
        <v>0</v>
      </c>
      <c r="G6" s="3">
        <v>0</v>
      </c>
      <c r="H6" s="3">
        <f>SUM(D6:G6)</f>
        <v>5</v>
      </c>
      <c r="I6" s="3">
        <v>4</v>
      </c>
      <c r="J6" s="4">
        <v>0</v>
      </c>
      <c r="K6" s="4">
        <v>0</v>
      </c>
      <c r="L6" s="4">
        <v>0</v>
      </c>
      <c r="M6" s="4">
        <f t="shared" ref="M6:M26" si="0">SUM(J6:L6)</f>
        <v>0</v>
      </c>
      <c r="N6" s="4">
        <f>SUM(H6,I6,M6)</f>
        <v>9</v>
      </c>
      <c r="O6" s="29">
        <f>+N6/$N$27</f>
        <v>8.1818181818181818E-2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</v>
      </c>
      <c r="E7" s="3">
        <v>0</v>
      </c>
      <c r="F7" s="3">
        <v>0</v>
      </c>
      <c r="G7" s="3">
        <v>0</v>
      </c>
      <c r="H7" s="3">
        <f t="shared" ref="H7:H26" si="1">SUM(D7:G7)</f>
        <v>2</v>
      </c>
      <c r="I7" s="3">
        <v>2</v>
      </c>
      <c r="J7" s="4">
        <v>1</v>
      </c>
      <c r="K7" s="4">
        <v>2</v>
      </c>
      <c r="L7" s="4">
        <v>0</v>
      </c>
      <c r="M7" s="4">
        <f t="shared" si="0"/>
        <v>3</v>
      </c>
      <c r="N7" s="4">
        <f t="shared" ref="N7:N24" si="2">SUM(H7,I7,M7)</f>
        <v>7</v>
      </c>
      <c r="O7" s="29">
        <f t="shared" ref="O7:O26" si="3">+N7/$N$27</f>
        <v>6.363636363636363E-2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0</v>
      </c>
      <c r="E8" s="3">
        <v>0</v>
      </c>
      <c r="F8" s="3">
        <v>0</v>
      </c>
      <c r="G8" s="3">
        <v>0</v>
      </c>
      <c r="H8" s="3">
        <f>SUM(D8:G8)</f>
        <v>0</v>
      </c>
      <c r="I8" s="3">
        <v>2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2</v>
      </c>
      <c r="O8" s="29">
        <f t="shared" si="3"/>
        <v>1.8181818181818181E-2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</v>
      </c>
      <c r="E9" s="3">
        <v>0</v>
      </c>
      <c r="F9" s="3">
        <v>0</v>
      </c>
      <c r="G9" s="3">
        <v>0</v>
      </c>
      <c r="H9" s="3">
        <f t="shared" si="1"/>
        <v>2</v>
      </c>
      <c r="I9" s="3">
        <v>1</v>
      </c>
      <c r="J9" s="4">
        <v>0</v>
      </c>
      <c r="K9" s="4">
        <v>4</v>
      </c>
      <c r="L9" s="4">
        <v>0</v>
      </c>
      <c r="M9" s="4">
        <f t="shared" si="0"/>
        <v>4</v>
      </c>
      <c r="N9" s="4">
        <f t="shared" si="2"/>
        <v>7</v>
      </c>
      <c r="O9" s="29">
        <f t="shared" si="3"/>
        <v>6.363636363636363E-2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</v>
      </c>
      <c r="E10" s="3">
        <v>0</v>
      </c>
      <c r="F10" s="3">
        <v>0</v>
      </c>
      <c r="G10" s="3">
        <v>0</v>
      </c>
      <c r="H10" s="3">
        <f t="shared" si="1"/>
        <v>2</v>
      </c>
      <c r="I10" s="3">
        <v>1</v>
      </c>
      <c r="J10" s="4">
        <v>1</v>
      </c>
      <c r="K10" s="4">
        <v>2</v>
      </c>
      <c r="L10" s="4">
        <v>0</v>
      </c>
      <c r="M10" s="4">
        <f t="shared" si="0"/>
        <v>3</v>
      </c>
      <c r="N10" s="4">
        <f t="shared" si="2"/>
        <v>6</v>
      </c>
      <c r="O10" s="29">
        <f t="shared" si="3"/>
        <v>5.4545454545454543E-2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2</v>
      </c>
      <c r="E11" s="3">
        <v>0</v>
      </c>
      <c r="F11" s="3">
        <v>0</v>
      </c>
      <c r="G11" s="3">
        <v>0</v>
      </c>
      <c r="H11" s="3">
        <f t="shared" si="1"/>
        <v>2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2</v>
      </c>
      <c r="O11" s="29">
        <f t="shared" si="3"/>
        <v>1.8181818181818181E-2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</v>
      </c>
      <c r="E12" s="3">
        <v>0</v>
      </c>
      <c r="F12" s="3">
        <v>0</v>
      </c>
      <c r="G12" s="3">
        <v>0</v>
      </c>
      <c r="H12" s="3">
        <f t="shared" si="1"/>
        <v>5</v>
      </c>
      <c r="I12" s="3">
        <v>2</v>
      </c>
      <c r="J12" s="4">
        <v>9</v>
      </c>
      <c r="K12" s="4">
        <v>0</v>
      </c>
      <c r="L12" s="4">
        <v>0</v>
      </c>
      <c r="M12" s="4">
        <f t="shared" si="0"/>
        <v>9</v>
      </c>
      <c r="N12" s="4">
        <f t="shared" si="2"/>
        <v>16</v>
      </c>
      <c r="O12" s="29">
        <f t="shared" si="3"/>
        <v>0.14545454545454545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7</v>
      </c>
      <c r="E13" s="3">
        <v>0</v>
      </c>
      <c r="F13" s="3">
        <v>0</v>
      </c>
      <c r="G13" s="3">
        <v>0</v>
      </c>
      <c r="H13" s="3">
        <f t="shared" si="1"/>
        <v>7</v>
      </c>
      <c r="I13" s="3">
        <v>2</v>
      </c>
      <c r="J13" s="4">
        <v>1</v>
      </c>
      <c r="K13" s="4">
        <v>0</v>
      </c>
      <c r="L13" s="4">
        <v>0</v>
      </c>
      <c r="M13" s="4">
        <f t="shared" si="0"/>
        <v>1</v>
      </c>
      <c r="N13" s="4">
        <f t="shared" si="2"/>
        <v>10</v>
      </c>
      <c r="O13" s="29">
        <f t="shared" si="3"/>
        <v>9.0909090909090912E-2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</v>
      </c>
      <c r="E14" s="3">
        <v>0</v>
      </c>
      <c r="F14" s="3">
        <v>0</v>
      </c>
      <c r="G14" s="3">
        <v>0</v>
      </c>
      <c r="H14" s="3">
        <f t="shared" si="1"/>
        <v>1</v>
      </c>
      <c r="I14" s="3">
        <v>0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1</v>
      </c>
      <c r="O14" s="29">
        <f t="shared" si="3"/>
        <v>9.0909090909090905E-3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7</v>
      </c>
      <c r="E15" s="3">
        <v>0</v>
      </c>
      <c r="F15" s="3">
        <v>0</v>
      </c>
      <c r="G15" s="3">
        <v>0</v>
      </c>
      <c r="H15" s="3">
        <f t="shared" si="1"/>
        <v>7</v>
      </c>
      <c r="I15" s="3">
        <v>1</v>
      </c>
      <c r="J15" s="4">
        <v>0</v>
      </c>
      <c r="K15" s="4">
        <v>0</v>
      </c>
      <c r="L15" s="4">
        <v>0</v>
      </c>
      <c r="M15" s="4">
        <f t="shared" si="0"/>
        <v>0</v>
      </c>
      <c r="N15" s="4">
        <f t="shared" si="2"/>
        <v>8</v>
      </c>
      <c r="O15" s="29">
        <f t="shared" si="3"/>
        <v>7.2727272727272724E-2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3</v>
      </c>
      <c r="E16" s="3">
        <v>0</v>
      </c>
      <c r="F16" s="3">
        <v>0</v>
      </c>
      <c r="G16" s="3">
        <v>0</v>
      </c>
      <c r="H16" s="3">
        <f t="shared" si="1"/>
        <v>3</v>
      </c>
      <c r="I16" s="3">
        <v>3</v>
      </c>
      <c r="J16" s="4">
        <v>0</v>
      </c>
      <c r="K16" s="4">
        <v>0</v>
      </c>
      <c r="L16" s="4">
        <v>0</v>
      </c>
      <c r="M16" s="4">
        <f t="shared" si="0"/>
        <v>0</v>
      </c>
      <c r="N16" s="4">
        <f t="shared" si="2"/>
        <v>6</v>
      </c>
      <c r="O16" s="29">
        <f t="shared" si="3"/>
        <v>5.4545454545454543E-2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</v>
      </c>
      <c r="E17" s="3">
        <v>0</v>
      </c>
      <c r="F17" s="3">
        <v>0</v>
      </c>
      <c r="G17" s="3">
        <v>0</v>
      </c>
      <c r="H17" s="3">
        <f t="shared" si="1"/>
        <v>2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3</v>
      </c>
      <c r="O17" s="29">
        <f t="shared" si="3"/>
        <v>2.7272727272727271E-2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3</v>
      </c>
      <c r="E18" s="3">
        <v>0</v>
      </c>
      <c r="F18" s="3">
        <v>0</v>
      </c>
      <c r="G18" s="3">
        <v>0</v>
      </c>
      <c r="H18" s="3">
        <f t="shared" si="1"/>
        <v>3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4</v>
      </c>
      <c r="O18" s="29">
        <f t="shared" si="3"/>
        <v>3.6363636363636362E-2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</v>
      </c>
      <c r="E19" s="3">
        <v>0</v>
      </c>
      <c r="F19" s="3">
        <v>0</v>
      </c>
      <c r="G19" s="3">
        <v>0</v>
      </c>
      <c r="H19" s="3">
        <f t="shared" si="1"/>
        <v>1</v>
      </c>
      <c r="I19" s="3">
        <v>2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3</v>
      </c>
      <c r="O19" s="29">
        <f t="shared" si="3"/>
        <v>2.7272727272727271E-2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2</v>
      </c>
      <c r="E20" s="3">
        <v>0</v>
      </c>
      <c r="F20" s="3">
        <v>0</v>
      </c>
      <c r="G20" s="3">
        <v>0</v>
      </c>
      <c r="H20" s="3">
        <f t="shared" si="1"/>
        <v>2</v>
      </c>
      <c r="I20" s="3">
        <v>1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3</v>
      </c>
      <c r="O20" s="29">
        <f t="shared" si="3"/>
        <v>2.7272727272727271E-2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3</v>
      </c>
      <c r="E21" s="3">
        <v>0</v>
      </c>
      <c r="F21" s="3">
        <v>0</v>
      </c>
      <c r="G21" s="3">
        <v>0</v>
      </c>
      <c r="H21" s="3">
        <f t="shared" si="1"/>
        <v>3</v>
      </c>
      <c r="I21" s="3">
        <v>1</v>
      </c>
      <c r="J21" s="4">
        <v>1</v>
      </c>
      <c r="K21" s="4">
        <v>0</v>
      </c>
      <c r="L21" s="4">
        <v>0</v>
      </c>
      <c r="M21" s="4">
        <f t="shared" si="0"/>
        <v>1</v>
      </c>
      <c r="N21" s="4">
        <f t="shared" si="2"/>
        <v>5</v>
      </c>
      <c r="O21" s="29">
        <f t="shared" si="3"/>
        <v>4.5454545454545456E-2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1"/>
        <v>1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1</v>
      </c>
      <c r="O22" s="29">
        <f t="shared" si="3"/>
        <v>9.0909090909090905E-3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5</v>
      </c>
      <c r="E23" s="3">
        <v>0</v>
      </c>
      <c r="F23" s="3">
        <v>0</v>
      </c>
      <c r="G23" s="3">
        <v>0</v>
      </c>
      <c r="H23" s="3">
        <f t="shared" si="1"/>
        <v>5</v>
      </c>
      <c r="I23" s="3">
        <v>2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2"/>
        <v>7</v>
      </c>
      <c r="O23" s="29">
        <f t="shared" si="3"/>
        <v>6.363636363636363E-2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8</v>
      </c>
      <c r="E24" s="3">
        <v>0</v>
      </c>
      <c r="F24" s="3">
        <v>0</v>
      </c>
      <c r="G24" s="3">
        <v>0</v>
      </c>
      <c r="H24" s="3">
        <f t="shared" si="1"/>
        <v>8</v>
      </c>
      <c r="I24" s="3">
        <v>0</v>
      </c>
      <c r="J24" s="4">
        <v>2</v>
      </c>
      <c r="K24" s="4">
        <v>0</v>
      </c>
      <c r="L24" s="4">
        <v>0</v>
      </c>
      <c r="M24" s="4">
        <f t="shared" si="0"/>
        <v>2</v>
      </c>
      <c r="N24" s="4">
        <f t="shared" si="2"/>
        <v>10</v>
      </c>
      <c r="O24" s="29">
        <f t="shared" si="3"/>
        <v>9.0909090909090912E-2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48" t="s">
        <v>8</v>
      </c>
      <c r="C27" s="49"/>
      <c r="D27" s="6">
        <f>SUM(D6:D26)</f>
        <v>61</v>
      </c>
      <c r="E27" s="45">
        <f>SUM(E6:E26)</f>
        <v>0</v>
      </c>
      <c r="F27" s="45">
        <f>SUM(F6:F26)</f>
        <v>0</v>
      </c>
      <c r="G27" s="45">
        <f>SUM(G6:G26)</f>
        <v>0</v>
      </c>
      <c r="H27" s="52">
        <f t="shared" ref="H27:O27" si="5">SUM(H6:H26)</f>
        <v>61</v>
      </c>
      <c r="I27" s="52">
        <f t="shared" si="5"/>
        <v>26</v>
      </c>
      <c r="J27" s="13">
        <f t="shared" si="5"/>
        <v>15</v>
      </c>
      <c r="K27" s="13">
        <f>SUM(K6:K26)</f>
        <v>8</v>
      </c>
      <c r="L27" s="13">
        <f>SUM(L6:L26)</f>
        <v>0</v>
      </c>
      <c r="M27" s="64">
        <f t="shared" si="5"/>
        <v>23</v>
      </c>
      <c r="N27" s="64">
        <f t="shared" si="5"/>
        <v>110</v>
      </c>
      <c r="O27" s="65">
        <f t="shared" si="5"/>
        <v>0.99999999999999978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2"/>
      <c r="I28" s="52"/>
      <c r="J28" s="29">
        <f>+J27/$M$27</f>
        <v>0.65217391304347827</v>
      </c>
      <c r="K28" s="29">
        <f t="shared" ref="K28:L28" si="7">+K27/$M$27</f>
        <v>0.34782608695652173</v>
      </c>
      <c r="L28" s="29">
        <f t="shared" si="7"/>
        <v>0</v>
      </c>
      <c r="M28" s="64"/>
      <c r="N28" s="64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H4:H5"/>
    <mergeCell ref="J3:M3"/>
    <mergeCell ref="J4:L4"/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10</v>
      </c>
      <c r="K3" s="52" t="s">
        <v>114</v>
      </c>
      <c r="L3" s="52"/>
      <c r="M3" s="52"/>
      <c r="N3" s="52"/>
      <c r="O3" s="53">
        <f>J23</f>
        <v>7.2685185185185188E-3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8" t="s">
        <v>50</v>
      </c>
      <c r="B6" s="19" t="s">
        <v>67</v>
      </c>
      <c r="C6" s="3">
        <v>9</v>
      </c>
      <c r="D6" s="3">
        <v>24</v>
      </c>
      <c r="E6" s="3">
        <v>2</v>
      </c>
      <c r="F6" s="3">
        <v>20</v>
      </c>
      <c r="G6" s="3">
        <v>296</v>
      </c>
      <c r="H6" s="4">
        <f>SUM(C6:G6)</f>
        <v>351</v>
      </c>
      <c r="I6" s="29">
        <f>+H6/$H$23</f>
        <v>0.10468237399343872</v>
      </c>
      <c r="J6" s="37">
        <v>6.4636752136752124E-3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6</v>
      </c>
      <c r="D7" s="3">
        <v>9</v>
      </c>
      <c r="E7" s="3">
        <v>0</v>
      </c>
      <c r="F7" s="3">
        <v>5</v>
      </c>
      <c r="G7" s="3">
        <v>170</v>
      </c>
      <c r="H7" s="4">
        <f t="shared" ref="H7:H21" si="0">SUM(C7:G7)</f>
        <v>190</v>
      </c>
      <c r="I7" s="29">
        <f t="shared" ref="I7:I23" si="1">+H7/$H$23</f>
        <v>5.666567253206084E-2</v>
      </c>
      <c r="J7" s="37">
        <v>6.0763888888888899E-3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10</v>
      </c>
      <c r="D8" s="3">
        <v>17</v>
      </c>
      <c r="E8" s="3">
        <v>0</v>
      </c>
      <c r="F8" s="3">
        <v>8</v>
      </c>
      <c r="G8" s="3">
        <v>179</v>
      </c>
      <c r="H8" s="4">
        <f t="shared" si="0"/>
        <v>214</v>
      </c>
      <c r="I8" s="29">
        <f t="shared" si="1"/>
        <v>6.3823441694005362E-2</v>
      </c>
      <c r="J8" s="37">
        <v>6.0912698412698418E-3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4</v>
      </c>
      <c r="D9" s="3">
        <v>14</v>
      </c>
      <c r="E9" s="3">
        <v>0</v>
      </c>
      <c r="F9" s="3">
        <v>10</v>
      </c>
      <c r="G9" s="3">
        <v>198</v>
      </c>
      <c r="H9" s="4">
        <f t="shared" si="0"/>
        <v>226</v>
      </c>
      <c r="I9" s="29">
        <f t="shared" si="1"/>
        <v>6.7402326274977636E-2</v>
      </c>
      <c r="J9" s="37">
        <v>5.9670781893004119E-3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12</v>
      </c>
      <c r="D10" s="3">
        <v>28</v>
      </c>
      <c r="E10" s="3">
        <v>1</v>
      </c>
      <c r="F10" s="3">
        <v>15</v>
      </c>
      <c r="G10" s="3">
        <v>254</v>
      </c>
      <c r="H10" s="4">
        <f t="shared" si="0"/>
        <v>310</v>
      </c>
      <c r="I10" s="29">
        <f t="shared" si="1"/>
        <v>9.2454518341783476E-2</v>
      </c>
      <c r="J10" s="37">
        <v>8.6740041928721166E-3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2</v>
      </c>
      <c r="D11" s="3">
        <v>12</v>
      </c>
      <c r="E11" s="3">
        <v>1</v>
      </c>
      <c r="F11" s="3">
        <v>5</v>
      </c>
      <c r="G11" s="3">
        <v>125</v>
      </c>
      <c r="H11" s="4">
        <f t="shared" si="0"/>
        <v>145</v>
      </c>
      <c r="I11" s="29">
        <f t="shared" si="1"/>
        <v>4.3244855353414852E-2</v>
      </c>
      <c r="J11" s="37">
        <v>6.5625000000000006E-3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10</v>
      </c>
      <c r="D12" s="3">
        <v>11</v>
      </c>
      <c r="E12" s="3">
        <v>0</v>
      </c>
      <c r="F12" s="3">
        <v>10</v>
      </c>
      <c r="G12" s="3">
        <v>169</v>
      </c>
      <c r="H12" s="4">
        <f t="shared" si="0"/>
        <v>200</v>
      </c>
      <c r="I12" s="29">
        <f t="shared" si="1"/>
        <v>5.9648076349537726E-2</v>
      </c>
      <c r="J12" s="37">
        <v>6.586021505376345E-3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13</v>
      </c>
      <c r="D13" s="3">
        <v>13</v>
      </c>
      <c r="E13" s="3">
        <v>0</v>
      </c>
      <c r="F13" s="3">
        <v>5</v>
      </c>
      <c r="G13" s="3">
        <v>145</v>
      </c>
      <c r="H13" s="4">
        <f t="shared" si="0"/>
        <v>176</v>
      </c>
      <c r="I13" s="29">
        <f t="shared" si="1"/>
        <v>5.2490307187593198E-2</v>
      </c>
      <c r="J13" s="37">
        <v>5.1504629629629626E-3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9</v>
      </c>
      <c r="D14" s="3">
        <v>13</v>
      </c>
      <c r="E14" s="3">
        <v>0</v>
      </c>
      <c r="F14" s="3">
        <v>6</v>
      </c>
      <c r="G14" s="3">
        <v>177</v>
      </c>
      <c r="H14" s="4">
        <f t="shared" si="0"/>
        <v>205</v>
      </c>
      <c r="I14" s="29">
        <f t="shared" si="1"/>
        <v>6.113927825827617E-2</v>
      </c>
      <c r="J14" s="37">
        <v>6.0846560846560859E-3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5</v>
      </c>
      <c r="D15" s="3">
        <v>17</v>
      </c>
      <c r="E15" s="3">
        <v>0</v>
      </c>
      <c r="F15" s="3">
        <v>2</v>
      </c>
      <c r="G15" s="3">
        <v>121</v>
      </c>
      <c r="H15" s="4">
        <f t="shared" si="0"/>
        <v>145</v>
      </c>
      <c r="I15" s="29">
        <f t="shared" si="1"/>
        <v>4.3244855353414852E-2</v>
      </c>
      <c r="J15" s="37">
        <v>9.4907407407407423E-3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12</v>
      </c>
      <c r="D16" s="3">
        <v>25</v>
      </c>
      <c r="E16" s="3">
        <v>1</v>
      </c>
      <c r="F16" s="3">
        <v>9</v>
      </c>
      <c r="G16" s="3">
        <v>157</v>
      </c>
      <c r="H16" s="4">
        <f t="shared" si="0"/>
        <v>204</v>
      </c>
      <c r="I16" s="29">
        <f t="shared" si="1"/>
        <v>6.0841037876528482E-2</v>
      </c>
      <c r="J16" s="37">
        <v>9.305555555555553E-3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3</v>
      </c>
      <c r="D17" s="3">
        <v>14</v>
      </c>
      <c r="E17" s="3">
        <v>1</v>
      </c>
      <c r="F17" s="3">
        <v>14</v>
      </c>
      <c r="G17" s="3">
        <v>114</v>
      </c>
      <c r="H17" s="4">
        <f t="shared" si="0"/>
        <v>146</v>
      </c>
      <c r="I17" s="29">
        <f t="shared" si="1"/>
        <v>4.3543095735162539E-2</v>
      </c>
      <c r="J17" s="37">
        <v>7.0963541666666666E-3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9</v>
      </c>
      <c r="D18" s="3">
        <v>12</v>
      </c>
      <c r="E18" s="3">
        <v>0</v>
      </c>
      <c r="F18" s="3">
        <v>13</v>
      </c>
      <c r="G18" s="3">
        <v>238</v>
      </c>
      <c r="H18" s="4">
        <f t="shared" si="0"/>
        <v>272</v>
      </c>
      <c r="I18" s="29">
        <f t="shared" si="1"/>
        <v>8.1121383835371305E-2</v>
      </c>
      <c r="J18" s="37">
        <v>7.332516339869281E-3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1</v>
      </c>
      <c r="D19" s="3">
        <v>9</v>
      </c>
      <c r="E19" s="3">
        <v>0</v>
      </c>
      <c r="F19" s="3">
        <v>17</v>
      </c>
      <c r="G19" s="3">
        <v>170</v>
      </c>
      <c r="H19" s="4">
        <f t="shared" si="0"/>
        <v>197</v>
      </c>
      <c r="I19" s="29">
        <f t="shared" si="1"/>
        <v>5.8753355204294665E-2</v>
      </c>
      <c r="J19" s="37">
        <v>7.7417695473251053E-3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2</v>
      </c>
      <c r="D20" s="3">
        <v>10</v>
      </c>
      <c r="E20" s="3">
        <v>0</v>
      </c>
      <c r="F20" s="3">
        <v>9</v>
      </c>
      <c r="G20" s="3">
        <v>110</v>
      </c>
      <c r="H20" s="4">
        <f t="shared" si="0"/>
        <v>131</v>
      </c>
      <c r="I20" s="29">
        <f t="shared" si="1"/>
        <v>3.9069490008947209E-2</v>
      </c>
      <c r="J20" s="37">
        <v>7.5810185185185182E-3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0</v>
      </c>
      <c r="D21" s="3">
        <v>7</v>
      </c>
      <c r="E21" s="3">
        <v>0</v>
      </c>
      <c r="F21" s="3">
        <v>5</v>
      </c>
      <c r="G21" s="3">
        <v>83</v>
      </c>
      <c r="H21" s="4">
        <f t="shared" si="0"/>
        <v>95</v>
      </c>
      <c r="I21" s="29">
        <f t="shared" si="1"/>
        <v>2.833283626603042E-2</v>
      </c>
      <c r="J21" s="37">
        <v>8.2754629629629619E-3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3</v>
      </c>
      <c r="D22" s="3">
        <v>10</v>
      </c>
      <c r="E22" s="3">
        <v>1</v>
      </c>
      <c r="F22" s="3">
        <v>5</v>
      </c>
      <c r="G22" s="3">
        <v>127</v>
      </c>
      <c r="H22" s="4">
        <f>SUM(C22:G22)</f>
        <v>146</v>
      </c>
      <c r="I22" s="29">
        <f t="shared" si="1"/>
        <v>4.3543095735162539E-2</v>
      </c>
      <c r="J22" s="37">
        <v>7.6023391812865505E-3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0" t="s">
        <v>8</v>
      </c>
      <c r="B23" s="51"/>
      <c r="C23" s="6">
        <f>SUM(C6:C22)</f>
        <v>110</v>
      </c>
      <c r="D23" s="6">
        <f t="shared" ref="D23:G23" si="2">SUM(D6:D22)</f>
        <v>245</v>
      </c>
      <c r="E23" s="6">
        <f t="shared" si="2"/>
        <v>7</v>
      </c>
      <c r="F23" s="6">
        <f t="shared" si="2"/>
        <v>158</v>
      </c>
      <c r="G23" s="42">
        <f t="shared" si="2"/>
        <v>2833</v>
      </c>
      <c r="H23" s="41">
        <f t="shared" ref="H23" si="3">SUM(C23:G23)</f>
        <v>3353</v>
      </c>
      <c r="I23" s="65">
        <f t="shared" si="1"/>
        <v>1</v>
      </c>
      <c r="J23" s="53">
        <v>7.2685185185185188E-3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0" t="s">
        <v>31</v>
      </c>
      <c r="B24" s="51"/>
      <c r="C24" s="29">
        <f>+C23/$H$23</f>
        <v>3.280644199224575E-2</v>
      </c>
      <c r="D24" s="29">
        <f t="shared" ref="D24:H24" si="4">+D23/$H$23</f>
        <v>7.3068893528183715E-2</v>
      </c>
      <c r="E24" s="29">
        <f t="shared" si="4"/>
        <v>2.0876826722338203E-3</v>
      </c>
      <c r="F24" s="29">
        <f t="shared" si="4"/>
        <v>4.7121980316134807E-2</v>
      </c>
      <c r="G24" s="29">
        <f t="shared" si="4"/>
        <v>0.84491500149120191</v>
      </c>
      <c r="H24" s="31">
        <f t="shared" si="4"/>
        <v>1</v>
      </c>
      <c r="I24" s="66"/>
      <c r="J24" s="53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5"/>
    </row>
    <row r="2" spans="1:21" ht="49.5" customHeight="1" x14ac:dyDescent="0.2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5"/>
    </row>
    <row r="3" spans="1:21" ht="23.25" customHeight="1" x14ac:dyDescent="0.2">
      <c r="A3" s="58" t="s">
        <v>0</v>
      </c>
      <c r="B3" s="59"/>
      <c r="C3" s="52" t="s">
        <v>103</v>
      </c>
      <c r="D3" s="52"/>
      <c r="E3" s="52"/>
      <c r="F3" s="52"/>
      <c r="G3" s="3"/>
      <c r="H3" s="64" t="s">
        <v>8</v>
      </c>
      <c r="I3" s="52" t="s">
        <v>9</v>
      </c>
      <c r="J3" s="52" t="s">
        <v>92</v>
      </c>
      <c r="K3" s="52" t="s">
        <v>104</v>
      </c>
      <c r="L3" s="52"/>
      <c r="M3" s="52"/>
      <c r="N3" s="52"/>
      <c r="O3" s="53">
        <f>J27</f>
        <v>6.7592592592592591E-3</v>
      </c>
      <c r="P3" s="15"/>
    </row>
    <row r="4" spans="1:21" ht="23.25" customHeight="1" x14ac:dyDescent="0.2">
      <c r="A4" s="60"/>
      <c r="B4" s="61"/>
      <c r="C4" s="77" t="s">
        <v>6</v>
      </c>
      <c r="D4" s="78"/>
      <c r="E4" s="78"/>
      <c r="F4" s="78"/>
      <c r="G4" s="79"/>
      <c r="H4" s="64"/>
      <c r="I4" s="52"/>
      <c r="J4" s="52"/>
      <c r="K4" s="52"/>
      <c r="L4" s="52"/>
      <c r="M4" s="52"/>
      <c r="N4" s="52"/>
      <c r="O4" s="53"/>
      <c r="P4" s="15"/>
      <c r="T4" s="40"/>
    </row>
    <row r="5" spans="1:21" ht="28.5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64"/>
      <c r="I5" s="52"/>
      <c r="J5" s="52"/>
      <c r="K5" s="52"/>
      <c r="L5" s="52"/>
      <c r="M5" s="52"/>
      <c r="N5" s="52"/>
      <c r="O5" s="53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95</v>
      </c>
      <c r="D6" s="3">
        <v>197</v>
      </c>
      <c r="E6" s="3">
        <v>1</v>
      </c>
      <c r="F6" s="3">
        <v>133</v>
      </c>
      <c r="G6" s="3">
        <v>2078</v>
      </c>
      <c r="H6" s="32">
        <f t="shared" ref="H6:H26" si="0">SUM(C6:G6)</f>
        <v>2504</v>
      </c>
      <c r="I6" s="29">
        <f>+H6/$H$27</f>
        <v>7.9085338892047247E-2</v>
      </c>
      <c r="J6" s="37">
        <v>6.9974474780403959E-3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52</v>
      </c>
      <c r="D7" s="3">
        <v>135</v>
      </c>
      <c r="E7" s="3">
        <v>4</v>
      </c>
      <c r="F7" s="3">
        <v>101</v>
      </c>
      <c r="G7" s="3">
        <v>1783</v>
      </c>
      <c r="H7" s="32">
        <f t="shared" si="0"/>
        <v>2075</v>
      </c>
      <c r="I7" s="29">
        <f t="shared" ref="I7:I26" si="1">+H7/$H$27</f>
        <v>6.5535973722443311E-2</v>
      </c>
      <c r="J7" s="37">
        <v>5.8982838149504793E-3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28</v>
      </c>
      <c r="D8" s="3">
        <v>100</v>
      </c>
      <c r="E8" s="3">
        <v>0</v>
      </c>
      <c r="F8" s="3">
        <v>41</v>
      </c>
      <c r="G8" s="3">
        <v>1023</v>
      </c>
      <c r="H8" s="32">
        <f t="shared" si="0"/>
        <v>1192</v>
      </c>
      <c r="I8" s="29">
        <f t="shared" si="1"/>
        <v>3.7647653338386711E-2</v>
      </c>
      <c r="J8" s="37">
        <v>6.81251465072667E-3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99</v>
      </c>
      <c r="D9" s="3">
        <v>195</v>
      </c>
      <c r="E9" s="3">
        <v>0</v>
      </c>
      <c r="F9" s="3">
        <v>66</v>
      </c>
      <c r="G9" s="3">
        <v>1435</v>
      </c>
      <c r="H9" s="32">
        <f t="shared" si="0"/>
        <v>1795</v>
      </c>
      <c r="I9" s="29">
        <f t="shared" si="1"/>
        <v>5.6692565220137707E-2</v>
      </c>
      <c r="J9" s="37">
        <v>6.768347626149647E-3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138</v>
      </c>
      <c r="D10" s="3">
        <v>132</v>
      </c>
      <c r="E10" s="3">
        <v>1</v>
      </c>
      <c r="F10" s="3">
        <v>39</v>
      </c>
      <c r="G10" s="3">
        <v>1109</v>
      </c>
      <c r="H10" s="32">
        <f t="shared" si="0"/>
        <v>1419</v>
      </c>
      <c r="I10" s="29">
        <f t="shared" si="1"/>
        <v>4.4817130945613036E-2</v>
      </c>
      <c r="J10" s="37">
        <v>6.837764216236439E-3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41</v>
      </c>
      <c r="D11" s="3">
        <v>61</v>
      </c>
      <c r="E11" s="3">
        <v>3</v>
      </c>
      <c r="F11" s="3">
        <v>17</v>
      </c>
      <c r="G11" s="3">
        <v>672</v>
      </c>
      <c r="H11" s="32">
        <f t="shared" si="0"/>
        <v>794</v>
      </c>
      <c r="I11" s="29">
        <f t="shared" si="1"/>
        <v>2.5077379824395174E-2</v>
      </c>
      <c r="J11" s="37">
        <v>6.2239869820315333E-3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147</v>
      </c>
      <c r="D12" s="3">
        <v>189</v>
      </c>
      <c r="E12" s="3">
        <v>4</v>
      </c>
      <c r="F12" s="3">
        <v>62</v>
      </c>
      <c r="G12" s="3">
        <v>1386</v>
      </c>
      <c r="H12" s="32">
        <f t="shared" si="0"/>
        <v>1788</v>
      </c>
      <c r="I12" s="29">
        <f t="shared" si="1"/>
        <v>5.6471480007580066E-2</v>
      </c>
      <c r="J12" s="37">
        <v>7.1712078320358618E-3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181</v>
      </c>
      <c r="D13" s="3">
        <v>260</v>
      </c>
      <c r="E13" s="3">
        <v>4</v>
      </c>
      <c r="F13" s="3">
        <v>125</v>
      </c>
      <c r="G13" s="3">
        <v>2320</v>
      </c>
      <c r="H13" s="32">
        <f t="shared" si="0"/>
        <v>2890</v>
      </c>
      <c r="I13" s="29">
        <f t="shared" si="1"/>
        <v>9.1276609184511401E-2</v>
      </c>
      <c r="J13" s="37">
        <v>7.4168584264738312E-3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54</v>
      </c>
      <c r="D14" s="3">
        <v>155</v>
      </c>
      <c r="E14" s="3">
        <v>2</v>
      </c>
      <c r="F14" s="3">
        <v>68</v>
      </c>
      <c r="G14" s="3">
        <v>1525</v>
      </c>
      <c r="H14" s="32">
        <f t="shared" si="0"/>
        <v>1804</v>
      </c>
      <c r="I14" s="29">
        <f t="shared" si="1"/>
        <v>5.697681763628324E-2</v>
      </c>
      <c r="J14" s="37">
        <v>6.0979331391316409E-3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110</v>
      </c>
      <c r="D15" s="3">
        <v>231</v>
      </c>
      <c r="E15" s="3">
        <v>4</v>
      </c>
      <c r="F15" s="3">
        <v>112</v>
      </c>
      <c r="G15" s="3">
        <v>2363</v>
      </c>
      <c r="H15" s="32">
        <f t="shared" si="0"/>
        <v>2820</v>
      </c>
      <c r="I15" s="29">
        <f t="shared" si="1"/>
        <v>8.9065757058935005E-2</v>
      </c>
      <c r="J15" s="37">
        <v>6.2784617003367096E-3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104</v>
      </c>
      <c r="D16" s="3">
        <v>305</v>
      </c>
      <c r="E16" s="3">
        <v>3</v>
      </c>
      <c r="F16" s="3">
        <v>190</v>
      </c>
      <c r="G16" s="3">
        <v>3045</v>
      </c>
      <c r="H16" s="32">
        <f t="shared" si="0"/>
        <v>3647</v>
      </c>
      <c r="I16" s="29">
        <f t="shared" si="1"/>
        <v>0.11518539574253048</v>
      </c>
      <c r="J16" s="37">
        <v>7.0334680281326657E-3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33</v>
      </c>
      <c r="D17" s="3">
        <v>73</v>
      </c>
      <c r="E17" s="3">
        <v>0</v>
      </c>
      <c r="F17" s="3">
        <v>38</v>
      </c>
      <c r="G17" s="3">
        <v>696</v>
      </c>
      <c r="H17" s="32">
        <f t="shared" si="0"/>
        <v>840</v>
      </c>
      <c r="I17" s="29">
        <f t="shared" si="1"/>
        <v>2.6530225506916808E-2</v>
      </c>
      <c r="J17" s="37">
        <v>6.0176343878600783E-3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35</v>
      </c>
      <c r="D18" s="3">
        <v>95</v>
      </c>
      <c r="E18" s="3">
        <v>0</v>
      </c>
      <c r="F18" s="3">
        <v>61</v>
      </c>
      <c r="G18" s="3">
        <v>1133</v>
      </c>
      <c r="H18" s="32">
        <f t="shared" si="0"/>
        <v>1324</v>
      </c>
      <c r="I18" s="29">
        <f t="shared" si="1"/>
        <v>4.1816688775187925E-2</v>
      </c>
      <c r="J18" s="37">
        <v>6.0756617219313459E-3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37</v>
      </c>
      <c r="D19" s="3">
        <v>74</v>
      </c>
      <c r="E19" s="3">
        <v>1</v>
      </c>
      <c r="F19" s="3">
        <v>37</v>
      </c>
      <c r="G19" s="3">
        <v>887</v>
      </c>
      <c r="H19" s="32">
        <f t="shared" si="0"/>
        <v>1036</v>
      </c>
      <c r="I19" s="29">
        <f t="shared" si="1"/>
        <v>3.2720611458530731E-2</v>
      </c>
      <c r="J19" s="37">
        <v>4.1846534034033992E-3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25</v>
      </c>
      <c r="D20" s="3">
        <v>33</v>
      </c>
      <c r="E20" s="3">
        <v>0</v>
      </c>
      <c r="F20" s="3">
        <v>21</v>
      </c>
      <c r="G20" s="3">
        <v>696</v>
      </c>
      <c r="H20" s="32">
        <f t="shared" si="0"/>
        <v>775</v>
      </c>
      <c r="I20" s="29">
        <f t="shared" si="1"/>
        <v>2.447729139031015E-2</v>
      </c>
      <c r="J20" s="37">
        <v>3.9338666197843413E-3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27</v>
      </c>
      <c r="D21" s="3">
        <v>115</v>
      </c>
      <c r="E21" s="3">
        <v>1</v>
      </c>
      <c r="F21" s="3">
        <v>45</v>
      </c>
      <c r="G21" s="3">
        <v>1044</v>
      </c>
      <c r="H21" s="32">
        <f t="shared" si="0"/>
        <v>1232</v>
      </c>
      <c r="I21" s="29">
        <f t="shared" si="1"/>
        <v>3.891099741014465E-2</v>
      </c>
      <c r="J21" s="37">
        <v>5.9508883883883801E-3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9</v>
      </c>
      <c r="D22" s="3">
        <v>32</v>
      </c>
      <c r="E22" s="3">
        <v>2</v>
      </c>
      <c r="F22" s="3">
        <v>12</v>
      </c>
      <c r="G22" s="3">
        <v>495</v>
      </c>
      <c r="H22" s="32">
        <f t="shared" si="0"/>
        <v>550</v>
      </c>
      <c r="I22" s="29">
        <f t="shared" si="1"/>
        <v>1.7370980986671721E-2</v>
      </c>
      <c r="J22" s="37">
        <v>5.610900673400674E-3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74</v>
      </c>
      <c r="D23" s="3">
        <v>95</v>
      </c>
      <c r="E23" s="3">
        <v>2</v>
      </c>
      <c r="F23" s="3">
        <v>46</v>
      </c>
      <c r="G23" s="3">
        <v>906</v>
      </c>
      <c r="H23" s="32">
        <f t="shared" si="0"/>
        <v>1123</v>
      </c>
      <c r="I23" s="29">
        <f t="shared" si="1"/>
        <v>3.5468384814604258E-2</v>
      </c>
      <c r="J23" s="37">
        <v>7.2937487752302568E-3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188</v>
      </c>
      <c r="D24" s="3">
        <v>179</v>
      </c>
      <c r="E24" s="3">
        <v>0</v>
      </c>
      <c r="F24" s="3">
        <v>58</v>
      </c>
      <c r="G24" s="3">
        <v>1580</v>
      </c>
      <c r="H24" s="32">
        <f t="shared" si="0"/>
        <v>2005</v>
      </c>
      <c r="I24" s="29">
        <f t="shared" si="1"/>
        <v>6.3325121596866901E-2</v>
      </c>
      <c r="J24" s="37">
        <v>9.511104747359049E-3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14</v>
      </c>
      <c r="H25" s="32">
        <f t="shared" si="0"/>
        <v>17</v>
      </c>
      <c r="I25" s="29">
        <f t="shared" si="1"/>
        <v>5.3692123049712593E-4</v>
      </c>
      <c r="J25" s="37">
        <v>4.5486111111111109E-2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32</v>
      </c>
      <c r="H26" s="32">
        <f t="shared" si="0"/>
        <v>32</v>
      </c>
      <c r="I26" s="29">
        <f t="shared" si="1"/>
        <v>1.0106752574063546E-3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48" t="s">
        <v>8</v>
      </c>
      <c r="B27" s="49"/>
      <c r="C27" s="42">
        <f>SUM(C6:C26)</f>
        <v>1478</v>
      </c>
      <c r="D27" s="42">
        <f t="shared" ref="D27:G27" si="2">SUM(D6:D26)</f>
        <v>2656</v>
      </c>
      <c r="E27" s="42">
        <f t="shared" si="2"/>
        <v>32</v>
      </c>
      <c r="F27" s="42">
        <f t="shared" si="2"/>
        <v>1274</v>
      </c>
      <c r="G27" s="42">
        <f t="shared" si="2"/>
        <v>26222</v>
      </c>
      <c r="H27" s="55">
        <f>SUM(H6:H26)</f>
        <v>31662</v>
      </c>
      <c r="I27" s="56">
        <f>SUM(I6:I26)</f>
        <v>1.0000000000000002</v>
      </c>
      <c r="J27" s="53">
        <v>6.7592592592592591E-3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0" t="s">
        <v>31</v>
      </c>
      <c r="B28" s="51"/>
      <c r="C28" s="29">
        <f>+C27/$H$27</f>
        <v>4.6680563451456006E-2</v>
      </c>
      <c r="D28" s="29">
        <f t="shared" ref="D28:G28" si="3">+D27/$H$27</f>
        <v>8.3886046364727435E-2</v>
      </c>
      <c r="E28" s="29">
        <f t="shared" si="3"/>
        <v>1.0106752574063546E-3</v>
      </c>
      <c r="F28" s="29">
        <f t="shared" si="3"/>
        <v>4.0237508685490496E-2</v>
      </c>
      <c r="G28" s="29">
        <f t="shared" si="3"/>
        <v>0.82818520624091974</v>
      </c>
      <c r="H28" s="64"/>
      <c r="I28" s="56"/>
      <c r="J28" s="53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  <mergeCell ref="A27:B27"/>
    <mergeCell ref="H27:H28"/>
    <mergeCell ref="I27:I28"/>
    <mergeCell ref="J27:J28"/>
    <mergeCell ref="A28:B28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57" t="s">
        <v>100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48" customHeight="1" x14ac:dyDescent="0.2">
      <c r="A2" s="15"/>
      <c r="B2" s="54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4" customHeight="1" x14ac:dyDescent="0.2">
      <c r="A3" s="15"/>
      <c r="B3" s="64" t="s">
        <v>0</v>
      </c>
      <c r="C3" s="64"/>
      <c r="D3" s="52" t="s">
        <v>101</v>
      </c>
      <c r="E3" s="52"/>
      <c r="F3" s="52"/>
      <c r="G3" s="52"/>
      <c r="H3" s="52"/>
      <c r="I3" s="52" t="s">
        <v>35</v>
      </c>
      <c r="J3" s="64" t="s">
        <v>102</v>
      </c>
      <c r="K3" s="64"/>
      <c r="L3" s="64"/>
      <c r="M3" s="64"/>
      <c r="N3" s="52" t="s">
        <v>46</v>
      </c>
      <c r="O3" s="52" t="s">
        <v>47</v>
      </c>
    </row>
    <row r="4" spans="1:15" ht="24" customHeight="1" x14ac:dyDescent="0.2">
      <c r="A4" s="15"/>
      <c r="B4" s="64"/>
      <c r="C4" s="64"/>
      <c r="D4" s="52" t="s">
        <v>33</v>
      </c>
      <c r="E4" s="52"/>
      <c r="F4" s="52"/>
      <c r="G4" s="52"/>
      <c r="H4" s="52" t="s">
        <v>40</v>
      </c>
      <c r="I4" s="52"/>
      <c r="J4" s="52" t="s">
        <v>41</v>
      </c>
      <c r="K4" s="52"/>
      <c r="L4" s="52"/>
      <c r="M4" s="52" t="s">
        <v>40</v>
      </c>
      <c r="N4" s="52"/>
      <c r="O4" s="52"/>
    </row>
    <row r="5" spans="1:15" ht="24" customHeight="1" x14ac:dyDescent="0.2">
      <c r="A5" s="15"/>
      <c r="B5" s="64"/>
      <c r="C5" s="64"/>
      <c r="D5" s="6" t="s">
        <v>36</v>
      </c>
      <c r="E5" s="6" t="s">
        <v>37</v>
      </c>
      <c r="F5" s="6" t="s">
        <v>38</v>
      </c>
      <c r="G5" s="6" t="s">
        <v>39</v>
      </c>
      <c r="H5" s="52"/>
      <c r="I5" s="52"/>
      <c r="J5" s="13" t="s">
        <v>43</v>
      </c>
      <c r="K5" s="6" t="s">
        <v>44</v>
      </c>
      <c r="L5" s="6" t="s">
        <v>45</v>
      </c>
      <c r="M5" s="52"/>
      <c r="N5" s="52"/>
      <c r="O5" s="52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57</v>
      </c>
      <c r="E6" s="3">
        <v>0</v>
      </c>
      <c r="F6" s="3">
        <v>0</v>
      </c>
      <c r="G6" s="3">
        <v>0</v>
      </c>
      <c r="H6" s="3">
        <f t="shared" ref="H6:H26" si="0">SUM(D6:G6)</f>
        <v>57</v>
      </c>
      <c r="I6" s="3">
        <v>21</v>
      </c>
      <c r="J6" s="4">
        <v>11</v>
      </c>
      <c r="K6" s="4">
        <v>6</v>
      </c>
      <c r="L6" s="4">
        <v>0</v>
      </c>
      <c r="M6" s="4">
        <f>SUM(J6:L6)</f>
        <v>17</v>
      </c>
      <c r="N6" s="4">
        <f>SUM(H6,I6,M6)</f>
        <v>95</v>
      </c>
      <c r="O6" s="29">
        <f>N6/$N$27</f>
        <v>6.4319566689234942E-2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21</v>
      </c>
      <c r="E7" s="3">
        <v>0</v>
      </c>
      <c r="F7" s="3">
        <v>0</v>
      </c>
      <c r="G7" s="3">
        <v>0</v>
      </c>
      <c r="H7" s="3">
        <f t="shared" si="0"/>
        <v>21</v>
      </c>
      <c r="I7" s="3">
        <v>12</v>
      </c>
      <c r="J7" s="4">
        <v>7</v>
      </c>
      <c r="K7" s="4">
        <v>9</v>
      </c>
      <c r="L7" s="4">
        <v>3</v>
      </c>
      <c r="M7" s="4">
        <f t="shared" ref="M7:M26" si="1">SUM(J7:L7)</f>
        <v>19</v>
      </c>
      <c r="N7" s="4">
        <f>SUM(H7,I7,M7)</f>
        <v>52</v>
      </c>
      <c r="O7" s="29">
        <f t="shared" ref="O7:O26" si="2">N7/$N$27</f>
        <v>3.5206499661475966E-2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12</v>
      </c>
      <c r="E8" s="3">
        <v>0</v>
      </c>
      <c r="F8" s="3">
        <v>0</v>
      </c>
      <c r="G8" s="3">
        <v>0</v>
      </c>
      <c r="H8" s="3">
        <f t="shared" si="0"/>
        <v>12</v>
      </c>
      <c r="I8" s="3">
        <v>5</v>
      </c>
      <c r="J8" s="4">
        <v>5</v>
      </c>
      <c r="K8" s="4">
        <v>6</v>
      </c>
      <c r="L8" s="4">
        <v>0</v>
      </c>
      <c r="M8" s="4">
        <f t="shared" si="1"/>
        <v>11</v>
      </c>
      <c r="N8" s="4">
        <f t="shared" ref="N8:N26" si="3">SUM(H8,I8,M8)</f>
        <v>28</v>
      </c>
      <c r="O8" s="29">
        <f t="shared" si="2"/>
        <v>1.8957345971563982E-2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29</v>
      </c>
      <c r="E9" s="3">
        <v>1</v>
      </c>
      <c r="F9" s="3">
        <v>0</v>
      </c>
      <c r="G9" s="3">
        <v>0</v>
      </c>
      <c r="H9" s="3">
        <f t="shared" si="0"/>
        <v>30</v>
      </c>
      <c r="I9" s="3">
        <v>7</v>
      </c>
      <c r="J9" s="4">
        <v>22</v>
      </c>
      <c r="K9" s="4">
        <v>36</v>
      </c>
      <c r="L9" s="4">
        <v>4</v>
      </c>
      <c r="M9" s="4">
        <f>SUM(J9:L9)</f>
        <v>62</v>
      </c>
      <c r="N9" s="4">
        <f t="shared" si="3"/>
        <v>99</v>
      </c>
      <c r="O9" s="29">
        <f t="shared" si="2"/>
        <v>6.7027758970886933E-2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20</v>
      </c>
      <c r="E10" s="3">
        <v>0</v>
      </c>
      <c r="F10" s="3">
        <v>0</v>
      </c>
      <c r="G10" s="3">
        <v>0</v>
      </c>
      <c r="H10" s="3">
        <f t="shared" si="0"/>
        <v>20</v>
      </c>
      <c r="I10" s="3">
        <v>5</v>
      </c>
      <c r="J10" s="4">
        <v>73</v>
      </c>
      <c r="K10" s="4">
        <v>26</v>
      </c>
      <c r="L10" s="4">
        <v>13</v>
      </c>
      <c r="M10" s="4">
        <f t="shared" si="1"/>
        <v>112</v>
      </c>
      <c r="N10" s="4">
        <f t="shared" si="3"/>
        <v>137</v>
      </c>
      <c r="O10" s="29">
        <f t="shared" si="2"/>
        <v>9.2755585646580901E-2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16</v>
      </c>
      <c r="E11" s="3">
        <v>0</v>
      </c>
      <c r="F11" s="3">
        <v>0</v>
      </c>
      <c r="G11" s="3">
        <v>0</v>
      </c>
      <c r="H11" s="3">
        <f t="shared" si="0"/>
        <v>16</v>
      </c>
      <c r="I11" s="3">
        <v>4</v>
      </c>
      <c r="J11" s="4">
        <v>20</v>
      </c>
      <c r="K11" s="4">
        <v>0</v>
      </c>
      <c r="L11" s="4">
        <v>1</v>
      </c>
      <c r="M11" s="4">
        <f t="shared" si="1"/>
        <v>21</v>
      </c>
      <c r="N11" s="4">
        <f t="shared" si="3"/>
        <v>41</v>
      </c>
      <c r="O11" s="29">
        <f t="shared" si="2"/>
        <v>2.7758970886932972E-2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48</v>
      </c>
      <c r="E12" s="3">
        <v>0</v>
      </c>
      <c r="F12" s="3">
        <v>0</v>
      </c>
      <c r="G12" s="3">
        <v>0</v>
      </c>
      <c r="H12" s="3">
        <f t="shared" si="0"/>
        <v>48</v>
      </c>
      <c r="I12" s="3">
        <v>11</v>
      </c>
      <c r="J12" s="4">
        <v>88</v>
      </c>
      <c r="K12" s="4">
        <v>0</v>
      </c>
      <c r="L12" s="4">
        <v>0</v>
      </c>
      <c r="M12" s="4">
        <f t="shared" si="1"/>
        <v>88</v>
      </c>
      <c r="N12" s="4">
        <f t="shared" si="3"/>
        <v>147</v>
      </c>
      <c r="O12" s="29">
        <f t="shared" si="2"/>
        <v>9.9526066350710901E-2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89</v>
      </c>
      <c r="E13" s="3">
        <v>0</v>
      </c>
      <c r="F13" s="3">
        <v>0</v>
      </c>
      <c r="G13" s="3">
        <v>0</v>
      </c>
      <c r="H13" s="3">
        <f t="shared" si="0"/>
        <v>89</v>
      </c>
      <c r="I13" s="3">
        <v>29</v>
      </c>
      <c r="J13" s="4">
        <v>61</v>
      </c>
      <c r="K13" s="4">
        <v>0</v>
      </c>
      <c r="L13" s="4">
        <v>2</v>
      </c>
      <c r="M13" s="4">
        <f t="shared" si="1"/>
        <v>63</v>
      </c>
      <c r="N13" s="4">
        <f t="shared" si="3"/>
        <v>181</v>
      </c>
      <c r="O13" s="29">
        <f t="shared" si="2"/>
        <v>0.12254570074475288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29</v>
      </c>
      <c r="E14" s="3">
        <v>0</v>
      </c>
      <c r="F14" s="3">
        <v>0</v>
      </c>
      <c r="G14" s="3">
        <v>0</v>
      </c>
      <c r="H14" s="3">
        <f t="shared" si="0"/>
        <v>29</v>
      </c>
      <c r="I14" s="3">
        <v>13</v>
      </c>
      <c r="J14" s="4">
        <v>12</v>
      </c>
      <c r="K14" s="4">
        <v>0</v>
      </c>
      <c r="L14" s="4">
        <v>0</v>
      </c>
      <c r="M14" s="4">
        <f t="shared" si="1"/>
        <v>12</v>
      </c>
      <c r="N14" s="4">
        <f t="shared" si="3"/>
        <v>54</v>
      </c>
      <c r="O14" s="29">
        <f t="shared" si="2"/>
        <v>3.6560595802301962E-2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69</v>
      </c>
      <c r="E15" s="3">
        <v>0</v>
      </c>
      <c r="F15" s="3">
        <v>0</v>
      </c>
      <c r="G15" s="3">
        <v>0</v>
      </c>
      <c r="H15" s="3">
        <f t="shared" si="0"/>
        <v>69</v>
      </c>
      <c r="I15" s="3">
        <v>24</v>
      </c>
      <c r="J15" s="4">
        <v>16</v>
      </c>
      <c r="K15" s="4">
        <v>1</v>
      </c>
      <c r="L15" s="4">
        <v>0</v>
      </c>
      <c r="M15" s="4">
        <f t="shared" si="1"/>
        <v>17</v>
      </c>
      <c r="N15" s="4">
        <f t="shared" si="3"/>
        <v>110</v>
      </c>
      <c r="O15" s="29">
        <f t="shared" si="2"/>
        <v>7.4475287745429927E-2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57</v>
      </c>
      <c r="E16" s="3">
        <v>0</v>
      </c>
      <c r="F16" s="3">
        <v>0</v>
      </c>
      <c r="G16" s="3">
        <v>0</v>
      </c>
      <c r="H16" s="3">
        <f t="shared" si="0"/>
        <v>57</v>
      </c>
      <c r="I16" s="3">
        <v>19</v>
      </c>
      <c r="J16" s="4">
        <v>25</v>
      </c>
      <c r="K16" s="4">
        <v>3</v>
      </c>
      <c r="L16" s="4">
        <v>0</v>
      </c>
      <c r="M16" s="4">
        <f t="shared" si="1"/>
        <v>28</v>
      </c>
      <c r="N16" s="4">
        <f t="shared" si="3"/>
        <v>104</v>
      </c>
      <c r="O16" s="29">
        <f t="shared" si="2"/>
        <v>7.0412999322951933E-2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22</v>
      </c>
      <c r="E17" s="3">
        <v>0</v>
      </c>
      <c r="F17" s="3">
        <v>0</v>
      </c>
      <c r="G17" s="3">
        <v>0</v>
      </c>
      <c r="H17" s="3">
        <f t="shared" si="0"/>
        <v>22</v>
      </c>
      <c r="I17" s="3">
        <v>11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33</v>
      </c>
      <c r="O17" s="29">
        <f t="shared" si="2"/>
        <v>2.2342586323628979E-2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25</v>
      </c>
      <c r="E18" s="3">
        <v>0</v>
      </c>
      <c r="F18" s="3">
        <v>0</v>
      </c>
      <c r="G18" s="3">
        <v>0</v>
      </c>
      <c r="H18" s="3">
        <f t="shared" si="0"/>
        <v>25</v>
      </c>
      <c r="I18" s="3">
        <v>10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35</v>
      </c>
      <c r="O18" s="29">
        <f t="shared" si="2"/>
        <v>2.3696682464454975E-2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22</v>
      </c>
      <c r="E19" s="3">
        <v>0</v>
      </c>
      <c r="F19" s="3">
        <v>0</v>
      </c>
      <c r="G19" s="3">
        <v>0</v>
      </c>
      <c r="H19" s="3">
        <f t="shared" si="0"/>
        <v>22</v>
      </c>
      <c r="I19" s="3">
        <v>14</v>
      </c>
      <c r="J19" s="4">
        <v>1</v>
      </c>
      <c r="K19" s="4">
        <v>0</v>
      </c>
      <c r="L19" s="4">
        <v>0</v>
      </c>
      <c r="M19" s="4">
        <f t="shared" si="1"/>
        <v>1</v>
      </c>
      <c r="N19" s="4">
        <f t="shared" si="3"/>
        <v>37</v>
      </c>
      <c r="O19" s="29">
        <f t="shared" si="2"/>
        <v>2.5050778605280974E-2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18</v>
      </c>
      <c r="E20" s="3">
        <v>0</v>
      </c>
      <c r="F20" s="3">
        <v>0</v>
      </c>
      <c r="G20" s="3">
        <v>0</v>
      </c>
      <c r="H20" s="3">
        <f t="shared" si="0"/>
        <v>18</v>
      </c>
      <c r="I20" s="3">
        <v>7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25</v>
      </c>
      <c r="O20" s="29">
        <f t="shared" si="2"/>
        <v>1.6926201760324982E-2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16</v>
      </c>
      <c r="E21" s="3">
        <v>0</v>
      </c>
      <c r="F21" s="3">
        <v>0</v>
      </c>
      <c r="G21" s="3">
        <v>0</v>
      </c>
      <c r="H21" s="3">
        <f t="shared" si="0"/>
        <v>16</v>
      </c>
      <c r="I21" s="3">
        <v>8</v>
      </c>
      <c r="J21" s="4">
        <v>3</v>
      </c>
      <c r="K21" s="4">
        <v>0</v>
      </c>
      <c r="L21" s="4">
        <v>0</v>
      </c>
      <c r="M21" s="4">
        <f t="shared" si="1"/>
        <v>3</v>
      </c>
      <c r="N21" s="4">
        <f t="shared" si="3"/>
        <v>27</v>
      </c>
      <c r="O21" s="29">
        <f t="shared" si="2"/>
        <v>1.8280297901150981E-2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8</v>
      </c>
      <c r="E22" s="3">
        <v>0</v>
      </c>
      <c r="F22" s="3">
        <v>0</v>
      </c>
      <c r="G22" s="3">
        <v>0</v>
      </c>
      <c r="H22" s="3">
        <f t="shared" si="0"/>
        <v>8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9</v>
      </c>
      <c r="O22" s="29">
        <f t="shared" si="2"/>
        <v>6.093432633716994E-3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35</v>
      </c>
      <c r="E23" s="3">
        <v>0</v>
      </c>
      <c r="F23" s="3">
        <v>0</v>
      </c>
      <c r="G23" s="3">
        <v>0</v>
      </c>
      <c r="H23" s="3">
        <f t="shared" si="0"/>
        <v>35</v>
      </c>
      <c r="I23" s="3">
        <v>11</v>
      </c>
      <c r="J23" s="4">
        <v>23</v>
      </c>
      <c r="K23" s="4">
        <v>5</v>
      </c>
      <c r="L23" s="4">
        <v>0</v>
      </c>
      <c r="M23" s="4">
        <f t="shared" si="1"/>
        <v>28</v>
      </c>
      <c r="N23" s="4">
        <f t="shared" si="3"/>
        <v>74</v>
      </c>
      <c r="O23" s="29">
        <f t="shared" si="2"/>
        <v>5.0101557210561948E-2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43</v>
      </c>
      <c r="E24" s="3">
        <v>0</v>
      </c>
      <c r="F24" s="3">
        <v>0</v>
      </c>
      <c r="G24" s="3">
        <v>0</v>
      </c>
      <c r="H24" s="3">
        <f t="shared" si="0"/>
        <v>43</v>
      </c>
      <c r="I24" s="3">
        <v>11</v>
      </c>
      <c r="J24" s="4">
        <v>120</v>
      </c>
      <c r="K24" s="4">
        <v>6</v>
      </c>
      <c r="L24" s="4">
        <v>8</v>
      </c>
      <c r="M24" s="4">
        <f t="shared" si="1"/>
        <v>134</v>
      </c>
      <c r="N24" s="4">
        <f t="shared" si="3"/>
        <v>188</v>
      </c>
      <c r="O24" s="29">
        <f t="shared" si="2"/>
        <v>0.12728503723764387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6.770480704129993E-4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48" t="s">
        <v>8</v>
      </c>
      <c r="C27" s="49"/>
      <c r="D27" s="46">
        <f>SUM(D6:D26)</f>
        <v>636</v>
      </c>
      <c r="E27" s="46">
        <f>SUM(E6:E26)</f>
        <v>1</v>
      </c>
      <c r="F27" s="46">
        <f t="shared" ref="F27:G27" si="4">SUM(F6:F26)</f>
        <v>0</v>
      </c>
      <c r="G27" s="46">
        <f t="shared" si="4"/>
        <v>0</v>
      </c>
      <c r="H27" s="80">
        <f>SUM(H6:H26)</f>
        <v>637</v>
      </c>
      <c r="I27" s="80">
        <f>SUM(I6:I26)</f>
        <v>223</v>
      </c>
      <c r="J27" s="41">
        <f>SUM(J6:J26)</f>
        <v>487</v>
      </c>
      <c r="K27" s="41">
        <f t="shared" ref="K27:L27" si="5">SUM(K6:K26)</f>
        <v>98</v>
      </c>
      <c r="L27" s="41">
        <f t="shared" si="5"/>
        <v>32</v>
      </c>
      <c r="M27" s="55">
        <f>SUM(M6:M26)</f>
        <v>617</v>
      </c>
      <c r="N27" s="55">
        <f>SUM(N6:N26)</f>
        <v>1477</v>
      </c>
      <c r="O27" s="65">
        <f>SUM(O6:O26)</f>
        <v>0.99999999999999989</v>
      </c>
    </row>
    <row r="28" spans="1:15" ht="30.75" customHeight="1" x14ac:dyDescent="0.2">
      <c r="A28" s="15"/>
      <c r="B28" s="50" t="s">
        <v>31</v>
      </c>
      <c r="C28" s="51"/>
      <c r="D28" s="29">
        <f>+D27/$H$27</f>
        <v>0.99843014128728413</v>
      </c>
      <c r="E28" s="29">
        <f t="shared" ref="E28:G28" si="6">+E27/$H$27</f>
        <v>1.5698587127158557E-3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0.78930307941653155</v>
      </c>
      <c r="K28" s="29">
        <f t="shared" ref="K28:L28" si="7">+K27/$M$27</f>
        <v>0.15883306320907617</v>
      </c>
      <c r="L28" s="29">
        <f t="shared" si="7"/>
        <v>5.1863857374392218E-2</v>
      </c>
      <c r="M28" s="55"/>
      <c r="N28" s="55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  <mergeCell ref="N27:N28"/>
    <mergeCell ref="O27:O28"/>
    <mergeCell ref="B28:C28"/>
    <mergeCell ref="J4:L4"/>
    <mergeCell ref="M4:M5"/>
    <mergeCell ref="B27:C27"/>
    <mergeCell ref="H27:H28"/>
    <mergeCell ref="I27:I28"/>
    <mergeCell ref="M27:M28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58" t="s">
        <v>49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J23</f>
        <v>6.7592592592592591E-3</v>
      </c>
    </row>
    <row r="4" spans="1:22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22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22" s="5" customFormat="1" ht="20.25" customHeight="1" x14ac:dyDescent="0.2">
      <c r="A6" s="18" t="s">
        <v>50</v>
      </c>
      <c r="B6" s="19" t="s">
        <v>67</v>
      </c>
      <c r="C6" s="3">
        <v>94</v>
      </c>
      <c r="D6" s="3">
        <v>217</v>
      </c>
      <c r="E6" s="3">
        <v>4</v>
      </c>
      <c r="F6" s="3">
        <v>162</v>
      </c>
      <c r="G6" s="3">
        <v>2542</v>
      </c>
      <c r="H6" s="4">
        <f>SUM(C6:G6)</f>
        <v>3019</v>
      </c>
      <c r="I6" s="29">
        <f>H6/$H$23</f>
        <v>9.5350893815930773E-2</v>
      </c>
      <c r="J6" s="37">
        <v>5.7897410237748703E-3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69</v>
      </c>
      <c r="D7" s="3">
        <v>164</v>
      </c>
      <c r="E7" s="3">
        <v>1</v>
      </c>
      <c r="F7" s="3">
        <v>81</v>
      </c>
      <c r="G7" s="3">
        <v>1662</v>
      </c>
      <c r="H7" s="4">
        <f t="shared" ref="H7:H22" si="0">SUM(C7:G7)</f>
        <v>1977</v>
      </c>
      <c r="I7" s="29">
        <f t="shared" ref="I7:I22" si="1">H7/$H$23</f>
        <v>6.2440780746636344E-2</v>
      </c>
      <c r="J7" s="37">
        <v>5.1983273596176837E-3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84</v>
      </c>
      <c r="D8" s="3">
        <v>132</v>
      </c>
      <c r="E8" s="3">
        <v>1</v>
      </c>
      <c r="F8" s="3">
        <v>60</v>
      </c>
      <c r="G8" s="3">
        <v>1605</v>
      </c>
      <c r="H8" s="4">
        <f t="shared" si="0"/>
        <v>1882</v>
      </c>
      <c r="I8" s="29">
        <f t="shared" si="1"/>
        <v>5.9440338576211234E-2</v>
      </c>
      <c r="J8" s="37">
        <v>5.6058290433290432E-3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36</v>
      </c>
      <c r="D9" s="3">
        <v>128</v>
      </c>
      <c r="E9" s="3">
        <v>1</v>
      </c>
      <c r="F9" s="3">
        <v>74</v>
      </c>
      <c r="G9" s="3">
        <v>1761</v>
      </c>
      <c r="H9" s="4">
        <f t="shared" si="0"/>
        <v>2000</v>
      </c>
      <c r="I9" s="29">
        <f t="shared" si="1"/>
        <v>6.3167203587897167E-2</v>
      </c>
      <c r="J9" s="37">
        <v>6.2135466128521669E-3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183</v>
      </c>
      <c r="D10" s="3">
        <v>243</v>
      </c>
      <c r="E10" s="3">
        <v>7</v>
      </c>
      <c r="F10" s="3">
        <v>114</v>
      </c>
      <c r="G10" s="3">
        <v>2316</v>
      </c>
      <c r="H10" s="4">
        <f t="shared" si="0"/>
        <v>2863</v>
      </c>
      <c r="I10" s="29">
        <f t="shared" si="1"/>
        <v>9.0423851936074787E-2</v>
      </c>
      <c r="J10" s="37">
        <v>7.7193713450292595E-3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52</v>
      </c>
      <c r="D11" s="3">
        <v>125</v>
      </c>
      <c r="E11" s="3">
        <v>2</v>
      </c>
      <c r="F11" s="3">
        <v>51</v>
      </c>
      <c r="G11" s="3">
        <v>1332</v>
      </c>
      <c r="H11" s="4">
        <f t="shared" si="0"/>
        <v>1562</v>
      </c>
      <c r="I11" s="29">
        <f t="shared" si="1"/>
        <v>4.9333586002147684E-2</v>
      </c>
      <c r="J11" s="37">
        <v>6.3423295454545425E-3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58</v>
      </c>
      <c r="D12" s="3">
        <v>143</v>
      </c>
      <c r="E12" s="3">
        <v>2</v>
      </c>
      <c r="F12" s="3">
        <v>83</v>
      </c>
      <c r="G12" s="3">
        <v>1681</v>
      </c>
      <c r="H12" s="4">
        <f t="shared" si="0"/>
        <v>1967</v>
      </c>
      <c r="I12" s="29">
        <f t="shared" si="1"/>
        <v>6.2124944728696861E-2</v>
      </c>
      <c r="J12" s="37">
        <v>7.0030891366718853E-3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132</v>
      </c>
      <c r="D13" s="3">
        <v>180</v>
      </c>
      <c r="E13" s="3">
        <v>2</v>
      </c>
      <c r="F13" s="3">
        <v>57</v>
      </c>
      <c r="G13" s="3">
        <v>1197</v>
      </c>
      <c r="H13" s="4">
        <f t="shared" si="0"/>
        <v>1568</v>
      </c>
      <c r="I13" s="29">
        <f t="shared" si="1"/>
        <v>4.9523087612911375E-2</v>
      </c>
      <c r="J13" s="37">
        <v>6.9362395357686494E-3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109</v>
      </c>
      <c r="D14" s="3">
        <v>187</v>
      </c>
      <c r="E14" s="3">
        <v>0</v>
      </c>
      <c r="F14" s="3">
        <v>57</v>
      </c>
      <c r="G14" s="3">
        <v>1376</v>
      </c>
      <c r="H14" s="4">
        <f t="shared" si="0"/>
        <v>1729</v>
      </c>
      <c r="I14" s="29">
        <f t="shared" si="1"/>
        <v>5.4608047501737096E-2</v>
      </c>
      <c r="J14" s="37">
        <v>6.7250016896458556E-3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135</v>
      </c>
      <c r="D15" s="3">
        <v>136</v>
      </c>
      <c r="E15" s="3">
        <v>1</v>
      </c>
      <c r="F15" s="3">
        <v>45</v>
      </c>
      <c r="G15" s="3">
        <v>1196</v>
      </c>
      <c r="H15" s="4">
        <f t="shared" si="0"/>
        <v>1513</v>
      </c>
      <c r="I15" s="29">
        <f t="shared" si="1"/>
        <v>4.7785989514244204E-2</v>
      </c>
      <c r="J15" s="37">
        <v>7.4352928509905285E-3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169</v>
      </c>
      <c r="D16" s="3">
        <v>200</v>
      </c>
      <c r="E16" s="3">
        <v>2</v>
      </c>
      <c r="F16" s="3">
        <v>66</v>
      </c>
      <c r="G16" s="3">
        <v>1554</v>
      </c>
      <c r="H16" s="4">
        <f t="shared" si="0"/>
        <v>1991</v>
      </c>
      <c r="I16" s="29">
        <f t="shared" si="1"/>
        <v>6.2882951171751633E-2</v>
      </c>
      <c r="J16" s="37">
        <v>9.1105216241085876E-3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46</v>
      </c>
      <c r="D17" s="3">
        <v>161</v>
      </c>
      <c r="E17" s="3">
        <v>1</v>
      </c>
      <c r="F17" s="3">
        <v>86</v>
      </c>
      <c r="G17" s="3">
        <v>1228</v>
      </c>
      <c r="H17" s="4">
        <f t="shared" si="0"/>
        <v>1522</v>
      </c>
      <c r="I17" s="29">
        <f t="shared" si="1"/>
        <v>4.8070241930389744E-2</v>
      </c>
      <c r="J17" s="37">
        <v>7.0441439246263816E-3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97</v>
      </c>
      <c r="D18" s="3">
        <v>195</v>
      </c>
      <c r="E18" s="3">
        <v>1</v>
      </c>
      <c r="F18" s="3">
        <v>130</v>
      </c>
      <c r="G18" s="3">
        <v>1977</v>
      </c>
      <c r="H18" s="4">
        <f t="shared" si="0"/>
        <v>2400</v>
      </c>
      <c r="I18" s="29">
        <f t="shared" si="1"/>
        <v>7.5800644305476603E-2</v>
      </c>
      <c r="J18" s="37">
        <v>6.8835522714833178E-3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39</v>
      </c>
      <c r="D19" s="3">
        <v>100</v>
      </c>
      <c r="E19" s="3">
        <v>2</v>
      </c>
      <c r="F19" s="3">
        <v>82</v>
      </c>
      <c r="G19" s="3">
        <v>1399</v>
      </c>
      <c r="H19" s="4">
        <f t="shared" si="0"/>
        <v>1622</v>
      </c>
      <c r="I19" s="29">
        <f t="shared" si="1"/>
        <v>5.1228602109784603E-2</v>
      </c>
      <c r="J19" s="37">
        <v>6.457834928229665E-3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74</v>
      </c>
      <c r="D20" s="3">
        <v>158</v>
      </c>
      <c r="E20" s="3">
        <v>2</v>
      </c>
      <c r="F20" s="3">
        <v>56</v>
      </c>
      <c r="G20" s="3">
        <v>1337</v>
      </c>
      <c r="H20" s="4">
        <f t="shared" si="0"/>
        <v>1627</v>
      </c>
      <c r="I20" s="29">
        <f t="shared" si="1"/>
        <v>5.1386520118754345E-2</v>
      </c>
      <c r="J20" s="37">
        <v>6.5390101817684862E-3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66</v>
      </c>
      <c r="D21" s="3">
        <v>74</v>
      </c>
      <c r="E21" s="3">
        <v>1</v>
      </c>
      <c r="F21" s="3">
        <v>33</v>
      </c>
      <c r="G21" s="3">
        <v>869</v>
      </c>
      <c r="H21" s="4">
        <f t="shared" si="0"/>
        <v>1043</v>
      </c>
      <c r="I21" s="29">
        <f t="shared" si="1"/>
        <v>3.2941696671088372E-2</v>
      </c>
      <c r="J21" s="37">
        <v>6.6758222775013757E-3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35</v>
      </c>
      <c r="D22" s="3">
        <v>113</v>
      </c>
      <c r="E22" s="3">
        <v>2</v>
      </c>
      <c r="F22" s="3">
        <v>37</v>
      </c>
      <c r="G22" s="3">
        <v>1190</v>
      </c>
      <c r="H22" s="4">
        <f t="shared" si="0"/>
        <v>1377</v>
      </c>
      <c r="I22" s="29">
        <f t="shared" si="1"/>
        <v>4.3490619670267197E-2</v>
      </c>
      <c r="J22" s="37">
        <v>6.588955026455021E-3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0" t="s">
        <v>8</v>
      </c>
      <c r="B23" s="51"/>
      <c r="C23" s="42">
        <f t="shared" ref="C23:I23" si="2">SUM(C6:C22)</f>
        <v>1478</v>
      </c>
      <c r="D23" s="42">
        <f t="shared" si="2"/>
        <v>2656</v>
      </c>
      <c r="E23" s="42">
        <f t="shared" si="2"/>
        <v>32</v>
      </c>
      <c r="F23" s="42">
        <f t="shared" si="2"/>
        <v>1274</v>
      </c>
      <c r="G23" s="42">
        <f t="shared" si="2"/>
        <v>26222</v>
      </c>
      <c r="H23" s="42">
        <f>SUM(H6:H22)</f>
        <v>31662</v>
      </c>
      <c r="I23" s="31">
        <f t="shared" si="2"/>
        <v>1</v>
      </c>
      <c r="J23" s="81">
        <v>6.7592592592592591E-3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0" t="s">
        <v>31</v>
      </c>
      <c r="B24" s="51"/>
      <c r="C24" s="29">
        <f>+C23/$H$23</f>
        <v>4.6680563451456006E-2</v>
      </c>
      <c r="D24" s="29">
        <f t="shared" ref="D24:G24" si="3">+D23/$H$23</f>
        <v>8.3886046364727435E-2</v>
      </c>
      <c r="E24" s="29">
        <f t="shared" si="3"/>
        <v>1.0106752574063546E-3</v>
      </c>
      <c r="F24" s="29">
        <f t="shared" si="3"/>
        <v>4.0237508685490496E-2</v>
      </c>
      <c r="G24" s="29">
        <f t="shared" si="3"/>
        <v>0.82818520624091974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58" t="s">
        <v>94</v>
      </c>
      <c r="B3" s="59"/>
      <c r="C3" s="52" t="s">
        <v>7</v>
      </c>
      <c r="D3" s="52"/>
      <c r="E3" s="52"/>
      <c r="F3" s="52"/>
      <c r="G3" s="74" t="s">
        <v>5</v>
      </c>
      <c r="H3" s="64" t="s">
        <v>8</v>
      </c>
      <c r="I3" s="52" t="s">
        <v>9</v>
      </c>
      <c r="J3" s="52" t="s">
        <v>93</v>
      </c>
      <c r="K3" s="52" t="s">
        <v>104</v>
      </c>
      <c r="L3" s="52"/>
      <c r="M3" s="52"/>
      <c r="N3" s="52"/>
      <c r="O3" s="53">
        <f>J18</f>
        <v>6.7592592592592591E-3</v>
      </c>
    </row>
    <row r="4" spans="1:15" ht="24" customHeight="1" x14ac:dyDescent="0.2">
      <c r="A4" s="60"/>
      <c r="B4" s="61"/>
      <c r="C4" s="50" t="s">
        <v>6</v>
      </c>
      <c r="D4" s="73"/>
      <c r="E4" s="73"/>
      <c r="F4" s="51"/>
      <c r="G4" s="75"/>
      <c r="H4" s="64"/>
      <c r="I4" s="52"/>
      <c r="J4" s="52"/>
      <c r="K4" s="52"/>
      <c r="L4" s="52"/>
      <c r="M4" s="52"/>
      <c r="N4" s="52"/>
      <c r="O4" s="53"/>
    </row>
    <row r="5" spans="1:15" ht="24" customHeight="1" x14ac:dyDescent="0.2">
      <c r="A5" s="62"/>
      <c r="B5" s="63"/>
      <c r="C5" s="6" t="s">
        <v>1</v>
      </c>
      <c r="D5" s="6" t="s">
        <v>2</v>
      </c>
      <c r="E5" s="6" t="s">
        <v>3</v>
      </c>
      <c r="F5" s="6" t="s">
        <v>4</v>
      </c>
      <c r="G5" s="76"/>
      <c r="H5" s="64"/>
      <c r="I5" s="52"/>
      <c r="J5" s="52"/>
      <c r="K5" s="52"/>
      <c r="L5" s="52"/>
      <c r="M5" s="52"/>
      <c r="N5" s="52"/>
      <c r="O5" s="53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8.7001831617507741E-2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9.1486136550243166E-2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0.10610749699993684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0.10279163771868881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0.1061390766121392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9.7675740541906142E-2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9.9728415335059689E-2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>
        <v>138</v>
      </c>
      <c r="D13" s="3">
        <v>237</v>
      </c>
      <c r="E13" s="3">
        <v>3</v>
      </c>
      <c r="F13" s="3">
        <v>144</v>
      </c>
      <c r="G13" s="43">
        <v>2689</v>
      </c>
      <c r="H13" s="41">
        <f t="shared" si="1"/>
        <v>3211</v>
      </c>
      <c r="I13" s="29">
        <f t="shared" si="0"/>
        <v>0.10140213478178488</v>
      </c>
      <c r="J13" s="37">
        <v>6.7129629629629622E-3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>
        <v>142</v>
      </c>
      <c r="D14" s="3">
        <v>230</v>
      </c>
      <c r="E14" s="3">
        <v>4</v>
      </c>
      <c r="F14" s="3">
        <v>150</v>
      </c>
      <c r="G14" s="43">
        <v>2693</v>
      </c>
      <c r="H14" s="41">
        <f t="shared" si="1"/>
        <v>3219</v>
      </c>
      <c r="I14" s="29">
        <f t="shared" si="0"/>
        <v>0.10165477167940377</v>
      </c>
      <c r="J14" s="37">
        <v>6.6898148148148142E-3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>
        <v>110</v>
      </c>
      <c r="D15" s="3">
        <v>245</v>
      </c>
      <c r="E15" s="3">
        <v>11</v>
      </c>
      <c r="F15" s="3">
        <v>158</v>
      </c>
      <c r="G15" s="43">
        <v>2833</v>
      </c>
      <c r="H15" s="41">
        <f t="shared" si="1"/>
        <v>3357</v>
      </c>
      <c r="I15" s="29">
        <f t="shared" si="0"/>
        <v>0.10601275816332975</v>
      </c>
      <c r="J15" s="37">
        <v>7.2685185185185188E-3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0" t="s">
        <v>8</v>
      </c>
      <c r="B18" s="51"/>
      <c r="C18" s="43">
        <f>SUM(C6:C17)</f>
        <v>1478</v>
      </c>
      <c r="D18" s="43">
        <f t="shared" ref="D18:G18" si="2">SUM(D6:D17)</f>
        <v>2656</v>
      </c>
      <c r="E18" s="43">
        <f t="shared" si="2"/>
        <v>36</v>
      </c>
      <c r="F18" s="43">
        <f t="shared" si="2"/>
        <v>1274</v>
      </c>
      <c r="G18" s="43">
        <f t="shared" si="2"/>
        <v>26222</v>
      </c>
      <c r="H18" s="82">
        <f>SUM(H6:H17)</f>
        <v>31666</v>
      </c>
      <c r="I18" s="65">
        <f>SUM(I6:I17)</f>
        <v>1</v>
      </c>
      <c r="J18" s="81">
        <v>6.7592592592592591E-3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0" t="s">
        <v>31</v>
      </c>
      <c r="B19" s="51"/>
      <c r="C19" s="29">
        <f>+C18/$H$18</f>
        <v>4.6674666835091264E-2</v>
      </c>
      <c r="D19" s="29">
        <f>+D18/$H$18</f>
        <v>8.3875450009473884E-2</v>
      </c>
      <c r="E19" s="29">
        <f>+E18/$H$18</f>
        <v>1.1368660392850375E-3</v>
      </c>
      <c r="F19" s="29">
        <f>+F18/$H$18</f>
        <v>4.0232425945809384E-2</v>
      </c>
      <c r="G19" s="29">
        <f>+G18/$H$18</f>
        <v>0.82808059117034039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2020-01-10T14:28:03Z</dcterms:modified>
</cp:coreProperties>
</file>