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bomberosbog-my.sharepoint.com/personal/acifuentes_bomberosbogota_gov_co/Documents/Documentos/2026/Procedimientos/SST/Planes de emergencia/Finales 17042026/B-15 GARCES NAVAS/"/>
    </mc:Choice>
  </mc:AlternateContent>
  <xr:revisionPtr revIDLastSave="1" documentId="13_ncr:1_{6FB4FA26-CB0D-4F38-B582-19D0BB4534CD}" xr6:coauthVersionLast="47" xr6:coauthVersionMax="47" xr10:uidLastSave="{094BF93A-D4B0-490B-8726-C488519F6B47}"/>
  <bookViews>
    <workbookView xWindow="-108" yWindow="-108" windowWidth="23256" windowHeight="12456" tabRatio="759" xr2:uid="{00000000-000D-0000-FFFF-FFFF00000000}"/>
  </bookViews>
  <sheets>
    <sheet name="Portada" sheetId="14" r:id="rId1"/>
    <sheet name=" Análisis riesgo" sheetId="8" r:id="rId2"/>
    <sheet name="Hoja2" sheetId="17" state="hidden" r:id="rId3"/>
    <sheet name=" Vul.personas" sheetId="3" r:id="rId4"/>
    <sheet name="Vul.recursos" sheetId="7" r:id="rId5"/>
    <sheet name=" Vul.sistem" sheetId="4" r:id="rId6"/>
    <sheet name="Analisis de Riesgo" sheetId="12" r:id="rId7"/>
  </sheets>
  <externalReferences>
    <externalReference r:id="rId8"/>
  </externalReferences>
  <definedNames>
    <definedName name="_xlnm._FilterDatabase" localSheetId="1" hidden="1">' Análisis riesgo'!#REF!</definedName>
    <definedName name="_xlnm.Print_Area" localSheetId="6">'Analisis de Riesgo'!$A$1:$W$40</definedName>
    <definedName name="_xlnm.Print_Area" localSheetId="0">Portada!$A$1:$AD$24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2" l="1"/>
  <c r="B36" i="12"/>
  <c r="B37" i="12"/>
  <c r="B38" i="12"/>
  <c r="B39" i="12"/>
  <c r="B40" i="12"/>
  <c r="C40" i="12" s="1"/>
  <c r="B35" i="12"/>
  <c r="B20" i="12"/>
  <c r="C20" i="12" s="1"/>
  <c r="B21" i="12"/>
  <c r="C21" i="12" s="1"/>
  <c r="B22" i="12"/>
  <c r="B23" i="12"/>
  <c r="B24" i="12"/>
  <c r="B25" i="12"/>
  <c r="B26" i="12"/>
  <c r="B27" i="12"/>
  <c r="B28" i="12"/>
  <c r="C28" i="12" s="1"/>
  <c r="B29" i="12"/>
  <c r="B30" i="12"/>
  <c r="B31" i="12"/>
  <c r="B32" i="12"/>
  <c r="B33" i="12"/>
  <c r="B19" i="12"/>
  <c r="B12" i="12"/>
  <c r="B13" i="12"/>
  <c r="B14" i="12"/>
  <c r="C14" i="12" s="1"/>
  <c r="B15" i="12"/>
  <c r="B16" i="12"/>
  <c r="B17" i="12"/>
  <c r="B11" i="12"/>
  <c r="C36" i="12"/>
  <c r="C37" i="12"/>
  <c r="C38" i="12"/>
  <c r="C39" i="12"/>
  <c r="C35" i="12"/>
  <c r="A40" i="12"/>
  <c r="A36" i="12"/>
  <c r="A37" i="12"/>
  <c r="A38" i="12"/>
  <c r="A39" i="12"/>
  <c r="A35" i="12"/>
  <c r="C30" i="12"/>
  <c r="C31" i="12"/>
  <c r="C32" i="12"/>
  <c r="C33" i="12"/>
  <c r="C27" i="12"/>
  <c r="A29" i="12"/>
  <c r="A30" i="12"/>
  <c r="A31" i="12"/>
  <c r="A32" i="12"/>
  <c r="A33" i="12"/>
  <c r="A27" i="12"/>
  <c r="C22" i="12"/>
  <c r="C23" i="12"/>
  <c r="C24" i="12"/>
  <c r="C25" i="12"/>
  <c r="C26" i="12"/>
  <c r="C19" i="12"/>
  <c r="A20" i="12"/>
  <c r="A21" i="12"/>
  <c r="A22" i="12"/>
  <c r="A23" i="12"/>
  <c r="A24" i="12"/>
  <c r="A25" i="12"/>
  <c r="A26" i="12"/>
  <c r="C11" i="12"/>
  <c r="C12" i="12"/>
  <c r="C13" i="12"/>
  <c r="C15" i="12"/>
  <c r="C16" i="12"/>
  <c r="C17" i="12"/>
  <c r="A17" i="12"/>
  <c r="A12" i="12"/>
  <c r="A13" i="12"/>
  <c r="A14" i="12"/>
  <c r="A15" i="12"/>
  <c r="A16" i="12"/>
  <c r="C29" i="12"/>
  <c r="D31" i="3"/>
  <c r="F27" i="12" s="1"/>
  <c r="D17" i="3"/>
  <c r="D28" i="12" s="1"/>
  <c r="A19" i="12"/>
  <c r="A11" i="12"/>
  <c r="D24" i="4"/>
  <c r="R20" i="12" s="1"/>
  <c r="D18" i="4"/>
  <c r="Q28" i="12" s="1"/>
  <c r="D12" i="4"/>
  <c r="P20" i="12" s="1"/>
  <c r="D43" i="7"/>
  <c r="L31" i="12" s="1"/>
  <c r="D32" i="7"/>
  <c r="K27" i="12" s="1"/>
  <c r="D14" i="7"/>
  <c r="J29" i="12" s="1"/>
  <c r="D24" i="3"/>
  <c r="E30" i="12" s="1"/>
  <c r="P28" i="12"/>
  <c r="P17" i="12"/>
  <c r="P29" i="12"/>
  <c r="P39" i="12"/>
  <c r="P31" i="12"/>
  <c r="P25" i="12"/>
  <c r="P22" i="12"/>
  <c r="P30" i="12"/>
  <c r="P26" i="12"/>
  <c r="P15" i="12"/>
  <c r="P33" i="12"/>
  <c r="L17" i="12"/>
  <c r="L13" i="12"/>
  <c r="L39" i="12"/>
  <c r="L32" i="12"/>
  <c r="L14" i="12"/>
  <c r="L22" i="12"/>
  <c r="L29" i="12"/>
  <c r="L15" i="12"/>
  <c r="L27" i="12"/>
  <c r="R33" i="12"/>
  <c r="R25" i="12"/>
  <c r="R30" i="12"/>
  <c r="Q39" i="12"/>
  <c r="Q33" i="12"/>
  <c r="Q32" i="12"/>
  <c r="Q31" i="12"/>
  <c r="Q30" i="12"/>
  <c r="Q29" i="12"/>
  <c r="Q26" i="12"/>
  <c r="Q25" i="12"/>
  <c r="Q17" i="12"/>
  <c r="Q16" i="12"/>
  <c r="Q15" i="12"/>
  <c r="Q14" i="12"/>
  <c r="K14" i="12"/>
  <c r="K31" i="12"/>
  <c r="J32" i="12"/>
  <c r="F14" i="12"/>
  <c r="F22" i="12"/>
  <c r="F17" i="12"/>
  <c r="F29" i="12"/>
  <c r="E20" i="12"/>
  <c r="E32" i="12"/>
  <c r="E26" i="12"/>
  <c r="E23" i="12"/>
  <c r="E17" i="12"/>
  <c r="E15" i="12"/>
  <c r="E39" i="12"/>
  <c r="E33" i="12"/>
  <c r="E27" i="12"/>
  <c r="E25" i="12"/>
  <c r="E24" i="12"/>
  <c r="E22" i="12"/>
  <c r="E16" i="12"/>
  <c r="E14" i="12"/>
  <c r="D21" i="12"/>
  <c r="D33" i="12"/>
  <c r="D32" i="12"/>
  <c r="D31" i="12"/>
  <c r="D30" i="12"/>
  <c r="D29" i="12"/>
  <c r="D26" i="12"/>
  <c r="D25" i="12"/>
  <c r="D24" i="12"/>
  <c r="D23" i="12"/>
  <c r="D17" i="12"/>
  <c r="D16" i="12"/>
  <c r="D22" i="12"/>
  <c r="D15" i="12"/>
  <c r="D14" i="12"/>
  <c r="D13" i="12"/>
  <c r="R23" i="12"/>
  <c r="Q24" i="12"/>
  <c r="P24" i="12"/>
  <c r="L23" i="12"/>
  <c r="L24" i="12"/>
  <c r="J24" i="12"/>
  <c r="Q12" i="12"/>
  <c r="P12" i="12"/>
  <c r="D12" i="12"/>
  <c r="L38" i="12"/>
  <c r="P35" i="12"/>
  <c r="Q19" i="12"/>
  <c r="P19" i="12"/>
  <c r="P21" i="12"/>
  <c r="P36" i="12"/>
  <c r="Q37" i="12"/>
  <c r="Q20" i="12"/>
  <c r="Q38" i="12"/>
  <c r="Q35" i="12"/>
  <c r="E18" i="4"/>
  <c r="Q21" i="12"/>
  <c r="L21" i="12"/>
  <c r="L19" i="12"/>
  <c r="L37" i="12"/>
  <c r="L20" i="12"/>
  <c r="J21" i="12"/>
  <c r="J19" i="12"/>
  <c r="F11" i="12"/>
  <c r="E24" i="3"/>
  <c r="E11" i="12"/>
  <c r="E21" i="12"/>
  <c r="E19" i="12"/>
  <c r="E37" i="12"/>
  <c r="E38" i="12"/>
  <c r="D11" i="12"/>
  <c r="E17" i="3"/>
  <c r="D19" i="12"/>
  <c r="D38" i="12"/>
  <c r="D37" i="12"/>
  <c r="F19" i="12"/>
  <c r="D32" i="3"/>
  <c r="G33" i="12" s="1"/>
  <c r="H33" i="12" s="1"/>
  <c r="E12" i="4"/>
  <c r="E32" i="7"/>
  <c r="P37" i="12"/>
  <c r="R37" i="12"/>
  <c r="R38" i="12"/>
  <c r="P13" i="12"/>
  <c r="R13" i="12"/>
  <c r="D36" i="12"/>
  <c r="D20" i="12"/>
  <c r="G32" i="12"/>
  <c r="H32" i="12" s="1"/>
  <c r="I32" i="12" s="1"/>
  <c r="G23" i="12"/>
  <c r="H23" i="12" s="1"/>
  <c r="I23" i="12" s="1"/>
  <c r="G16" i="12"/>
  <c r="H16" i="12" s="1"/>
  <c r="G30" i="12"/>
  <c r="H30" i="12" s="1"/>
  <c r="G27" i="12"/>
  <c r="H27" i="12" s="1"/>
  <c r="G24" i="12"/>
  <c r="H24" i="12" s="1"/>
  <c r="G36" i="12"/>
  <c r="H36" i="12" s="1"/>
  <c r="I36" i="12" s="1"/>
  <c r="G11" i="12"/>
  <c r="H11" i="12" s="1"/>
  <c r="G20" i="12"/>
  <c r="H20" i="12"/>
  <c r="G37" i="12"/>
  <c r="H37" i="12" s="1"/>
  <c r="I37" i="12" s="1"/>
  <c r="G38" i="12"/>
  <c r="H38" i="12" s="1"/>
  <c r="I20" i="12"/>
  <c r="K40" i="12" l="1"/>
  <c r="J40" i="12"/>
  <c r="J31" i="12"/>
  <c r="J13" i="12"/>
  <c r="E14" i="7"/>
  <c r="J39" i="12"/>
  <c r="J30" i="12"/>
  <c r="J35" i="12"/>
  <c r="K24" i="12"/>
  <c r="J14" i="12"/>
  <c r="J25" i="12"/>
  <c r="K32" i="12"/>
  <c r="J38" i="12"/>
  <c r="J23" i="12"/>
  <c r="J33" i="12"/>
  <c r="G31" i="12"/>
  <c r="H31" i="12" s="1"/>
  <c r="I31" i="12" s="1"/>
  <c r="G26" i="12"/>
  <c r="H26" i="12" s="1"/>
  <c r="I26" i="12" s="1"/>
  <c r="K11" i="12"/>
  <c r="G22" i="12"/>
  <c r="H22" i="12" s="1"/>
  <c r="I22" i="12" s="1"/>
  <c r="K35" i="12"/>
  <c r="J20" i="12"/>
  <c r="K37" i="12"/>
  <c r="J15" i="12"/>
  <c r="J26" i="12"/>
  <c r="K36" i="12"/>
  <c r="J37" i="12"/>
  <c r="G29" i="12"/>
  <c r="H29" i="12" s="1"/>
  <c r="I29" i="12" s="1"/>
  <c r="G17" i="12"/>
  <c r="H17" i="12" s="1"/>
  <c r="G28" i="12"/>
  <c r="H28" i="12" s="1"/>
  <c r="I28" i="12" s="1"/>
  <c r="G13" i="12"/>
  <c r="H13" i="12" s="1"/>
  <c r="G15" i="12"/>
  <c r="H15" i="12" s="1"/>
  <c r="I15" i="12" s="1"/>
  <c r="G12" i="12"/>
  <c r="H12" i="12" s="1"/>
  <c r="I12" i="12" s="1"/>
  <c r="G19" i="12"/>
  <c r="H19" i="12" s="1"/>
  <c r="I19" i="12" s="1"/>
  <c r="E32" i="3"/>
  <c r="V23" i="14" s="1"/>
  <c r="J11" i="12"/>
  <c r="K19" i="12"/>
  <c r="J17" i="12"/>
  <c r="J22" i="12"/>
  <c r="D44" i="7"/>
  <c r="J16" i="12"/>
  <c r="J27" i="12"/>
  <c r="G35" i="12"/>
  <c r="H35" i="12" s="1"/>
  <c r="I35" i="12" s="1"/>
  <c r="G40" i="12"/>
  <c r="H40" i="12" s="1"/>
  <c r="I40" i="12" s="1"/>
  <c r="G21" i="12"/>
  <c r="H21" i="12" s="1"/>
  <c r="I21" i="12" s="1"/>
  <c r="R23" i="14"/>
  <c r="G25" i="12"/>
  <c r="H25" i="12" s="1"/>
  <c r="I25" i="12" s="1"/>
  <c r="G14" i="12"/>
  <c r="H14" i="12" s="1"/>
  <c r="I14" i="12" s="1"/>
  <c r="G39" i="12"/>
  <c r="H39" i="12" s="1"/>
  <c r="I39" i="12" s="1"/>
  <c r="J36" i="12"/>
  <c r="J28" i="12"/>
  <c r="J12" i="12"/>
  <c r="P32" i="12"/>
  <c r="R19" i="12"/>
  <c r="F38" i="12"/>
  <c r="D35" i="12"/>
  <c r="F20" i="12"/>
  <c r="L35" i="12"/>
  <c r="Q11" i="12"/>
  <c r="P11" i="12"/>
  <c r="E12" i="12"/>
  <c r="P23" i="12"/>
  <c r="D39" i="12"/>
  <c r="D27" i="12"/>
  <c r="E40" i="12"/>
  <c r="E29" i="12"/>
  <c r="E28" i="12"/>
  <c r="F36" i="12"/>
  <c r="Q22" i="12"/>
  <c r="Q27" i="12"/>
  <c r="Q36" i="12"/>
  <c r="L30" i="12"/>
  <c r="L36" i="12"/>
  <c r="P16" i="12"/>
  <c r="P40" i="12"/>
  <c r="P38" i="12"/>
  <c r="F37" i="12"/>
  <c r="E36" i="12"/>
  <c r="F21" i="12"/>
  <c r="E43" i="7"/>
  <c r="Q13" i="12"/>
  <c r="E35" i="12"/>
  <c r="L12" i="12"/>
  <c r="Q23" i="12"/>
  <c r="D40" i="12"/>
  <c r="E13" i="12"/>
  <c r="E31" i="12"/>
  <c r="Q40" i="12"/>
  <c r="R15" i="12"/>
  <c r="L25" i="12"/>
  <c r="P14" i="12"/>
  <c r="P27" i="12"/>
  <c r="I30" i="12"/>
  <c r="I11" i="12"/>
  <c r="I17" i="12"/>
  <c r="I33" i="12"/>
  <c r="I38" i="12"/>
  <c r="I27" i="12"/>
  <c r="I16" i="12"/>
  <c r="I24" i="12"/>
  <c r="I13" i="12"/>
  <c r="L11" i="12"/>
  <c r="R35" i="12"/>
  <c r="K21" i="12"/>
  <c r="K38" i="12"/>
  <c r="F12" i="12"/>
  <c r="R12" i="12"/>
  <c r="K23" i="12"/>
  <c r="R24" i="12"/>
  <c r="F16" i="12"/>
  <c r="F30" i="12"/>
  <c r="F13" i="12"/>
  <c r="F40" i="12"/>
  <c r="F31" i="12"/>
  <c r="K22" i="12"/>
  <c r="K29" i="12"/>
  <c r="K13" i="12"/>
  <c r="K30" i="12"/>
  <c r="K39" i="12"/>
  <c r="R22" i="12"/>
  <c r="R28" i="12"/>
  <c r="R16" i="12"/>
  <c r="R31" i="12"/>
  <c r="L28" i="12"/>
  <c r="L16" i="12"/>
  <c r="L40" i="12"/>
  <c r="L33" i="12"/>
  <c r="L26" i="12"/>
  <c r="R21" i="12"/>
  <c r="F35" i="12"/>
  <c r="K20" i="12"/>
  <c r="K12" i="12"/>
  <c r="R11" i="12"/>
  <c r="F15" i="12"/>
  <c r="F23" i="12"/>
  <c r="F32" i="12"/>
  <c r="F25" i="12"/>
  <c r="F24" i="12"/>
  <c r="K15" i="12"/>
  <c r="K33" i="12"/>
  <c r="K16" i="12"/>
  <c r="K25" i="12"/>
  <c r="R17" i="12"/>
  <c r="R32" i="12"/>
  <c r="R27" i="12"/>
  <c r="R40" i="12"/>
  <c r="D25" i="4"/>
  <c r="R36" i="12"/>
  <c r="E31" i="3"/>
  <c r="E24" i="4"/>
  <c r="F28" i="12"/>
  <c r="F26" i="12"/>
  <c r="F39" i="12"/>
  <c r="F33" i="12"/>
  <c r="K17" i="12"/>
  <c r="K26" i="12"/>
  <c r="K28" i="12"/>
  <c r="R39" i="12"/>
  <c r="R26" i="12"/>
  <c r="R14" i="12"/>
  <c r="R29" i="12"/>
  <c r="M40" i="12" l="1"/>
  <c r="N40" i="12" s="1"/>
  <c r="O40" i="12" s="1"/>
  <c r="M28" i="12"/>
  <c r="N28" i="12" s="1"/>
  <c r="O28" i="12" s="1"/>
  <c r="M38" i="12"/>
  <c r="N38" i="12" s="1"/>
  <c r="O38" i="12" s="1"/>
  <c r="M39" i="12"/>
  <c r="N39" i="12" s="1"/>
  <c r="O39" i="12" s="1"/>
  <c r="M26" i="12"/>
  <c r="N26" i="12" s="1"/>
  <c r="O26" i="12" s="1"/>
  <c r="M14" i="12"/>
  <c r="N14" i="12" s="1"/>
  <c r="O14" i="12" s="1"/>
  <c r="E44" i="7"/>
  <c r="V24" i="14" s="1"/>
  <c r="M19" i="12"/>
  <c r="N19" i="12" s="1"/>
  <c r="O19" i="12" s="1"/>
  <c r="M32" i="12"/>
  <c r="N32" i="12" s="1"/>
  <c r="O32" i="12" s="1"/>
  <c r="M17" i="12"/>
  <c r="N17" i="12" s="1"/>
  <c r="O17" i="12" s="1"/>
  <c r="M11" i="12"/>
  <c r="N11" i="12" s="1"/>
  <c r="O11" i="12" s="1"/>
  <c r="M27" i="12"/>
  <c r="N27" i="12" s="1"/>
  <c r="O27" i="12" s="1"/>
  <c r="M31" i="12"/>
  <c r="N31" i="12" s="1"/>
  <c r="O31" i="12" s="1"/>
  <c r="M16" i="12"/>
  <c r="N16" i="12" s="1"/>
  <c r="O16" i="12" s="1"/>
  <c r="M23" i="12"/>
  <c r="N23" i="12" s="1"/>
  <c r="O23" i="12" s="1"/>
  <c r="R24" i="14"/>
  <c r="M30" i="12"/>
  <c r="N30" i="12" s="1"/>
  <c r="O30" i="12" s="1"/>
  <c r="M35" i="12"/>
  <c r="N35" i="12" s="1"/>
  <c r="O35" i="12" s="1"/>
  <c r="M33" i="12"/>
  <c r="N33" i="12" s="1"/>
  <c r="O33" i="12" s="1"/>
  <c r="M25" i="12"/>
  <c r="N25" i="12" s="1"/>
  <c r="O25" i="12" s="1"/>
  <c r="M15" i="12"/>
  <c r="N15" i="12" s="1"/>
  <c r="O15" i="12" s="1"/>
  <c r="M37" i="12"/>
  <c r="N37" i="12" s="1"/>
  <c r="O37" i="12" s="1"/>
  <c r="M29" i="12"/>
  <c r="N29" i="12" s="1"/>
  <c r="O29" i="12" s="1"/>
  <c r="M21" i="12"/>
  <c r="N21" i="12" s="1"/>
  <c r="O21" i="12" s="1"/>
  <c r="M22" i="12"/>
  <c r="N22" i="12" s="1"/>
  <c r="O22" i="12" s="1"/>
  <c r="M24" i="12"/>
  <c r="N24" i="12" s="1"/>
  <c r="O24" i="12" s="1"/>
  <c r="M12" i="12"/>
  <c r="N12" i="12" s="1"/>
  <c r="O12" i="12" s="1"/>
  <c r="M13" i="12"/>
  <c r="N13" i="12" s="1"/>
  <c r="O13" i="12" s="1"/>
  <c r="M20" i="12"/>
  <c r="N20" i="12" s="1"/>
  <c r="O20" i="12" s="1"/>
  <c r="M36" i="12"/>
  <c r="N36" i="12" s="1"/>
  <c r="O36" i="12" s="1"/>
  <c r="S32" i="12"/>
  <c r="T32" i="12" s="1"/>
  <c r="S15" i="12"/>
  <c r="T15" i="12" s="1"/>
  <c r="S29" i="12"/>
  <c r="T29" i="12" s="1"/>
  <c r="S30" i="12"/>
  <c r="T30" i="12" s="1"/>
  <c r="S24" i="12"/>
  <c r="T24" i="12" s="1"/>
  <c r="S21" i="12"/>
  <c r="T21" i="12" s="1"/>
  <c r="S38" i="12"/>
  <c r="T38" i="12" s="1"/>
  <c r="S37" i="12"/>
  <c r="T37" i="12" s="1"/>
  <c r="S35" i="12"/>
  <c r="T35" i="12" s="1"/>
  <c r="S22" i="12"/>
  <c r="T22" i="12" s="1"/>
  <c r="S17" i="12"/>
  <c r="T17" i="12" s="1"/>
  <c r="S31" i="12"/>
  <c r="T31" i="12" s="1"/>
  <c r="S39" i="12"/>
  <c r="T39" i="12" s="1"/>
  <c r="S23" i="12"/>
  <c r="T23" i="12" s="1"/>
  <c r="S13" i="12"/>
  <c r="T13" i="12" s="1"/>
  <c r="S20" i="12"/>
  <c r="T20" i="12" s="1"/>
  <c r="S25" i="12"/>
  <c r="T25" i="12" s="1"/>
  <c r="S33" i="12"/>
  <c r="T33" i="12" s="1"/>
  <c r="S16" i="12"/>
  <c r="T16" i="12" s="1"/>
  <c r="S14" i="12"/>
  <c r="T14" i="12" s="1"/>
  <c r="S11" i="12"/>
  <c r="T11" i="12" s="1"/>
  <c r="E25" i="4"/>
  <c r="V25" i="14" s="1"/>
  <c r="S28" i="12"/>
  <c r="T28" i="12" s="1"/>
  <c r="S40" i="12"/>
  <c r="T40" i="12" s="1"/>
  <c r="S27" i="12"/>
  <c r="T27" i="12" s="1"/>
  <c r="S26" i="12"/>
  <c r="T26" i="12" s="1"/>
  <c r="S12" i="12"/>
  <c r="T12" i="12" s="1"/>
  <c r="R25" i="14"/>
  <c r="S19" i="12"/>
  <c r="T19" i="12" s="1"/>
  <c r="S36" i="12"/>
  <c r="T36" i="12" s="1"/>
  <c r="U20" i="12" l="1"/>
  <c r="W20" i="12"/>
  <c r="U16" i="12"/>
  <c r="W16" i="12"/>
  <c r="U40" i="12"/>
  <c r="W40" i="12"/>
  <c r="U31" i="12"/>
  <c r="W31" i="12"/>
  <c r="U30" i="12"/>
  <c r="W30" i="12"/>
  <c r="W28" i="12"/>
  <c r="U28" i="12"/>
  <c r="U17" i="12"/>
  <c r="W17" i="12"/>
  <c r="U38" i="12"/>
  <c r="W38" i="12"/>
  <c r="U26" i="12"/>
  <c r="W26" i="12"/>
  <c r="U33" i="12"/>
  <c r="W33" i="12"/>
  <c r="W23" i="12"/>
  <c r="U23" i="12"/>
  <c r="U22" i="12"/>
  <c r="W22" i="12"/>
  <c r="U21" i="12"/>
  <c r="W21" i="12"/>
  <c r="W15" i="12"/>
  <c r="U15" i="12"/>
  <c r="U14" i="12"/>
  <c r="W14" i="12"/>
  <c r="W37" i="12"/>
  <c r="U37" i="12"/>
  <c r="U12" i="12"/>
  <c r="W12" i="12"/>
  <c r="U13" i="12"/>
  <c r="W13" i="12"/>
  <c r="W29" i="12"/>
  <c r="U29" i="12"/>
  <c r="U36" i="12"/>
  <c r="W36" i="12"/>
  <c r="W19" i="12"/>
  <c r="U19" i="12"/>
  <c r="U27" i="12"/>
  <c r="W27" i="12"/>
  <c r="U11" i="12"/>
  <c r="W11" i="12"/>
  <c r="U25" i="12"/>
  <c r="W25" i="12"/>
  <c r="U39" i="12"/>
  <c r="W39" i="12"/>
  <c r="U35" i="12"/>
  <c r="W35" i="12"/>
  <c r="U24" i="12"/>
  <c r="W24" i="12"/>
  <c r="W32" i="12"/>
  <c r="U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Yahira Placides Urquijo</author>
    <author>usuario</author>
  </authors>
  <commentList>
    <comment ref="D5" authorId="0" shapeId="0" xr:uid="{00000000-0006-0000-0100-000001000000}">
      <text>
        <r>
          <rPr>
            <b/>
            <sz val="9"/>
            <color indexed="81"/>
            <rFont val="Tahoma"/>
            <family val="2"/>
          </rPr>
          <t>EXTERNA
EXTERNA-INTERNA
INTERNA</t>
        </r>
      </text>
    </comment>
    <comment ref="E5" authorId="1" shapeId="0" xr:uid="{00000000-0006-0000-0100-000002000000}">
      <text>
        <r>
          <rPr>
            <b/>
            <sz val="9"/>
            <color indexed="81"/>
            <rFont val="Tahoma"/>
            <family val="2"/>
          </rPr>
          <t xml:space="preserve">Esta descripción debe ser lo más
detallada incluyendo en lo posible la fuente que la generaría, registros históricos, o estudios que sustenten la posibilidad de ocurrencia del evento.
</t>
        </r>
      </text>
    </comment>
    <comment ref="F5" authorId="0" shapeId="0" xr:uid="{00000000-0006-0000-0100-000003000000}">
      <text>
        <r>
          <rPr>
            <b/>
            <sz val="9"/>
            <color indexed="81"/>
            <rFont val="Tahoma"/>
            <family val="2"/>
          </rPr>
          <t>Posible
Probable
Inminente</t>
        </r>
      </text>
    </comment>
  </commentList>
</comments>
</file>

<file path=xl/sharedStrings.xml><?xml version="1.0" encoding="utf-8"?>
<sst xmlns="http://schemas.openxmlformats.org/spreadsheetml/2006/main" count="465" uniqueCount="287">
  <si>
    <t xml:space="preserve"> ANÁLISIS DE RIESGO </t>
  </si>
  <si>
    <t>DATOS DE LA ORGANIZACIÓN</t>
  </si>
  <si>
    <t>EMPRESA</t>
  </si>
  <si>
    <t>NIT</t>
  </si>
  <si>
    <t>ACTIVIDAD ECONÓMICA</t>
  </si>
  <si>
    <t>DIRECCIÓN</t>
  </si>
  <si>
    <t>TELÉFONO</t>
  </si>
  <si>
    <t>CIUDAD</t>
  </si>
  <si>
    <t>DEPARTAMENTO</t>
  </si>
  <si>
    <t>No. COLABORADORES</t>
  </si>
  <si>
    <t>POBLACIÓN FLOTANTE</t>
  </si>
  <si>
    <t>INFORMACIÓN DEL ANÁLISIS DEL RIESGO</t>
  </si>
  <si>
    <t>Fecha de Elaboración:</t>
  </si>
  <si>
    <t>Fecha de Revisión:</t>
  </si>
  <si>
    <t>Responsable de Elaboración:</t>
  </si>
  <si>
    <t>ITEMS EVALUACIÓN DEL RIESGO</t>
  </si>
  <si>
    <t>RESULTADO EVALUACIÓN</t>
  </si>
  <si>
    <t>AMENAZAS</t>
  </si>
  <si>
    <t>ANÁLISIS VULNERABILIDAD</t>
  </si>
  <si>
    <t>Personas</t>
  </si>
  <si>
    <t>Recursos</t>
  </si>
  <si>
    <t>Sistemas o Procesos</t>
  </si>
  <si>
    <t>CONSOLIDADO ANÁLISIS DEL RIESGO</t>
  </si>
  <si>
    <t>PRIORIZACIÓN RIESGOS</t>
  </si>
  <si>
    <t>ANÁLISIS DE RIESGOS
AMENAZAS</t>
  </si>
  <si>
    <t>ORIGEN</t>
  </si>
  <si>
    <t>AMENAZA</t>
  </si>
  <si>
    <t xml:space="preserve">TIPO DE AMENAZA </t>
  </si>
  <si>
    <t>DESCRIPCIÓN DE LA AMENAZA</t>
  </si>
  <si>
    <t xml:space="preserve">CALIFICACIÓN DE LA AMENAZA </t>
  </si>
  <si>
    <t>NATURAL</t>
  </si>
  <si>
    <t>EXTERNA</t>
  </si>
  <si>
    <t>PROBABLE</t>
  </si>
  <si>
    <t>INTERNA - EXTERNA</t>
  </si>
  <si>
    <t>POSIBLE</t>
  </si>
  <si>
    <t>TECNOLOGICOS</t>
  </si>
  <si>
    <t>INTERNA</t>
  </si>
  <si>
    <t>SOCIAL</t>
  </si>
  <si>
    <t>EVENTO</t>
  </si>
  <si>
    <t>COLOR ASIGNADO</t>
  </si>
  <si>
    <t>COMPORTAMIENTO</t>
  </si>
  <si>
    <t>QUE SIGNIFICA</t>
  </si>
  <si>
    <t>Es aquel fenómeno que puede suceder o que es factible porque no existen razones históricas y científicas para decir que esto no sucederá.</t>
  </si>
  <si>
    <t>Nunca ha sucedido</t>
  </si>
  <si>
    <t>Es aquel fenómeno esperado del cual existen razones y argumentos técnicos científicos para creer que sucederá.</t>
  </si>
  <si>
    <t>Ya ha ocurrido</t>
  </si>
  <si>
    <t>INMINENTE</t>
  </si>
  <si>
    <t>Es aquel fenómeno esperado que tiene alta probabilidad de ocurrir.</t>
  </si>
  <si>
    <t>Evidente, detectable</t>
  </si>
  <si>
    <t xml:space="preserve">SI </t>
  </si>
  <si>
    <t xml:space="preserve">NO </t>
  </si>
  <si>
    <t>PARCIAL</t>
  </si>
  <si>
    <t>ANÁLISIS DE RIESGOS</t>
  </si>
  <si>
    <t>EVALUACIÓN DE LA VULNERABILIDAD ELEMENTO: PERSONAS</t>
  </si>
  <si>
    <r>
      <t xml:space="preserve">Para diligenciar la columna "RESPUESTA" debe colocar:
SI              = Cuando el aspecto existe o tiene un nivel bueno. El puntaje asignado es igual a </t>
    </r>
    <r>
      <rPr>
        <b/>
        <sz val="9"/>
        <color rgb="FF0000CC"/>
        <rFont val="Arial"/>
        <family val="2"/>
      </rPr>
      <t>1</t>
    </r>
    <r>
      <rPr>
        <sz val="9"/>
        <rFont val="Arial"/>
        <family val="2"/>
      </rPr>
      <t xml:space="preserve">
NO            = Cuando el aspecto no existe o tiene un nivel deficiente. El puntaje asignado es igual a </t>
    </r>
    <r>
      <rPr>
        <b/>
        <sz val="9"/>
        <color rgb="FF0000CC"/>
        <rFont val="Arial"/>
        <family val="2"/>
      </rPr>
      <t>0</t>
    </r>
    <r>
      <rPr>
        <sz val="9"/>
        <rFont val="Arial"/>
        <family val="2"/>
      </rPr>
      <t xml:space="preserve">
PARCIAL = Cuando la implementación no está terminada o tiene un nivel regular. El puntaje asignado es igual a </t>
    </r>
    <r>
      <rPr>
        <b/>
        <sz val="9"/>
        <color rgb="FF0000CC"/>
        <rFont val="Arial"/>
        <family val="2"/>
      </rPr>
      <t>0,5</t>
    </r>
  </si>
  <si>
    <t>ASPECTO A EVALUAR EN EL ELEMENTO PERSONAS</t>
  </si>
  <si>
    <t>RESPUESTA</t>
  </si>
  <si>
    <t>CALIFICACION</t>
  </si>
  <si>
    <t>OBSERVACIONES</t>
  </si>
  <si>
    <t>1.GESTIÓN ORGANIZACIONAL</t>
  </si>
  <si>
    <t>¿A los empleados se les ha asignado  responsabilidades específicas para emergencias?</t>
  </si>
  <si>
    <t>¿La Organización promueve activamente la participación de sus trabajadores en un programa de preparación para emergencias?</t>
  </si>
  <si>
    <t>¿Existe un esquema organizacional para la respuesta a emergencias, con funciones asignadas (Brigada de emergencias - Comité de emergencias)?</t>
  </si>
  <si>
    <t>¿Han establecido mecanismos de interacción con su entorno que faciliten dar respuesta apropiada a los eventos que se puedan presentar? (Comités de Ayuda Mutua –CAM, Mapa Comunitario de Riesgos, Sistemas de Alerta Temprana – SAT, etc.)</t>
  </si>
  <si>
    <t>¿Existen instrumentos o formatos para realizar inspecciones a las áreas para identificar condiciones inseguras que puedan generar emergencias ?</t>
  </si>
  <si>
    <t>¿Existen instrumentos o formatos para realizar inspecciones a los equipos utilizados en emergencias?</t>
  </si>
  <si>
    <t>¿Se mantienen actualizados los planes de emergencias?</t>
  </si>
  <si>
    <t>Promedio Gestión Organizacional</t>
  </si>
  <si>
    <t>2. CAPACITACION Y ENTRENAMIENTO</t>
  </si>
  <si>
    <t>¿Se cuenta con un programa de capacitación en prevención y control de emergencias?</t>
  </si>
  <si>
    <t>¿Todos los miembros de la sede  han sido  capacitados de acuerdo al programa de capacitación en prevención y respuesta a emergencias?</t>
  </si>
  <si>
    <t>¿El personal de la brigada  - comité, ha recibido entrenamiento y capacitación en temas de prevención y control de emergencias ?</t>
  </si>
  <si>
    <t>¿Esta divulgado el plan de emergencias y evacuación?</t>
  </si>
  <si>
    <t>Se cuenta con manuales, folletos como material de difusión en temas de prevención y control de emergencias ?</t>
  </si>
  <si>
    <t>Promedio Capacitación y Entrenamiento</t>
  </si>
  <si>
    <t>3. CARACTERÍSTICAS DE SEGURIDAD</t>
  </si>
  <si>
    <t xml:space="preserve">¿Se ha identificado y clasificado el personal fijo y flotante en los diferentes horarios laborales y no laborales (menores de edad, adultos mayores, personas con discapacidad física)? </t>
  </si>
  <si>
    <t>¿Se han contemplado acciones específicas teniendo en cuenta la clasificación de la población en la preparación y respuesta a emergencias?</t>
  </si>
  <si>
    <t>Se cuenta con elementos de protección,  suficientes y adecuados para el personal, en el desarrollo de sus actividades rutinarias?</t>
  </si>
  <si>
    <t>Se cuenta con elementos de protección personal para la respuesta para emergencias, de acuerdo con las  amenazas identificadas?</t>
  </si>
  <si>
    <t>Se cuenta con un esquema de seguridad física?</t>
  </si>
  <si>
    <t>Promedio Características de Seguridad</t>
  </si>
  <si>
    <t>VULNERABILIDAD PERSONAS (SUMA TOTAL DE PROMEDIOS)</t>
  </si>
  <si>
    <t>Interpretación de la vulnerabilidad por cada aspecto</t>
  </si>
  <si>
    <t>BUENO</t>
  </si>
  <si>
    <t>Si el resultado esta dentro del rango 0,68 a 1</t>
  </si>
  <si>
    <t>REGULAR</t>
  </si>
  <si>
    <t>Si el resultado esta dentro del rango 0,34 a 0,67</t>
  </si>
  <si>
    <t>MALO</t>
  </si>
  <si>
    <t>Si el resultado esta dentro del rango 0 a 0,33</t>
  </si>
  <si>
    <t>Interpretación de la vulnerabilidad por cada elemento</t>
  </si>
  <si>
    <t>0.0 - 1,00</t>
  </si>
  <si>
    <t>ALTA</t>
  </si>
  <si>
    <t>1,01 - 2,00</t>
  </si>
  <si>
    <t>MEDIA</t>
  </si>
  <si>
    <t>2,01 - 3,00</t>
  </si>
  <si>
    <t>BAJA</t>
  </si>
  <si>
    <t>EVALUACIÓN DE LA VULNERABILIDAD ELEMENTO: RECURSOS</t>
  </si>
  <si>
    <r>
      <t xml:space="preserve">Para diligenciar la columna "RESPUESTA" debe colocar:
SI            = Cuando el aspecto existe o tiene un nivel bueno. El puntaje asignado es igual a </t>
    </r>
    <r>
      <rPr>
        <b/>
        <sz val="10"/>
        <color rgb="FF0000CC"/>
        <rFont val="Arial"/>
        <family val="2"/>
      </rPr>
      <t>1</t>
    </r>
    <r>
      <rPr>
        <sz val="10"/>
        <rFont val="Arial"/>
        <family val="2"/>
      </rPr>
      <t xml:space="preserve">
NO          = Cuando el aspecto no existe o tiene un nivel deficiente. El puntaje asignado es igual a </t>
    </r>
    <r>
      <rPr>
        <b/>
        <sz val="10"/>
        <color rgb="FF0000CC"/>
        <rFont val="Arial"/>
        <family val="2"/>
      </rPr>
      <t>0</t>
    </r>
    <r>
      <rPr>
        <sz val="10"/>
        <rFont val="Arial"/>
        <family val="2"/>
      </rPr>
      <t xml:space="preserve">
PARCIAL = Cuando la implementación no está terminada o tiene un nivel regular. El puntaje asignado es igual a </t>
    </r>
    <r>
      <rPr>
        <b/>
        <sz val="10"/>
        <color rgb="FF0000CC"/>
        <rFont val="Arial"/>
        <family val="2"/>
      </rPr>
      <t>0,5</t>
    </r>
  </si>
  <si>
    <t>ASPECTO A EVALUAR EN EL ELEMENTO RECURSOS</t>
  </si>
  <si>
    <t>1. MATERIALES</t>
  </si>
  <si>
    <t>¿Se cuenta con cinta de acordonamiento o balizamiento?</t>
  </si>
  <si>
    <t>¿Se cuenta con extintores?</t>
  </si>
  <si>
    <t>¿Se cuenta con camillas?</t>
  </si>
  <si>
    <t>¿Se cuenta con botiquines?</t>
  </si>
  <si>
    <t xml:space="preserve">Existe dotación personal para el personal de la brigada y del comité de emergencias? </t>
  </si>
  <si>
    <t>Promedio de Materiales</t>
  </si>
  <si>
    <t>2. EDIFICACIONES</t>
  </si>
  <si>
    <t>¿El tipo de construcción es sismo resistente o cuenta con reforzamiento estructural?</t>
  </si>
  <si>
    <t>¿Existen puertas y muros cortafuego, entre otras características de seguridad?</t>
  </si>
  <si>
    <t>¿Se cuenta con escalera de emergencia,  se encuentran en buen estado, poseen doble pasamanos, señalización, antideslizantes, entre otras características de seguridad?</t>
  </si>
  <si>
    <t>Las escaleras de la edificación usadas como ruta de evacuación,  se encuentran en buen estado, poseen doble pasamanos, señalización, antideslizantes, entre otras características de seguridad?</t>
  </si>
  <si>
    <t>Los pasillos y/o balcones cuentan con barandas o muros suficientemente altos para evitar caídas?</t>
  </si>
  <si>
    <t>¿Están definidas las rutas de evacuación y salidas de emergencia, debidamente señalizadas y con iluminación alterna?</t>
  </si>
  <si>
    <t>¿Se tienen identificados espacios para la ubicación de instalaciones de emergencias (puntos de encuentro, puestos de mando, Módulos de estabilización de heridos, entre otros)?</t>
  </si>
  <si>
    <t>¿Se tienen asegurados o anclados enseres, gabinetes u objetos que puedan caer?</t>
  </si>
  <si>
    <t>Existe más de una salida?</t>
  </si>
  <si>
    <t>¿La Organización  y el sector, cuentan con sistemas de pararrayos y polo a tierra?</t>
  </si>
  <si>
    <t>¿La Organización está protegido y/o alejada  de árboles o postes que puedan caer?</t>
  </si>
  <si>
    <t>¿Las ventanas, tejas y otros elementos no estructurales, se encuentran asegurados a la estructura?</t>
  </si>
  <si>
    <t>Los vidrios de las ventanas son de seguridad o tienen película de seguridad</t>
  </si>
  <si>
    <t>Las instalaciones cuentan  con un programa de mantenimiento preventivo de las redes (agua, luz, gas, electricidad)</t>
  </si>
  <si>
    <t>La edificación cuenta con un adecuado sistema eléctrico, con protección contra sobrecargas.</t>
  </si>
  <si>
    <t>¿Están señalizados los equipos para atención de emergencias (extintores, camillas, botiquines)?</t>
  </si>
  <si>
    <t>Promedio Edificaciones</t>
  </si>
  <si>
    <t>3. EQUIPOS</t>
  </si>
  <si>
    <t xml:space="preserve">¿Se cuenta con algún sistema de alarmas? </t>
  </si>
  <si>
    <t>¿Se cuenta con sistemas automáticos de detección de incendios?</t>
  </si>
  <si>
    <t>¿Se cuenta con sistemas automáticos de control de incendios?</t>
  </si>
  <si>
    <t>¿Se cuenta con sistemas de detección y/o monitoreo de otras amenazas identificadas?</t>
  </si>
  <si>
    <t>¿Se cuenta con un sistema de comunicaciones internas?</t>
  </si>
  <si>
    <t>Se cuenta con un sistema de monitoreo o control de intrusos?</t>
  </si>
  <si>
    <t>¿Se cuenta con gabinetes contra incendio ?</t>
  </si>
  <si>
    <t>¿Se cuenta con medios de transporte para el apoyo logístico en una emergencia (área protegida)?</t>
  </si>
  <si>
    <t>¿Se cuenta con programa de mantenimiento preventivo para los equipos de emergencia?</t>
  </si>
  <si>
    <t>Promedio Equipos</t>
  </si>
  <si>
    <t>VULNERABILIDAD RECURSOS (SUMA TOTAL DE PROMEDIOS)</t>
  </si>
  <si>
    <t>EVALUACIÓN DE LA VULNERABILIDAD ELEMENTO:  SISTEMAS O PROCESOS</t>
  </si>
  <si>
    <t>ASPECTO A EVALUAR EN EL ELEMENTO SISTEMAS</t>
  </si>
  <si>
    <t>1. SERVICIOS PÚBLICOS</t>
  </si>
  <si>
    <t>¿Se cuenta con suministro de energía permanente?</t>
  </si>
  <si>
    <t xml:space="preserve">¿Se cuenta suministro de agua permanente? </t>
  </si>
  <si>
    <t xml:space="preserve">¿Se cuenta con un programa de gestión de residuos? </t>
  </si>
  <si>
    <t>Promedio Servicios Públicos</t>
  </si>
  <si>
    <t>2. SISTEMAS ALTERNOS</t>
  </si>
  <si>
    <t>¿Se cuenta con sistemas redundantes para el suministro de agua (tanque de reserva de agua, pozos subterráneos, carro tanque, entre otros?</t>
  </si>
  <si>
    <t>¿Se cuenta con sistemas redundantes para el suministro de energía (plantas eléctricas, UPS, paneles solares, entre otros?</t>
  </si>
  <si>
    <t>¿Se cuenta con sistema de iluminación de emergencia?</t>
  </si>
  <si>
    <t>Promedio Sistemas Alternos</t>
  </si>
  <si>
    <t xml:space="preserve">3. RECUPERACIÓN </t>
  </si>
  <si>
    <t>¿Se tienen identificados los procesos vitales para el funcionamiento de su organización?</t>
  </si>
  <si>
    <t>¿Se cuenta con un plan de continuidad del negocio?</t>
  </si>
  <si>
    <t>¿Se tienen aseguradas las edificaciones y los bienes en general para cada amenaza identificada?</t>
  </si>
  <si>
    <t>Promedio Recuperación</t>
  </si>
  <si>
    <t>VULNERABILIDAD SISTEMAS O PROCESOS (SUMA TOTAL DE PROMEDIOS)</t>
  </si>
  <si>
    <t>CONSOLIDADO ANÁLISIS DE RIESGO</t>
  </si>
  <si>
    <t>ANALISIS DE AMENAZA</t>
  </si>
  <si>
    <t>ANÁLISIS DE VULNERABILIDAD</t>
  </si>
  <si>
    <t>NIVEL DEL RIESGO</t>
  </si>
  <si>
    <t>PERSONAS</t>
  </si>
  <si>
    <t>RECURSOS</t>
  </si>
  <si>
    <t>SISTEMAS O PROCESOS</t>
  </si>
  <si>
    <t>CALIFICACIÓN</t>
  </si>
  <si>
    <t>COLOR DEL ROMBO</t>
  </si>
  <si>
    <t>TOTAL VULNERABILIDAD DE PERSONAS</t>
  </si>
  <si>
    <t>COLOR ROMBO PERSONAS</t>
  </si>
  <si>
    <t>TOTAL VULNERABILIDAD DE RECURSOS</t>
  </si>
  <si>
    <t>COLOR ROMBO RECURSOS</t>
  </si>
  <si>
    <t>TOTAL VULNERABILIDAD DE SISTEMAS O PROCESOS</t>
  </si>
  <si>
    <t xml:space="preserve">
RESULTADO DEL DIAMANTE
El color del diamante depende del color de cada uno de los cuadrantes según el resultado obtenido en amenaza, personas, recursos, sistemas y procesos respectivamente</t>
  </si>
  <si>
    <t>INTERPRETACIÓN</t>
  </si>
  <si>
    <t>VIAL</t>
  </si>
  <si>
    <t>¿Existe una política general en SST y Seguridad Vial, donde se indica la prevención y preparación para emergencias y se encuentra divulgada ?</t>
  </si>
  <si>
    <t>Tormenta eléctrica (descarga eléctrica)</t>
  </si>
  <si>
    <t>Encharcamiento</t>
  </si>
  <si>
    <t>Enfermedades endemicas</t>
  </si>
  <si>
    <t>Presencia de Materiales Peligrosos (Fuga y/o derrame de productos químicos)</t>
  </si>
  <si>
    <t>Incendio</t>
  </si>
  <si>
    <t>Accidentes de tránsito internos</t>
  </si>
  <si>
    <t>Incendio de vehículos</t>
  </si>
  <si>
    <t>Explosión</t>
  </si>
  <si>
    <t>Eléctrico</t>
  </si>
  <si>
    <t>Mecánico</t>
  </si>
  <si>
    <t>Movimientos sísmicos</t>
  </si>
  <si>
    <t>Granizadas</t>
  </si>
  <si>
    <t>Vientos fuertes</t>
  </si>
  <si>
    <t>Fallas estructurales</t>
  </si>
  <si>
    <t xml:space="preserve">Hurto </t>
  </si>
  <si>
    <t>Asalto</t>
  </si>
  <si>
    <t>Secuestros</t>
  </si>
  <si>
    <t>Asonadas</t>
  </si>
  <si>
    <t>Terrorismo</t>
  </si>
  <si>
    <t>Concentraciones masivas</t>
  </si>
  <si>
    <t>Accidentes mascotas y semovientes</t>
  </si>
  <si>
    <t>Fallas del vehículo</t>
  </si>
  <si>
    <t>Intensidad del tráfico</t>
  </si>
  <si>
    <t xml:space="preserve">Estado de la infraestructura vial / Falta de iluminación / Falta de señalización </t>
  </si>
  <si>
    <t>Accidentes de tránsito externos</t>
  </si>
  <si>
    <t>Acciones inseguras de actores viales / exceso de velocidad / exceso de confianza / Utilización de elementos distractores / Sueño</t>
  </si>
  <si>
    <t>8423 Orden público y actividades de seguridad</t>
  </si>
  <si>
    <t xml:space="preserve">Bogotá </t>
  </si>
  <si>
    <t>Cundinamarca</t>
  </si>
  <si>
    <t>Las tormentas eléctricas son descargas violentas de electricidad atmosférica, que se manifiestan con rayos o chispas, emiten un resplandor breve de relámpago (luz) y un trueno (sonido)</t>
  </si>
  <si>
    <t>En el campo de la medicina, describe una enfermedad que está constantemente presente en cierta región geográfica o en cierto grupo de personas.</t>
  </si>
  <si>
    <t>Se refiere a la identificación y gestión de situaciones en las que existe la posibilidad de fuga y/o derrame de productos químicos peligrosos. Esto puede incluir la evaluación de riesgos, la contención de la sustancia derramada y la implementación de medidas para proteger a las personas y el medio ambiente.</t>
  </si>
  <si>
    <t>Las emergencias mecánicas pueden involucrar accidentes de maquinaria, elevadores atascados o equipos pesados averiados.</t>
  </si>
  <si>
    <t>Un incendio es un evento no controlado de fuego que puede causar daño a propiedades, personas y el entorno.</t>
  </si>
  <si>
    <t>Las fallas estructurales se refieren a la pérdida de integridad o estabilidad de edificios, puentes u otras estructuras.</t>
  </si>
  <si>
    <t xml:space="preserve">Son incendios que involucran vehículos, como automóviles, camiones o trenes. </t>
  </si>
  <si>
    <t>Una explosión es la liberación súbita de energía en forma de calor, luz, presión y ruido.</t>
  </si>
  <si>
    <t>Las radiaciones ionizantes son un tipo de radiación electromagnética o partículas subatómicas con suficiente energía para liberar electrones de átomos o moléculas, potencialmente causando daño en el ADN y aumentando el riesgo de cáncer. Las radiaciones no ionizantes, en contraste, tienen menos energía y no pueden liberar electrones; ejemplos incluyen luz visible, microondas y ondas de radio, siendo menos dañinas en general, pero aún pueden causar efectos adversos, como quemaduras solares o calentamiento de tejidos con exposición prolongada o intensa.</t>
  </si>
  <si>
    <t xml:space="preserve">Pandemias </t>
  </si>
  <si>
    <t>Una pandemia es una enfermedad infecciosa que se propaga a nivel global, afectando a un gran número de personas en múltiples países o regiones. Se caracteriza por la rápida propagación del agente patógeno, que puede ser un virus, bacteria u otro microorganismo, y la capacidad de causar una amplia gama de casos, desde leves hasta graves. Las pandemias pueden tener un impacto significativo en la salud pública, la sociedad y la economía, y su control a menudo requiere medidas de salud pública coordinadas a nivel internacional.</t>
  </si>
  <si>
    <t xml:space="preserve">Radiaciones </t>
  </si>
  <si>
    <t>Se refieren a colisiones, choques u otros incidentes que ocurren dentro de la organización.</t>
  </si>
  <si>
    <t>Son sinistros viales que involucran a vehículos que cruzan fronteras de la organización.</t>
  </si>
  <si>
    <t>Se refiere a comportamientos peligrosos o imprudentes por parte de conductores, peatones u otros usuarios de la vía pública que pueden contribuir a la ocurrencia de accidentes de tránsito, como exceso de velocidad, conducción bajo la influencia de sustancias, cruzar calles sin respetar señales de tráfico, entre otros.</t>
  </si>
  <si>
    <t>Son problemas mecánicos o técnicos en un vehículo que pueden causar un accidente o contribuir a su gravedad, como fallos en los frenos, neumáticos desgastados o problemas en el motor.</t>
  </si>
  <si>
    <t xml:space="preserve"> Hace referencia a la cantidad de vehículos que circulan en una carretera o en una determinada área en un período de tiempo específico. Puede variar desde un tráfico ligero hasta un tráfico denso y congestionado.</t>
  </si>
  <si>
    <t xml:space="preserve"> Estos términos se refieren a condiciones de la carretera o calle que pueden contribuir a accidentes, como el mal estado del pavimento, la falta de iluminación adecuada en la noche o la ausencia de señales de tráfico claras y adecuadas.</t>
  </si>
  <si>
    <t>Un asalto es un delito que involucra la amenaza o el uso de violencia, o el empleo de amenazas verbales o físicas, para llevar a cabo un robo u otro acto ilegal. A menudo, implica la confrontación directa con la víctima y la posibilidad de lesiones físicas.</t>
  </si>
  <si>
    <t>El secuestro es un delito en el que una persona es detenida o retenida en contra de su voluntad por parte de otra persona o grupo. Esto puede ser con fines de extorsión, rescate, control o coacción, y puede durar desde un breve período de tiempo hasta un secuestro prolongado.</t>
  </si>
  <si>
    <t>Las asonadas son disturbios o desórdenes públicos caracterizados por la violencia y la agitación. En general, involucran a grupos de personas que protestan, se rebelan o causan disturbios en la vía pública, a menudo en respuesta a situaciones políticas o sociales.</t>
  </si>
  <si>
    <t>El terrorismo es el uso sistemático de la violencia o la amenaza de violencia con la intención de crear miedo, desestabilizar la sociedad y lograr objetivos políticos, religiosos, ideológicos o sociales. Los actos terroristas suelen ser llevados a cabo por grupos o individuos que buscan provocar un impacto significativo y generar temor en la población.</t>
  </si>
  <si>
    <t>Se refiere a la reunión de un gran número de personas en un lugar específico y en un momento determinado. Estas concentraciones pueden tener diversos propósitos, como manifestaciones políticas, eventos deportivos, conciertos, celebraciones religiosas o sociales, y suelen requerir medidas de seguridad y logística para garantizar el orden y la seguridad de los asistentes.</t>
  </si>
  <si>
    <t xml:space="preserve">Se evidencian elementos de protección personal por persona en Sede y Casilleros en donde los almacenan </t>
  </si>
  <si>
    <t xml:space="preserve">Ninguna </t>
  </si>
  <si>
    <t xml:space="preserve">En la sede no se evidencian balcones </t>
  </si>
  <si>
    <t xml:space="preserve">Se recomienda realizar inspecciones locativas periodicamente </t>
  </si>
  <si>
    <t xml:space="preserve">El personal refiere que las ventanas no cuentan con peliculas de seguridad </t>
  </si>
  <si>
    <t xml:space="preserve">Cuentan con sirenas </t>
  </si>
  <si>
    <t xml:space="preserve">La sede no cuenta con este sistema </t>
  </si>
  <si>
    <t xml:space="preserve">Se cuenta con radio de comuniación interna </t>
  </si>
  <si>
    <t xml:space="preserve">Se cuenta con máquinas de atención de emergencias de Incendios </t>
  </si>
  <si>
    <t xml:space="preserve">Emergencias eléctricas pueden incluir cortocircuitos, electrocuciones o apagones, por conecciones electricas deficientes, puntos de instakciones electricas </t>
  </si>
  <si>
    <t xml:space="preserve">La asignación de responsabilidades específicas para la atención de emergencias:
En estaciones no se cuenta con dicha asignación, sin embargo, los jefes (tenientes, sargentos) son los comandantes de los incidentes y quienes generan las ordenes correspondientes (jefes de brigada), los demás operativos (cabos y bomberos) contarían como brigadas contra incendios y derrames, brigada de evacuación y rescate y brigada de primeros auxilios. </t>
  </si>
  <si>
    <t>No refieren participar en Cómite de Ayuda Mutua</t>
  </si>
  <si>
    <t>Se evidencia que se cuentan con los formatos de inspecciones los cuales realizan en todas las sedes por  el area SST según lo referido por la subdirección de gestión humana SST. Ejemplo de Formato: GT-PR27-FT04</t>
  </si>
  <si>
    <t xml:space="preserve">Se esta trabajando en la actualización del plan de Emergencias  </t>
  </si>
  <si>
    <t>Se evidencia última divulgación el día 4 de Abril del año 2022, se realizó la divulgación en la página web de la Entidad</t>
  </si>
  <si>
    <t>El personal refiere que el lugar es sismo resistentes, no se enuentra evidencia en el lugar dicha informacion para avalar la sismo resistencia</t>
  </si>
  <si>
    <t>No se evidencian daños en la instalación eléctrica, y se cuenta con sistema de polo a tierra para las conecciones electricas de las instalaciones</t>
  </si>
  <si>
    <t>se cuenta con un sistema alterno para asegurar los expedientes en medio magnético y con alguna Cía. Aseguradora.</t>
  </si>
  <si>
    <t>Lon funcionarios se encuentran adscritos a ARL Positiva</t>
  </si>
  <si>
    <t xml:space="preserve">Funcionarios aseguran que las edificaciones estan aseguradas. No se evidencia documentación que sustente el cumplimiento de este requisito. </t>
  </si>
  <si>
    <t>Se cuenta con cámaras de Seguridad y se realizan turnos de guardia</t>
  </si>
  <si>
    <t>Aumento de la intensidad de los vientos durante intervalos cortos de tiempo, con valores superiores a 46 kph. Pueden causar daños a edificaciones, especialmente a cubiertas, tejas y ventanas; caída de árboles y objetos. . (En Julio y Agosto se incrementan los vientos fuertes en Bogotá)</t>
  </si>
  <si>
    <t>El hurto es un delito en el que una persona toma propiedad de otra sin su consentimiento y con la intención de apoderarse de ella permanentemente. El sector es propenso de asalto y hurto, se han evidenciado varios casos cerca de la sede</t>
  </si>
  <si>
    <t>Se cuenta con circuito cerrado de ceguridad, adicional se cuenta con una empresa contratista de seguridad privada</t>
  </si>
  <si>
    <t xml:space="preserve">El personal de la organización refiere que las instalaciones cuentan con estas caracteristicas de seguridad, Sin embargo no se evidencia documentación técnica que apoye lo referido </t>
  </si>
  <si>
    <t>se cuenta con hidrantes publicos en cercanias a la sede</t>
  </si>
  <si>
    <t xml:space="preserve">No se evidencia cumplimiento del item </t>
  </si>
  <si>
    <t>No se evidencia cumplimiento del item.No se evidencia documentación que sustente el cumplimiento de este requisito.</t>
  </si>
  <si>
    <t xml:space="preserve"> </t>
  </si>
  <si>
    <t>no se evidencia en el lugar</t>
  </si>
  <si>
    <t>no se evidencia cumplimiento del item</t>
  </si>
  <si>
    <t xml:space="preserve">no se evidencian gabinetes contra incendios </t>
  </si>
  <si>
    <t>cuentan con mas de una salida por barios costados de la entidad</t>
  </si>
  <si>
    <t>nose evidencia cumplimiento de este item</t>
  </si>
  <si>
    <t>CARRERA 110 # 77 - 24</t>
  </si>
  <si>
    <t>UNIDAD ADMINISTRATIVA ESPECIAL CUERPO OFICIAL DE BOMBEROS - SEDE GARCES NAVAS</t>
  </si>
  <si>
    <t xml:space="preserve">22 de planta 2 contratista se cuenta con un registro de visitantes </t>
  </si>
  <si>
    <t>Se cuenta con extintores de 10Lb, 150 Lb multi propositos y extintor de Co2</t>
  </si>
  <si>
    <t xml:space="preserve">se cuenta con camilla de emergencias en las instalaciones y camilla de madera </t>
  </si>
  <si>
    <t>se cuenta con una unica salida de escaleras la cual cuenta con pasamanos y con cintas antidezlizantes</t>
  </si>
  <si>
    <t xml:space="preserve">Se evidencio que los luageres en los cuales se almacenan los elementos de cada bombero no se encuentra anclado ni asegurado a las paredes en el parqueadeero de maquinas se evidencian lugares </t>
  </si>
  <si>
    <t xml:space="preserve">Aumento de accidentes por mordeduras de animales domesticos en medio de la atncion de emergencias </t>
  </si>
  <si>
    <t>Ninguna</t>
  </si>
  <si>
    <t xml:space="preserve">Politica General SST:“La UAE Cuerpo Oficial de Bomberos de Bogotá esta comprometida con la protección de la salud y la seguridad de los servidores y contratistas, mediante la promoción de la salud física y mental, la prevención de enfermedades y accidentes en el entorno laboral, integrando metodologías de identificación y control de peligros, reducción de riesgos, y de esta manera generar ambientes de trabajo seguros que garanticen el bienestar social de sus colaboradores y partes interesadas”.
 </t>
  </si>
  <si>
    <t xml:space="preserve">La UAE Cuerpo Oficial de Bomberos de Bogotá esta dividida en sus sedes según el tipo de emergencia a atender, y se definen roles genericos. </t>
  </si>
  <si>
    <t xml:space="preserve">Se cuenta con señalización e iluminación alterna. </t>
  </si>
  <si>
    <t>se tiene definido por plano de evacuacion el punto de encuentro en la parte posterior de las instalaciones en el parqueadero de vehicolos particulares.</t>
  </si>
  <si>
    <t xml:space="preserve">Son programas correctivos. </t>
  </si>
  <si>
    <t>Se evidencia señalizacion de rutas de evacuacion y de extintores parcialmente, se requiere señalización de algunos puntos.</t>
  </si>
  <si>
    <t xml:space="preserve">El personal refiere que si, sin embargo no se evidencia documntalmente el programa en maquinarias internas se evidencian un documento de mantenimiento del año 2022. La revisión se realiza de forma correctiva mas no prevenitva. </t>
  </si>
  <si>
    <t>¿Existen hidrantes públicos y/o privados ? Nota: determinar la dirección de lo hidrantes.</t>
  </si>
  <si>
    <t xml:space="preserve">se cuenta con botiquin </t>
  </si>
  <si>
    <t xml:space="preserve">Toda la dotación del personal es para atención de emergencias externas </t>
  </si>
  <si>
    <t xml:space="preserve">Nixon Stiven Bejarano Muete - Lorena Gonzalez </t>
  </si>
  <si>
    <t>Una inundación se produce cuando hay un rápido crecimiento del nivel del agua que cubre o llena determinadas áreas.Los encharcamientos se presnetan en las instalaciones en el lugar del parqueadero de vehiculos particulares</t>
  </si>
  <si>
    <t>El granizo, por lo tanto, es una precipitación sólida. Se compone de pequeñas esferas de hielo, con un diámetro habitual de entre cinco y cincuenta milímetros. El granizo se genera en las nubes de tipo cumulonimbo, las instalaciones en el area del  GYM no se encuentran cubiertas completamente cuando se presentan granizadas este se precipita dentro de las instalaciones</t>
  </si>
  <si>
    <t>Anualmente la entidad cuenta con un Plan Institucional de Capacitación donde se preparan a los/as servidores/as para la atención de las diferentes emergencias de la ciudad.</t>
  </si>
  <si>
    <t>Se evidencia que se cuentan con los formatos de inspecciones los cuales realizan en todas las sedes por  el area SST según lo referido por la subdirección de gestión humana SST. Documento referencia: GT-PR27-FT05 Matriz de Condiciones Inseguras</t>
  </si>
  <si>
    <t>Conforme a la misionalidad de la entidad, de manera constante se está realizando la difusión de información con temas de prevención y control de emergencias.</t>
  </si>
  <si>
    <t>Probables movimientos vibratorios, rápidos y violentos de la superficie terrestre, provocados por perturbaciones en el interior de la Tierra (choque de placas tectónicas)</t>
  </si>
  <si>
    <t>ANEXO 1: AMENAZAS Y ANÁLISIS DE VULNERABILIDAD
ESTACIÓN B-15 GARCES NAVAS</t>
  </si>
  <si>
    <t>22/04/2026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</si>
</sst>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2"/>
      <name val="Arial"/>
    </font>
    <font>
      <sz val="10"/>
      <name val="Arial"/>
      <family val="2"/>
    </font>
    <font>
      <u/>
      <sz val="12"/>
      <color indexed="12"/>
      <name val="Arial"/>
      <family val="2"/>
    </font>
    <font>
      <b/>
      <sz val="10"/>
      <name val="Arial"/>
      <family val="2"/>
    </font>
    <font>
      <b/>
      <sz val="12"/>
      <name val="Arial"/>
      <family val="2"/>
    </font>
    <font>
      <sz val="10"/>
      <name val="Arial"/>
      <family val="2"/>
    </font>
    <font>
      <sz val="8"/>
      <name val="Arial"/>
      <family val="2"/>
    </font>
    <font>
      <sz val="9"/>
      <name val="Arial"/>
      <family val="2"/>
    </font>
    <font>
      <b/>
      <sz val="9"/>
      <name val="Arial"/>
      <family val="2"/>
    </font>
    <font>
      <b/>
      <sz val="9"/>
      <color indexed="81"/>
      <name val="Tahoma"/>
      <family val="2"/>
    </font>
    <font>
      <b/>
      <sz val="12"/>
      <name val="Franklin Gothic Medium"/>
      <family val="2"/>
    </font>
    <font>
      <sz val="8"/>
      <name val="Franklin Gothic Medium"/>
      <family val="2"/>
    </font>
    <font>
      <sz val="10"/>
      <name val="Franklin Gothic Medium"/>
      <family val="2"/>
    </font>
    <font>
      <sz val="9"/>
      <name val="Franklin Gothic Medium"/>
      <family val="2"/>
    </font>
    <font>
      <sz val="11"/>
      <name val="Franklin Gothic Medium"/>
      <family val="2"/>
    </font>
    <font>
      <sz val="12"/>
      <name val="Franklin Gothic Medium"/>
      <family val="2"/>
    </font>
    <font>
      <sz val="10"/>
      <color rgb="FFFF0000"/>
      <name val="Franklin Gothic Medium"/>
      <family val="2"/>
    </font>
    <font>
      <sz val="11"/>
      <name val="Arial"/>
      <family val="2"/>
    </font>
    <font>
      <b/>
      <sz val="9"/>
      <color theme="0"/>
      <name val="Arial"/>
      <family val="2"/>
    </font>
    <font>
      <b/>
      <sz val="11"/>
      <name val="Arial"/>
      <family val="2"/>
    </font>
    <font>
      <b/>
      <sz val="10"/>
      <color rgb="FF0000CC"/>
      <name val="Arial"/>
      <family val="2"/>
    </font>
    <font>
      <b/>
      <sz val="9"/>
      <color rgb="FF0000CC"/>
      <name val="Arial"/>
      <family val="2"/>
    </font>
    <font>
      <sz val="8"/>
      <color theme="0"/>
      <name val="Arial"/>
      <family val="2"/>
    </font>
    <font>
      <b/>
      <sz val="10"/>
      <color theme="0"/>
      <name val="Arial"/>
      <family val="2"/>
    </font>
    <font>
      <sz val="12"/>
      <name val="Arial"/>
      <family val="2"/>
    </font>
    <font>
      <b/>
      <sz val="14"/>
      <color theme="0"/>
      <name val="Arial"/>
      <family val="2"/>
    </font>
    <font>
      <b/>
      <sz val="11"/>
      <color theme="0"/>
      <name val="Calibri"/>
      <family val="2"/>
      <scheme val="minor"/>
    </font>
    <font>
      <sz val="12"/>
      <name val="Calibri"/>
      <family val="2"/>
      <scheme val="minor"/>
    </font>
    <font>
      <b/>
      <sz val="14"/>
      <color theme="0"/>
      <name val="Calibri"/>
      <family val="2"/>
      <scheme val="minor"/>
    </font>
    <font>
      <b/>
      <sz val="9"/>
      <name val="Calibri"/>
      <family val="2"/>
      <scheme val="minor"/>
    </font>
    <font>
      <b/>
      <sz val="10"/>
      <name val="Calibri"/>
      <family val="2"/>
      <scheme val="minor"/>
    </font>
    <font>
      <sz val="10"/>
      <name val="Calibri"/>
      <family val="2"/>
      <scheme val="minor"/>
    </font>
    <font>
      <sz val="9"/>
      <name val="Calibri"/>
      <family val="2"/>
      <scheme val="minor"/>
    </font>
    <font>
      <b/>
      <sz val="8"/>
      <name val="Calibri"/>
      <family val="2"/>
      <scheme val="minor"/>
    </font>
    <font>
      <sz val="8"/>
      <name val="Calibri"/>
      <family val="2"/>
      <scheme val="minor"/>
    </font>
    <font>
      <b/>
      <sz val="10"/>
      <color theme="0"/>
      <name val="Calibri"/>
      <family val="2"/>
      <scheme val="minor"/>
    </font>
    <font>
      <u/>
      <sz val="12"/>
      <color indexed="12"/>
      <name val="Calibri"/>
      <family val="2"/>
      <scheme val="minor"/>
    </font>
    <font>
      <b/>
      <sz val="12"/>
      <name val="Calibri"/>
      <family val="2"/>
      <scheme val="minor"/>
    </font>
    <font>
      <b/>
      <sz val="9"/>
      <color theme="0"/>
      <name val="Calibri"/>
      <family val="2"/>
      <scheme val="minor"/>
    </font>
    <font>
      <sz val="9"/>
      <color theme="1" tint="0.249977111117893"/>
      <name val="Arial"/>
      <family val="2"/>
    </font>
    <font>
      <sz val="11"/>
      <color theme="1" tint="0.249977111117893"/>
      <name val="Arial"/>
      <family val="2"/>
    </font>
  </fonts>
  <fills count="13">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3884A"/>
        <bgColor indexed="64"/>
      </patternFill>
    </fill>
    <fill>
      <patternFill patternType="solid">
        <fgColor rgb="FFC00000"/>
        <bgColor indexed="64"/>
      </patternFill>
    </fill>
    <fill>
      <patternFill patternType="solid">
        <fgColor theme="7" tint="0.399975585192419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style="medium">
        <color indexed="64"/>
      </right>
      <top/>
      <bottom/>
      <diagonal/>
    </border>
    <border>
      <left style="medium">
        <color theme="0"/>
      </left>
      <right style="medium">
        <color theme="0"/>
      </right>
      <top style="medium">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5" fillId="0" borderId="0"/>
  </cellStyleXfs>
  <cellXfs count="290">
    <xf numFmtId="0" fontId="0" fillId="0" borderId="0" xfId="0"/>
    <xf numFmtId="0" fontId="24" fillId="0" borderId="0" xfId="0" applyFont="1"/>
    <xf numFmtId="0" fontId="7" fillId="0" borderId="15"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protection locked="0"/>
    </xf>
    <xf numFmtId="0" fontId="7" fillId="0" borderId="2" xfId="2" applyFont="1" applyBorder="1" applyAlignment="1" applyProtection="1">
      <alignment horizontal="center" vertical="center" wrapText="1"/>
      <protection locked="0"/>
    </xf>
    <xf numFmtId="164" fontId="7" fillId="0" borderId="2" xfId="2" applyNumberFormat="1"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wrapText="1"/>
      <protection locked="0"/>
    </xf>
    <xf numFmtId="164" fontId="7" fillId="0" borderId="11" xfId="2" applyNumberFormat="1" applyFont="1" applyBorder="1" applyAlignment="1" applyProtection="1">
      <alignment horizontal="center" vertical="center" wrapText="1"/>
      <protection locked="0"/>
    </xf>
    <xf numFmtId="0" fontId="7" fillId="0" borderId="2" xfId="2" applyFont="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2" xfId="2" applyFont="1" applyBorder="1" applyAlignment="1" applyProtection="1">
      <alignment horizontal="center" vertical="center" wrapText="1"/>
      <protection locked="0"/>
    </xf>
    <xf numFmtId="0" fontId="27" fillId="5" borderId="0" xfId="0" applyFont="1" applyFill="1" applyProtection="1">
      <protection locked="0"/>
    </xf>
    <xf numFmtId="0" fontId="29" fillId="5" borderId="0" xfId="0" applyFont="1" applyFill="1" applyAlignment="1" applyProtection="1">
      <alignment horizontal="left" vertical="center"/>
      <protection locked="0"/>
    </xf>
    <xf numFmtId="0" fontId="31" fillId="5" borderId="0" xfId="0" applyFont="1" applyFill="1" applyAlignment="1" applyProtection="1">
      <alignment vertical="center"/>
      <protection locked="0"/>
    </xf>
    <xf numFmtId="0" fontId="29" fillId="5" borderId="0" xfId="0" applyFont="1" applyFill="1" applyAlignment="1" applyProtection="1">
      <alignment horizontal="left" vertical="center" textRotation="90"/>
      <protection locked="0"/>
    </xf>
    <xf numFmtId="0" fontId="32" fillId="5" borderId="0" xfId="0" applyFont="1" applyFill="1" applyProtection="1">
      <protection locked="0"/>
    </xf>
    <xf numFmtId="0" fontId="34" fillId="5" borderId="0" xfId="0" applyFont="1" applyFill="1" applyAlignment="1" applyProtection="1">
      <alignment vertical="center"/>
      <protection locked="0"/>
    </xf>
    <xf numFmtId="0" fontId="27" fillId="5" borderId="0" xfId="0"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0" fontId="13" fillId="0" borderId="0" xfId="0" applyFont="1" applyAlignment="1" applyProtection="1">
      <alignment vertical="center"/>
      <protection locked="0"/>
    </xf>
    <xf numFmtId="0" fontId="7" fillId="5" borderId="0" xfId="0" applyFont="1" applyFill="1" applyAlignment="1" applyProtection="1">
      <alignment vertical="center"/>
      <protection locked="0"/>
    </xf>
    <xf numFmtId="0" fontId="13" fillId="5" borderId="0" xfId="0" applyFont="1" applyFill="1" applyAlignment="1" applyProtection="1">
      <alignment vertical="center"/>
      <protection locked="0"/>
    </xf>
    <xf numFmtId="0" fontId="18" fillId="10" borderId="24" xfId="0" applyFont="1" applyFill="1" applyBorder="1" applyAlignment="1" applyProtection="1">
      <alignment horizontal="center" vertical="center" wrapText="1"/>
      <protection locked="0"/>
    </xf>
    <xf numFmtId="0" fontId="18" fillId="10" borderId="24" xfId="0" applyFont="1" applyFill="1" applyBorder="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7" fillId="5" borderId="39" xfId="0" applyFont="1" applyFill="1" applyBorder="1" applyAlignment="1" applyProtection="1">
      <alignment vertical="center" wrapText="1"/>
      <protection locked="0"/>
    </xf>
    <xf numFmtId="0" fontId="7" fillId="5" borderId="38" xfId="0" applyFont="1" applyFill="1" applyBorder="1" applyAlignment="1" applyProtection="1">
      <alignment horizontal="center" vertical="center" wrapText="1"/>
      <protection locked="0"/>
    </xf>
    <xf numFmtId="0" fontId="7" fillId="5" borderId="36" xfId="0" applyFont="1" applyFill="1" applyBorder="1" applyAlignment="1" applyProtection="1">
      <alignment vertical="center" wrapText="1"/>
      <protection locked="0"/>
    </xf>
    <xf numFmtId="0" fontId="7" fillId="5" borderId="33" xfId="0" applyFont="1" applyFill="1" applyBorder="1" applyAlignment="1" applyProtection="1">
      <alignment horizontal="center" vertical="center" wrapText="1"/>
      <protection locked="0"/>
    </xf>
    <xf numFmtId="0" fontId="7" fillId="5" borderId="37" xfId="0" applyFont="1" applyFill="1" applyBorder="1" applyAlignment="1" applyProtection="1">
      <alignment vertical="center" wrapText="1"/>
      <protection locked="0"/>
    </xf>
    <xf numFmtId="0" fontId="7" fillId="5" borderId="34" xfId="0" applyFont="1" applyFill="1" applyBorder="1" applyAlignment="1" applyProtection="1">
      <alignment horizontal="center" vertical="center" wrapText="1"/>
      <protection locked="0"/>
    </xf>
    <xf numFmtId="0" fontId="13" fillId="5" borderId="0" xfId="0" applyFont="1" applyFill="1" applyAlignment="1" applyProtection="1">
      <alignment vertical="center" wrapText="1"/>
      <protection locked="0"/>
    </xf>
    <xf numFmtId="0" fontId="13" fillId="5" borderId="0" xfId="0" applyFont="1" applyFill="1" applyAlignment="1" applyProtection="1">
      <alignment horizontal="center" vertical="center" wrapText="1"/>
      <protection locked="0"/>
    </xf>
    <xf numFmtId="0" fontId="11" fillId="0" borderId="0" xfId="2" applyFont="1" applyAlignment="1" applyProtection="1">
      <alignment vertical="center"/>
      <protection locked="0"/>
    </xf>
    <xf numFmtId="0" fontId="11" fillId="5" borderId="0" xfId="2" applyFont="1" applyFill="1" applyAlignment="1" applyProtection="1">
      <alignment vertical="center"/>
      <protection locked="0"/>
    </xf>
    <xf numFmtId="0" fontId="1" fillId="0" borderId="0" xfId="2" applyFont="1" applyAlignment="1" applyProtection="1">
      <alignment vertical="center"/>
      <protection locked="0"/>
    </xf>
    <xf numFmtId="0" fontId="6" fillId="5" borderId="0" xfId="2" applyFont="1" applyFill="1" applyAlignment="1" applyProtection="1">
      <alignment vertical="center"/>
      <protection locked="0"/>
    </xf>
    <xf numFmtId="0" fontId="10" fillId="0" borderId="0" xfId="2" applyFont="1" applyAlignment="1" applyProtection="1">
      <alignment horizontal="center" vertical="center"/>
      <protection locked="0"/>
    </xf>
    <xf numFmtId="2" fontId="11" fillId="0" borderId="0" xfId="2" applyNumberFormat="1" applyFont="1" applyAlignment="1" applyProtection="1">
      <alignment vertical="center"/>
      <protection locked="0"/>
    </xf>
    <xf numFmtId="2" fontId="8" fillId="3" borderId="27" xfId="2" applyNumberFormat="1" applyFont="1" applyFill="1" applyBorder="1" applyAlignment="1" applyProtection="1">
      <alignment horizontal="center" vertical="center" wrapText="1"/>
      <protection locked="0"/>
    </xf>
    <xf numFmtId="2" fontId="8" fillId="3" borderId="51" xfId="2" applyNumberFormat="1" applyFont="1" applyFill="1" applyBorder="1" applyAlignment="1" applyProtection="1">
      <alignment horizontal="center" vertical="center" wrapText="1"/>
      <protection locked="0"/>
    </xf>
    <xf numFmtId="2" fontId="8" fillId="6" borderId="51" xfId="2" applyNumberFormat="1" applyFont="1" applyFill="1" applyBorder="1" applyAlignment="1" applyProtection="1">
      <alignment horizontal="center" vertical="center" wrapText="1"/>
      <protection locked="0"/>
    </xf>
    <xf numFmtId="0" fontId="22" fillId="5" borderId="0" xfId="2" applyFont="1" applyFill="1" applyAlignment="1" applyProtection="1">
      <alignment vertical="center"/>
      <protection locked="0"/>
    </xf>
    <xf numFmtId="0" fontId="8" fillId="0" borderId="3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7" fillId="5" borderId="30"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0" fontId="1" fillId="5" borderId="16" xfId="2" applyFont="1" applyFill="1" applyBorder="1" applyAlignment="1" applyProtection="1">
      <alignment vertical="center"/>
      <protection locked="0"/>
    </xf>
    <xf numFmtId="0" fontId="1" fillId="5" borderId="0" xfId="2" applyFont="1" applyFill="1" applyAlignment="1" applyProtection="1">
      <alignment vertical="center"/>
      <protection locked="0"/>
    </xf>
    <xf numFmtId="0" fontId="7"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1" fillId="5" borderId="19" xfId="2" applyFont="1" applyFill="1" applyBorder="1" applyAlignment="1" applyProtection="1">
      <alignment vertical="center"/>
      <protection locked="0"/>
    </xf>
    <xf numFmtId="0" fontId="7" fillId="5" borderId="23"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1" fillId="5" borderId="21" xfId="2" applyFont="1" applyFill="1" applyBorder="1" applyAlignment="1" applyProtection="1">
      <alignment vertical="center"/>
      <protection locked="0"/>
    </xf>
    <xf numFmtId="0" fontId="4" fillId="5" borderId="0" xfId="0" applyFont="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3" fillId="5" borderId="0" xfId="0" applyFont="1" applyFill="1" applyAlignment="1" applyProtection="1">
      <alignment horizontal="center" vertical="center"/>
      <protection locked="0"/>
    </xf>
    <xf numFmtId="0" fontId="14" fillId="0" borderId="0" xfId="2" applyFont="1" applyProtection="1">
      <protection locked="0"/>
    </xf>
    <xf numFmtId="0" fontId="14" fillId="5" borderId="0" xfId="2" applyFont="1" applyFill="1" applyProtection="1">
      <protection locked="0"/>
    </xf>
    <xf numFmtId="0" fontId="11" fillId="5" borderId="0" xfId="2" applyFont="1" applyFill="1" applyProtection="1">
      <protection locked="0"/>
    </xf>
    <xf numFmtId="0" fontId="10" fillId="5" borderId="0" xfId="2" applyFont="1" applyFill="1" applyAlignment="1" applyProtection="1">
      <alignment horizontal="center"/>
      <protection locked="0"/>
    </xf>
    <xf numFmtId="0" fontId="14" fillId="0" borderId="0" xfId="2" applyFont="1" applyAlignment="1" applyProtection="1">
      <alignment vertical="center"/>
      <protection locked="0"/>
    </xf>
    <xf numFmtId="0" fontId="8" fillId="5" borderId="35" xfId="0" applyFont="1" applyFill="1" applyBorder="1" applyAlignment="1" applyProtection="1">
      <alignment horizontal="center" vertical="center"/>
      <protection locked="0"/>
    </xf>
    <xf numFmtId="0" fontId="8" fillId="5"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center" vertical="center"/>
      <protection locked="0"/>
    </xf>
    <xf numFmtId="0" fontId="7" fillId="5" borderId="0" xfId="2" applyFont="1" applyFill="1" applyAlignment="1" applyProtection="1">
      <alignment vertical="center"/>
      <protection locked="0"/>
    </xf>
    <xf numFmtId="0" fontId="17" fillId="5" borderId="0" xfId="2" applyFont="1" applyFill="1" applyProtection="1">
      <protection locked="0"/>
    </xf>
    <xf numFmtId="0" fontId="7" fillId="5" borderId="16" xfId="2" applyFont="1" applyFill="1" applyBorder="1" applyAlignment="1" applyProtection="1">
      <alignment vertical="center"/>
      <protection locked="0"/>
    </xf>
    <xf numFmtId="0" fontId="7" fillId="5" borderId="19" xfId="2" applyFont="1" applyFill="1" applyBorder="1" applyAlignment="1" applyProtection="1">
      <alignment vertical="center"/>
      <protection locked="0"/>
    </xf>
    <xf numFmtId="0" fontId="7" fillId="5" borderId="21" xfId="2" applyFont="1" applyFill="1" applyBorder="1" applyAlignment="1" applyProtection="1">
      <alignment vertical="center"/>
      <protection locked="0"/>
    </xf>
    <xf numFmtId="0" fontId="6" fillId="5" borderId="0" xfId="2" applyFont="1" applyFill="1" applyProtection="1">
      <protection locked="0"/>
    </xf>
    <xf numFmtId="0" fontId="11" fillId="0" borderId="0" xfId="2" applyFont="1" applyProtection="1">
      <protection locked="0"/>
    </xf>
    <xf numFmtId="0" fontId="12" fillId="0" borderId="0" xfId="2" applyFont="1" applyAlignment="1" applyProtection="1">
      <alignment vertical="center"/>
      <protection locked="0"/>
    </xf>
    <xf numFmtId="0" fontId="12" fillId="5" borderId="0" xfId="2" applyFont="1" applyFill="1" applyAlignment="1" applyProtection="1">
      <alignment vertical="center"/>
      <protection locked="0"/>
    </xf>
    <xf numFmtId="0" fontId="15" fillId="0" borderId="0" xfId="2" applyFont="1" applyAlignment="1" applyProtection="1">
      <alignment vertical="center"/>
      <protection locked="0"/>
    </xf>
    <xf numFmtId="0" fontId="16" fillId="0" borderId="0" xfId="2" applyFont="1" applyAlignment="1" applyProtection="1">
      <alignment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2" fillId="5" borderId="0" xfId="0" applyFont="1" applyFill="1" applyAlignment="1" applyProtection="1">
      <alignment vertical="center"/>
      <protection locked="0"/>
    </xf>
    <xf numFmtId="0" fontId="12" fillId="0" borderId="0" xfId="0" applyFont="1" applyAlignment="1" applyProtection="1">
      <alignment vertical="center"/>
      <protection locked="0"/>
    </xf>
    <xf numFmtId="0" fontId="12" fillId="5" borderId="0" xfId="0" applyFont="1" applyFill="1" applyAlignment="1" applyProtection="1">
      <alignment horizontal="center" vertical="center"/>
      <protection locked="0"/>
    </xf>
    <xf numFmtId="0" fontId="1" fillId="5" borderId="0" xfId="0" applyFont="1" applyFill="1" applyAlignment="1" applyProtection="1">
      <alignment vertical="center"/>
      <protection locked="0"/>
    </xf>
    <xf numFmtId="0" fontId="7" fillId="0" borderId="2" xfId="0" applyFont="1" applyBorder="1" applyAlignment="1" applyProtection="1">
      <alignment horizontal="center" vertical="center"/>
      <protection locked="0"/>
    </xf>
    <xf numFmtId="2" fontId="7" fillId="0" borderId="17" xfId="0" applyNumberFormat="1" applyFont="1" applyBorder="1" applyAlignment="1" applyProtection="1">
      <alignment horizontal="center" vertical="center"/>
      <protection locked="0"/>
    </xf>
    <xf numFmtId="2" fontId="7" fillId="0" borderId="17" xfId="0" applyNumberFormat="1" applyFont="1" applyBorder="1" applyAlignment="1" applyProtection="1">
      <alignment horizontal="center" vertical="center" wrapText="1"/>
      <protection locked="0"/>
    </xf>
    <xf numFmtId="2" fontId="7" fillId="0" borderId="15" xfId="0" applyNumberFormat="1" applyFont="1" applyBorder="1" applyAlignment="1" applyProtection="1">
      <alignment horizontal="center" vertical="center"/>
      <protection locked="0"/>
    </xf>
    <xf numFmtId="2" fontId="7" fillId="0" borderId="15" xfId="0" applyNumberFormat="1" applyFont="1" applyBorder="1" applyAlignment="1" applyProtection="1">
      <alignment horizontal="center" vertical="center" wrapText="1"/>
      <protection locked="0"/>
    </xf>
    <xf numFmtId="0" fontId="7" fillId="0" borderId="15" xfId="0" applyFont="1" applyBorder="1" applyAlignment="1" applyProtection="1">
      <alignment vertical="center"/>
      <protection locked="0"/>
    </xf>
    <xf numFmtId="0" fontId="8" fillId="8" borderId="16" xfId="0" applyFont="1" applyFill="1" applyBorder="1" applyAlignment="1" applyProtection="1">
      <alignment horizontal="center" vertical="center"/>
      <protection locked="0"/>
    </xf>
    <xf numFmtId="2" fontId="7" fillId="0" borderId="1" xfId="0" applyNumberFormat="1" applyFont="1" applyBorder="1" applyAlignment="1" applyProtection="1">
      <alignment horizontal="center" vertical="center"/>
      <protection locked="0"/>
    </xf>
    <xf numFmtId="2"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2" fontId="6" fillId="0" borderId="15" xfId="0" applyNumberFormat="1"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center" vertical="center" wrapText="1"/>
      <protection locked="0"/>
    </xf>
    <xf numFmtId="2" fontId="6" fillId="0" borderId="17" xfId="0" applyNumberFormat="1" applyFont="1" applyBorder="1" applyAlignment="1" applyProtection="1">
      <alignment horizontal="center" vertical="center"/>
      <protection locked="0"/>
    </xf>
    <xf numFmtId="2" fontId="6" fillId="0" borderId="17"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13" fillId="11" borderId="0" xfId="0" applyFont="1" applyFill="1" applyAlignment="1" applyProtection="1">
      <alignment vertical="center"/>
      <protection locked="0"/>
    </xf>
    <xf numFmtId="0" fontId="18" fillId="11" borderId="52" xfId="2" applyFont="1" applyFill="1" applyBorder="1" applyAlignment="1" applyProtection="1">
      <alignment horizontal="center" vertical="center"/>
      <protection locked="0"/>
    </xf>
    <xf numFmtId="0" fontId="14" fillId="11" borderId="0" xfId="2" applyFont="1" applyFill="1" applyProtection="1">
      <protection locked="0"/>
    </xf>
    <xf numFmtId="0" fontId="18" fillId="11" borderId="51" xfId="2" applyFont="1" applyFill="1" applyBorder="1" applyAlignment="1" applyProtection="1">
      <alignment horizontal="center" vertical="center"/>
      <protection locked="0"/>
    </xf>
    <xf numFmtId="0" fontId="12" fillId="11" borderId="0" xfId="2" applyFont="1" applyFill="1" applyAlignment="1" applyProtection="1">
      <alignment vertical="center"/>
      <protection locked="0"/>
    </xf>
    <xf numFmtId="0" fontId="26" fillId="11" borderId="51" xfId="0" applyFont="1" applyFill="1" applyBorder="1" applyAlignment="1" applyProtection="1">
      <alignment horizontal="center" vertical="center" wrapText="1"/>
      <protection locked="0"/>
    </xf>
    <xf numFmtId="0" fontId="26" fillId="11" borderId="51" xfId="0" applyFont="1" applyFill="1" applyBorder="1" applyAlignment="1" applyProtection="1">
      <alignment horizontal="center" vertical="center" textRotation="90" wrapText="1"/>
      <protection locked="0"/>
    </xf>
    <xf numFmtId="0" fontId="12" fillId="11" borderId="0" xfId="0" applyFont="1" applyFill="1" applyAlignment="1" applyProtection="1">
      <alignment vertical="center"/>
      <protection locked="0"/>
    </xf>
    <xf numFmtId="0" fontId="38" fillId="11" borderId="51" xfId="0" applyFon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textRotation="90" wrapText="1"/>
      <protection locked="0"/>
    </xf>
    <xf numFmtId="0" fontId="7" fillId="5" borderId="0" xfId="0" applyFont="1" applyFill="1" applyAlignment="1" applyProtection="1">
      <alignment vertical="center" wrapText="1"/>
      <protection locked="0"/>
    </xf>
    <xf numFmtId="0" fontId="7" fillId="5" borderId="8"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7" fillId="5" borderId="32" xfId="0" applyFont="1" applyFill="1" applyBorder="1" applyAlignment="1" applyProtection="1">
      <alignment horizontal="center" vertical="center" wrapText="1"/>
      <protection locked="0"/>
    </xf>
    <xf numFmtId="0" fontId="13" fillId="0" borderId="0" xfId="0" applyFont="1" applyAlignment="1" applyProtection="1">
      <alignment vertical="center" wrapText="1"/>
      <protection locked="0"/>
    </xf>
    <xf numFmtId="0" fontId="18" fillId="11" borderId="11" xfId="0" applyFont="1" applyFill="1" applyBorder="1" applyAlignment="1" applyProtection="1">
      <alignment horizontal="center" vertical="center"/>
      <protection locked="0"/>
    </xf>
    <xf numFmtId="0" fontId="18" fillId="11" borderId="11"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7" fillId="0" borderId="2" xfId="0" applyFont="1" applyBorder="1" applyAlignment="1" applyProtection="1">
      <alignment horizontal="justify" vertical="center" wrapText="1"/>
      <protection locked="0"/>
    </xf>
    <xf numFmtId="0" fontId="1" fillId="0" borderId="17" xfId="0" applyFont="1" applyBorder="1" applyAlignment="1" applyProtection="1">
      <alignment horizontal="center" vertical="center" wrapText="1"/>
      <protection locked="0"/>
    </xf>
    <xf numFmtId="0" fontId="17" fillId="0" borderId="17" xfId="0" applyFont="1" applyBorder="1" applyAlignment="1" applyProtection="1">
      <alignment horizontal="justify" vertical="center" wrapText="1"/>
      <protection locked="0"/>
    </xf>
    <xf numFmtId="0" fontId="39" fillId="0" borderId="1" xfId="0" applyFont="1" applyBorder="1" applyAlignment="1" applyProtection="1">
      <alignment horizontal="center" vertical="center"/>
      <protection locked="0"/>
    </xf>
    <xf numFmtId="0" fontId="1" fillId="5" borderId="0" xfId="0" applyFont="1" applyFill="1" applyAlignment="1" applyProtection="1">
      <alignment vertical="center" wrapText="1"/>
      <protection locked="0"/>
    </xf>
    <xf numFmtId="0" fontId="12" fillId="5"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9" fillId="0" borderId="15" xfId="0" applyFont="1" applyBorder="1" applyAlignment="1" applyProtection="1">
      <alignment horizontal="center" vertical="center"/>
      <protection locked="0"/>
    </xf>
    <xf numFmtId="0" fontId="8" fillId="8" borderId="19" xfId="0" applyFont="1" applyFill="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0" borderId="15"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40" fillId="0" borderId="14"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wrapText="1"/>
      <protection locked="0"/>
    </xf>
    <xf numFmtId="0" fontId="40" fillId="0" borderId="20" xfId="0" applyFont="1" applyBorder="1" applyAlignment="1" applyProtection="1">
      <alignment horizontal="center" vertical="center" wrapText="1"/>
      <protection locked="0"/>
    </xf>
    <xf numFmtId="0" fontId="28" fillId="11" borderId="51" xfId="0" applyFont="1" applyFill="1" applyBorder="1" applyAlignment="1" applyProtection="1">
      <alignment horizontal="center" vertical="top" wrapText="1"/>
      <protection locked="0"/>
    </xf>
    <xf numFmtId="0" fontId="27" fillId="5" borderId="1" xfId="0" applyFont="1" applyFill="1" applyBorder="1" applyAlignment="1" applyProtection="1">
      <alignment horizontal="center"/>
      <protection locked="0"/>
    </xf>
    <xf numFmtId="0" fontId="4" fillId="5" borderId="58" xfId="0" applyFont="1" applyFill="1" applyBorder="1" applyAlignment="1" applyProtection="1">
      <alignment horizontal="center" vertical="center" wrapText="1"/>
      <protection locked="0"/>
    </xf>
    <xf numFmtId="0" fontId="4" fillId="5" borderId="5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4" fillId="5" borderId="62"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5" borderId="63" xfId="0" applyFont="1" applyFill="1" applyBorder="1" applyAlignment="1" applyProtection="1">
      <alignment horizontal="center" vertical="center"/>
      <protection locked="0"/>
    </xf>
    <xf numFmtId="2" fontId="31" fillId="5" borderId="6" xfId="0" applyNumberFormat="1"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3" fontId="29" fillId="5" borderId="5" xfId="0" applyNumberFormat="1" applyFont="1" applyFill="1" applyBorder="1" applyAlignment="1" applyProtection="1">
      <alignment horizontal="center" vertical="center" wrapText="1"/>
      <protection locked="0"/>
    </xf>
    <xf numFmtId="0" fontId="29" fillId="5" borderId="5" xfId="0"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1" fillId="5" borderId="10"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26" fillId="11" borderId="0" xfId="0" applyFont="1" applyFill="1" applyAlignment="1" applyProtection="1">
      <alignment horizontal="center" vertical="center"/>
      <protection locked="0"/>
    </xf>
    <xf numFmtId="0" fontId="29" fillId="5" borderId="0" xfId="0" applyFont="1" applyFill="1" applyAlignment="1" applyProtection="1">
      <alignment horizontal="center" vertical="center"/>
      <protection locked="0"/>
    </xf>
    <xf numFmtId="0" fontId="31" fillId="5" borderId="0" xfId="0" applyFont="1" applyFill="1" applyAlignment="1" applyProtection="1">
      <alignment horizontal="right" vertical="center"/>
      <protection locked="0"/>
    </xf>
    <xf numFmtId="0" fontId="33" fillId="0" borderId="5" xfId="0" applyFont="1" applyBorder="1" applyAlignment="1" applyProtection="1">
      <alignment horizontal="center" vertical="center"/>
      <protection locked="0"/>
    </xf>
    <xf numFmtId="49" fontId="32" fillId="5" borderId="5" xfId="0" applyNumberFormat="1" applyFont="1" applyFill="1" applyBorder="1" applyAlignment="1" applyProtection="1">
      <alignment horizontal="center" vertical="center"/>
      <protection locked="0"/>
    </xf>
    <xf numFmtId="0" fontId="37" fillId="5" borderId="6" xfId="0" applyFont="1" applyFill="1" applyBorder="1" applyAlignment="1" applyProtection="1">
      <alignment horizontal="left" vertical="center"/>
      <protection locked="0"/>
    </xf>
    <xf numFmtId="0" fontId="31" fillId="9" borderId="6" xfId="0" applyFont="1" applyFill="1" applyBorder="1" applyAlignment="1" applyProtection="1">
      <alignment horizontal="center" vertical="center"/>
      <protection locked="0"/>
    </xf>
    <xf numFmtId="0" fontId="36" fillId="5" borderId="7" xfId="1" applyFont="1" applyFill="1" applyBorder="1" applyAlignment="1" applyProtection="1">
      <alignment horizontal="left" vertical="center"/>
      <protection locked="0"/>
    </xf>
    <xf numFmtId="0" fontId="36" fillId="5" borderId="6" xfId="1" applyFont="1" applyFill="1" applyBorder="1" applyAlignment="1" applyProtection="1">
      <alignment horizontal="left" vertical="center"/>
      <protection locked="0"/>
    </xf>
    <xf numFmtId="0" fontId="35" fillId="11" borderId="26" xfId="0" applyFont="1" applyFill="1" applyBorder="1" applyAlignment="1" applyProtection="1">
      <alignment horizontal="center" vertical="center"/>
      <protection locked="0"/>
    </xf>
    <xf numFmtId="0" fontId="35" fillId="11" borderId="27" xfId="0" applyFont="1" applyFill="1" applyBorder="1" applyAlignment="1" applyProtection="1">
      <alignment horizontal="center" vertical="center"/>
      <protection locked="0"/>
    </xf>
    <xf numFmtId="0" fontId="36" fillId="5" borderId="6" xfId="1" applyFont="1" applyFill="1" applyBorder="1" applyAlignment="1" applyProtection="1">
      <alignment horizontal="left" vertical="center" indent="2"/>
      <protection locked="0"/>
    </xf>
    <xf numFmtId="0" fontId="31" fillId="9" borderId="7" xfId="0" applyFont="1" applyFill="1" applyBorder="1" applyAlignment="1" applyProtection="1">
      <alignment horizontal="center" vertical="center"/>
      <protection locked="0"/>
    </xf>
    <xf numFmtId="0" fontId="35" fillId="11" borderId="41" xfId="0" applyFont="1" applyFill="1" applyBorder="1" applyAlignment="1" applyProtection="1">
      <alignment horizontal="center" vertical="center"/>
      <protection locked="0"/>
    </xf>
    <xf numFmtId="0" fontId="35" fillId="11" borderId="29" xfId="0" applyFont="1" applyFill="1" applyBorder="1" applyAlignment="1" applyProtection="1">
      <alignment horizontal="center" vertical="center"/>
      <protection locked="0"/>
    </xf>
    <xf numFmtId="0" fontId="35" fillId="11" borderId="40" xfId="0" applyFont="1" applyFill="1" applyBorder="1" applyAlignment="1" applyProtection="1">
      <alignment horizontal="center" vertical="center"/>
      <protection locked="0"/>
    </xf>
    <xf numFmtId="0" fontId="36" fillId="5" borderId="13" xfId="1" applyFont="1" applyFill="1" applyBorder="1" applyAlignment="1" applyProtection="1">
      <alignment horizontal="left" vertical="center"/>
      <protection locked="0"/>
    </xf>
    <xf numFmtId="0" fontId="31" fillId="9" borderId="13" xfId="0" applyFont="1" applyFill="1" applyBorder="1" applyAlignment="1" applyProtection="1">
      <alignment horizontal="center" vertical="center"/>
      <protection locked="0"/>
    </xf>
    <xf numFmtId="0" fontId="28" fillId="11" borderId="0" xfId="0" applyFont="1" applyFill="1" applyAlignment="1" applyProtection="1">
      <alignment horizontal="center" vertical="center" wrapText="1"/>
      <protection locked="0"/>
    </xf>
    <xf numFmtId="0" fontId="30" fillId="5" borderId="0" xfId="0" applyFont="1" applyFill="1" applyAlignment="1" applyProtection="1">
      <alignment horizontal="center" vertical="center" wrapText="1"/>
      <protection locked="0"/>
    </xf>
    <xf numFmtId="0" fontId="26" fillId="11" borderId="0" xfId="0" applyFont="1" applyFill="1" applyAlignment="1" applyProtection="1">
      <alignment horizontal="center" vertical="center" wrapText="1"/>
      <protection locked="0"/>
    </xf>
    <xf numFmtId="0" fontId="4" fillId="7" borderId="1" xfId="0" applyFont="1" applyFill="1" applyBorder="1" applyAlignment="1" applyProtection="1">
      <alignment horizontal="center" vertical="center" textRotation="90" wrapText="1"/>
      <protection locked="0"/>
    </xf>
    <xf numFmtId="0" fontId="25" fillId="11" borderId="0" xfId="0" applyFont="1" applyFill="1" applyAlignment="1" applyProtection="1">
      <alignment horizontal="center" vertical="center" wrapText="1"/>
      <protection locked="0"/>
    </xf>
    <xf numFmtId="0" fontId="25" fillId="11" borderId="0" xfId="0" applyFont="1" applyFill="1" applyAlignment="1" applyProtection="1">
      <alignment horizontal="center" vertical="center"/>
      <protection locked="0"/>
    </xf>
    <xf numFmtId="0" fontId="18" fillId="11" borderId="1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textRotation="90"/>
      <protection locked="0"/>
    </xf>
    <xf numFmtId="0" fontId="4" fillId="3" borderId="22" xfId="0" applyFont="1" applyFill="1" applyBorder="1" applyAlignment="1" applyProtection="1">
      <alignment horizontal="center" vertical="center" textRotation="90" wrapText="1"/>
      <protection locked="0"/>
    </xf>
    <xf numFmtId="0" fontId="4" fillId="3" borderId="18" xfId="0" applyFont="1" applyFill="1" applyBorder="1" applyAlignment="1" applyProtection="1">
      <alignment horizontal="center" vertical="center" textRotation="90" wrapText="1"/>
      <protection locked="0"/>
    </xf>
    <xf numFmtId="0" fontId="4" fillId="3" borderId="20" xfId="0" applyFont="1" applyFill="1" applyBorder="1" applyAlignment="1" applyProtection="1">
      <alignment horizontal="center" vertical="center" textRotation="90" wrapText="1"/>
      <protection locked="0"/>
    </xf>
    <xf numFmtId="0" fontId="17" fillId="0" borderId="1" xfId="0" applyFont="1" applyBorder="1" applyAlignment="1" applyProtection="1">
      <alignment horizontal="center" vertical="center" wrapText="1"/>
      <protection locked="0"/>
    </xf>
    <xf numFmtId="0" fontId="4" fillId="12" borderId="2" xfId="0" applyFont="1" applyFill="1" applyBorder="1" applyAlignment="1" applyProtection="1">
      <alignment horizontal="center" vertical="center" textRotation="90" wrapText="1"/>
      <protection locked="0"/>
    </xf>
    <xf numFmtId="0" fontId="4" fillId="12" borderId="1" xfId="0" applyFont="1" applyFill="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locked="0"/>
    </xf>
    <xf numFmtId="0" fontId="7" fillId="5" borderId="20"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0" fontId="18" fillId="10" borderId="26"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17" fillId="0" borderId="17" xfId="0"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0" fontId="1" fillId="0" borderId="2" xfId="2"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1" xfId="2" applyFont="1" applyBorder="1" applyAlignment="1" applyProtection="1">
      <alignment horizontal="justify" vertical="center" wrapText="1"/>
      <protection locked="0"/>
    </xf>
    <xf numFmtId="0" fontId="7" fillId="0" borderId="11" xfId="2" applyFont="1" applyBorder="1" applyAlignment="1" applyProtection="1">
      <alignment horizontal="left" vertical="center" wrapText="1"/>
      <protection locked="0"/>
    </xf>
    <xf numFmtId="0" fontId="8" fillId="6" borderId="51" xfId="2" applyFont="1" applyFill="1" applyBorder="1" applyAlignment="1" applyProtection="1">
      <alignment horizontal="center" vertical="center" wrapText="1"/>
      <protection locked="0"/>
    </xf>
    <xf numFmtId="0" fontId="8" fillId="3" borderId="51" xfId="2" applyFont="1" applyFill="1" applyBorder="1" applyAlignment="1" applyProtection="1">
      <alignment horizontal="center" vertical="center" wrapText="1"/>
      <protection locked="0"/>
    </xf>
    <xf numFmtId="0" fontId="7" fillId="0" borderId="1" xfId="2" applyFont="1" applyBorder="1" applyAlignment="1" applyProtection="1">
      <alignment horizontal="left" vertical="center" wrapText="1"/>
      <protection locked="0"/>
    </xf>
    <xf numFmtId="0" fontId="7" fillId="5" borderId="1" xfId="2" applyFont="1" applyFill="1" applyBorder="1" applyAlignment="1" applyProtection="1">
      <alignment horizontal="justify" vertical="center" wrapText="1"/>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8" fillId="9" borderId="42" xfId="0" applyFont="1" applyFill="1" applyBorder="1" applyAlignment="1" applyProtection="1">
      <alignment horizontal="center" vertical="center" wrapText="1"/>
      <protection locked="0"/>
    </xf>
    <xf numFmtId="0" fontId="8" fillId="9" borderId="45" xfId="0" applyFont="1" applyFill="1" applyBorder="1" applyAlignment="1" applyProtection="1">
      <alignment horizontal="center" vertical="center" wrapText="1"/>
      <protection locked="0"/>
    </xf>
    <xf numFmtId="0" fontId="8" fillId="9" borderId="43" xfId="0" applyFont="1" applyFill="1" applyBorder="1" applyAlignment="1" applyProtection="1">
      <alignment horizontal="center" vertical="center" wrapText="1"/>
      <protection locked="0"/>
    </xf>
    <xf numFmtId="0" fontId="8" fillId="9" borderId="46" xfId="0" applyFont="1" applyFill="1" applyBorder="1" applyAlignment="1" applyProtection="1">
      <alignment horizontal="center" vertical="center" wrapText="1"/>
      <protection locked="0"/>
    </xf>
    <xf numFmtId="0" fontId="8" fillId="9" borderId="44" xfId="0" applyFont="1" applyFill="1" applyBorder="1" applyAlignment="1" applyProtection="1">
      <alignment horizontal="center" vertical="center" wrapText="1"/>
      <protection locked="0"/>
    </xf>
    <xf numFmtId="0" fontId="8" fillId="9" borderId="47" xfId="0" applyFont="1" applyFill="1" applyBorder="1" applyAlignment="1" applyProtection="1">
      <alignment horizontal="center" vertical="center" wrapText="1"/>
      <protection locked="0"/>
    </xf>
    <xf numFmtId="0" fontId="8" fillId="2" borderId="51" xfId="2" applyFont="1" applyFill="1" applyBorder="1" applyAlignment="1" applyProtection="1">
      <alignment horizontal="center" vertical="center" wrapText="1"/>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 xfId="2" applyFont="1" applyBorder="1" applyAlignment="1" applyProtection="1">
      <alignment horizontal="justify" vertical="center" wrapText="1"/>
      <protection locked="0"/>
    </xf>
    <xf numFmtId="0" fontId="23" fillId="11" borderId="51" xfId="2" applyFont="1" applyFill="1" applyBorder="1" applyAlignment="1" applyProtection="1">
      <alignment horizontal="left" vertical="center"/>
      <protection locked="0"/>
    </xf>
    <xf numFmtId="0" fontId="7" fillId="0" borderId="2" xfId="2" applyFont="1" applyBorder="1" applyAlignment="1" applyProtection="1">
      <alignment horizontal="left" vertical="center" wrapText="1"/>
      <protection locked="0"/>
    </xf>
    <xf numFmtId="0" fontId="8" fillId="3" borderId="26" xfId="2" applyFont="1" applyFill="1" applyBorder="1" applyAlignment="1" applyProtection="1">
      <alignment horizontal="center" vertical="center" wrapText="1"/>
      <protection locked="0"/>
    </xf>
    <xf numFmtId="0" fontId="8" fillId="3" borderId="27" xfId="2"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18" fillId="11" borderId="52" xfId="2" applyFont="1" applyFill="1" applyBorder="1" applyAlignment="1" applyProtection="1">
      <alignment horizontal="left" vertical="center"/>
      <protection locked="0"/>
    </xf>
    <xf numFmtId="0" fontId="28" fillId="11" borderId="0" xfId="2" applyFont="1" applyFill="1" applyAlignment="1" applyProtection="1">
      <alignment horizontal="center" vertical="center"/>
      <protection locked="0"/>
    </xf>
    <xf numFmtId="0" fontId="23" fillId="11" borderId="0" xfId="2" applyFont="1" applyFill="1" applyAlignment="1" applyProtection="1">
      <alignment horizontal="center" vertical="center"/>
      <protection locked="0"/>
    </xf>
    <xf numFmtId="0" fontId="18" fillId="11" borderId="26" xfId="2" applyFont="1" applyFill="1" applyBorder="1" applyAlignment="1" applyProtection="1">
      <alignment horizontal="left" vertical="center"/>
      <protection locked="0"/>
    </xf>
    <xf numFmtId="0" fontId="18" fillId="11" borderId="27" xfId="2" applyFont="1" applyFill="1" applyBorder="1" applyAlignment="1" applyProtection="1">
      <alignment horizontal="left" vertical="center"/>
      <protection locked="0"/>
    </xf>
    <xf numFmtId="0" fontId="18" fillId="11" borderId="28" xfId="2" applyFont="1" applyFill="1" applyBorder="1" applyAlignment="1" applyProtection="1">
      <alignment horizontal="left" vertical="center"/>
      <protection locked="0"/>
    </xf>
    <xf numFmtId="0" fontId="7" fillId="0" borderId="53" xfId="2" applyFont="1" applyBorder="1" applyAlignment="1" applyProtection="1">
      <alignment vertical="center" wrapText="1"/>
      <protection locked="0"/>
    </xf>
    <xf numFmtId="0" fontId="7" fillId="0" borderId="54" xfId="2" applyFont="1" applyBorder="1" applyAlignment="1" applyProtection="1">
      <alignment vertical="center" wrapText="1"/>
      <protection locked="0"/>
    </xf>
    <xf numFmtId="0" fontId="7" fillId="0" borderId="55" xfId="2" applyFont="1" applyBorder="1" applyAlignment="1" applyProtection="1">
      <alignment vertical="center" wrapText="1"/>
      <protection locked="0"/>
    </xf>
    <xf numFmtId="0" fontId="8" fillId="3" borderId="28" xfId="2" applyFont="1" applyFill="1" applyBorder="1" applyAlignment="1" applyProtection="1">
      <alignment horizontal="center" vertical="center" wrapText="1"/>
      <protection locked="0"/>
    </xf>
    <xf numFmtId="0" fontId="19" fillId="5" borderId="0" xfId="0" applyFont="1" applyFill="1" applyAlignment="1" applyProtection="1">
      <alignment horizontal="center" vertical="center"/>
      <protection locked="0"/>
    </xf>
    <xf numFmtId="0" fontId="18" fillId="11" borderId="52" xfId="2" applyFont="1" applyFill="1" applyBorder="1" applyAlignment="1" applyProtection="1">
      <alignment horizontal="center" vertical="center" wrapText="1"/>
      <protection locked="0"/>
    </xf>
    <xf numFmtId="0" fontId="18" fillId="11" borderId="52" xfId="2" applyFont="1" applyFill="1" applyBorder="1" applyAlignment="1" applyProtection="1">
      <alignment horizontal="center" vertical="center"/>
      <protection locked="0"/>
    </xf>
    <xf numFmtId="0" fontId="1" fillId="0" borderId="1" xfId="2" applyFont="1" applyBorder="1" applyAlignment="1" applyProtection="1">
      <alignment horizontal="justify" vertical="center" wrapText="1"/>
      <protection locked="0"/>
    </xf>
    <xf numFmtId="0" fontId="1" fillId="0" borderId="1" xfId="2" applyFont="1" applyBorder="1" applyAlignment="1" applyProtection="1">
      <alignment horizontal="left" vertical="center" wrapText="1"/>
      <protection locked="0"/>
    </xf>
    <xf numFmtId="0" fontId="18" fillId="11" borderId="51" xfId="2" applyFont="1" applyFill="1" applyBorder="1" applyAlignment="1" applyProtection="1">
      <alignment horizontal="center" vertical="center" wrapText="1"/>
      <protection locked="0"/>
    </xf>
    <xf numFmtId="0" fontId="1" fillId="0" borderId="2" xfId="2" applyFont="1" applyBorder="1" applyAlignment="1" applyProtection="1">
      <alignment horizontal="justify" vertical="center" wrapText="1"/>
      <protection locked="0"/>
    </xf>
    <xf numFmtId="0" fontId="18" fillId="11" borderId="51" xfId="2" applyFont="1" applyFill="1" applyBorder="1" applyAlignment="1" applyProtection="1">
      <alignment horizontal="left" vertical="center"/>
      <protection locked="0"/>
    </xf>
    <xf numFmtId="0" fontId="1" fillId="0" borderId="11" xfId="2" applyFont="1" applyBorder="1" applyAlignment="1" applyProtection="1">
      <alignment horizontal="justify" vertical="center" wrapText="1"/>
      <protection locked="0"/>
    </xf>
    <xf numFmtId="0" fontId="1" fillId="0" borderId="0" xfId="2" applyFont="1" applyAlignment="1" applyProtection="1">
      <alignment horizontal="left" vertical="center" wrapText="1"/>
      <protection locked="0"/>
    </xf>
    <xf numFmtId="0" fontId="18" fillId="11" borderId="51" xfId="2" applyFont="1" applyFill="1" applyBorder="1" applyAlignment="1" applyProtection="1">
      <alignment horizontal="center" vertical="center"/>
      <protection locked="0"/>
    </xf>
    <xf numFmtId="0" fontId="1" fillId="0" borderId="2" xfId="2" applyFont="1" applyBorder="1" applyAlignment="1" applyProtection="1">
      <alignment horizontal="left" vertical="top" wrapText="1"/>
      <protection locked="0"/>
    </xf>
    <xf numFmtId="0" fontId="25" fillId="11" borderId="0" xfId="2" applyFont="1" applyFill="1" applyAlignment="1" applyProtection="1">
      <alignment horizontal="center" vertical="center"/>
      <protection locked="0"/>
    </xf>
    <xf numFmtId="0" fontId="18" fillId="5" borderId="4" xfId="2" applyFont="1" applyFill="1" applyBorder="1" applyAlignment="1" applyProtection="1">
      <alignment horizontal="center" vertical="center" wrapText="1"/>
      <protection locked="0"/>
    </xf>
    <xf numFmtId="0" fontId="18" fillId="5" borderId="0" xfId="2" applyFont="1" applyFill="1" applyAlignment="1" applyProtection="1">
      <alignment horizontal="center" vertical="center" wrapText="1"/>
      <protection locked="0"/>
    </xf>
    <xf numFmtId="0" fontId="7" fillId="5" borderId="30" xfId="0" applyFont="1" applyFill="1" applyBorder="1" applyAlignment="1" applyProtection="1">
      <alignment horizontal="left" vertical="center"/>
      <protection locked="0"/>
    </xf>
    <xf numFmtId="0" fontId="7" fillId="5" borderId="15"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5" borderId="19" xfId="0"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8" fillId="9" borderId="48"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49" xfId="0" applyFont="1" applyFill="1" applyBorder="1" applyAlignment="1" applyProtection="1">
      <alignment horizontal="center" vertical="center" wrapText="1"/>
      <protection locked="0"/>
    </xf>
    <xf numFmtId="0" fontId="1" fillId="5" borderId="1" xfId="2" applyFont="1" applyFill="1" applyBorder="1" applyAlignment="1" applyProtection="1">
      <alignment horizontal="justify" vertical="center" wrapText="1"/>
      <protection locked="0"/>
    </xf>
    <xf numFmtId="0" fontId="1" fillId="0" borderId="11" xfId="2" applyFont="1" applyBorder="1" applyAlignment="1" applyProtection="1">
      <alignment horizontal="left" vertical="center" wrapText="1"/>
      <protection locked="0"/>
    </xf>
    <xf numFmtId="0" fontId="8" fillId="5" borderId="0" xfId="2" applyFont="1" applyFill="1" applyAlignment="1" applyProtection="1">
      <alignment horizontal="center" vertical="center" wrapText="1"/>
      <protection locked="0"/>
    </xf>
    <xf numFmtId="0" fontId="7" fillId="0" borderId="3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8" fillId="11" borderId="0" xfId="0" applyFont="1" applyFill="1" applyAlignment="1" applyProtection="1">
      <alignment horizontal="center" vertical="center"/>
      <protection locked="0"/>
    </xf>
    <xf numFmtId="0" fontId="18" fillId="11" borderId="50" xfId="0" applyFont="1" applyFill="1" applyBorder="1" applyAlignment="1" applyProtection="1">
      <alignment horizontal="left" vertical="center"/>
      <protection locked="0"/>
    </xf>
    <xf numFmtId="0" fontId="18" fillId="11" borderId="12" xfId="0" applyFont="1" applyFill="1" applyBorder="1" applyAlignment="1" applyProtection="1">
      <alignment horizontal="left" vertical="center"/>
      <protection locked="0"/>
    </xf>
    <xf numFmtId="0" fontId="18" fillId="11" borderId="56" xfId="0" applyFont="1" applyFill="1" applyBorder="1" applyAlignment="1" applyProtection="1">
      <alignment horizontal="left" vertical="center"/>
      <protection locked="0"/>
    </xf>
    <xf numFmtId="0" fontId="26" fillId="11" borderId="0" xfId="2" applyFont="1" applyFill="1" applyAlignment="1" applyProtection="1">
      <alignment horizontal="center" vertical="center"/>
      <protection locked="0"/>
    </xf>
    <xf numFmtId="0" fontId="38" fillId="11" borderId="57" xfId="0" applyFont="1" applyFill="1" applyBorder="1" applyAlignment="1" applyProtection="1">
      <alignment horizontal="left" vertical="center" wrapText="1"/>
      <protection locked="0"/>
    </xf>
    <xf numFmtId="0" fontId="18" fillId="11" borderId="43" xfId="0" applyFont="1" applyFill="1" applyBorder="1" applyAlignment="1" applyProtection="1">
      <alignment horizontal="left" vertical="center"/>
      <protection locked="0"/>
    </xf>
    <xf numFmtId="0" fontId="18" fillId="11" borderId="0" xfId="0" applyFont="1" applyFill="1" applyAlignment="1" applyProtection="1">
      <alignment horizontal="left" vertical="center"/>
      <protection locked="0"/>
    </xf>
    <xf numFmtId="0" fontId="18" fillId="11" borderId="46" xfId="0" applyFont="1" applyFill="1" applyBorder="1" applyAlignment="1" applyProtection="1">
      <alignment horizontal="left" vertical="center"/>
      <protection locked="0"/>
    </xf>
    <xf numFmtId="0" fontId="38" fillId="11" borderId="51" xfId="0" applyFont="1" applyFill="1" applyBorder="1" applyAlignment="1" applyProtection="1">
      <alignment horizontal="center" vertical="center" wrapText="1"/>
      <protection locked="0"/>
    </xf>
  </cellXfs>
  <cellStyles count="3">
    <cellStyle name="Hipervínculo" xfId="1" builtinId="8"/>
    <cellStyle name="Normal" xfId="0" builtinId="0"/>
    <cellStyle name="Normal_Análisis de Vulnerabilidad2003" xfId="2" xr:uid="{00000000-0005-0000-0000-000002000000}"/>
  </cellStyles>
  <dxfs count="66">
    <dxf>
      <fill>
        <patternFill>
          <bgColor rgb="FFFF0000"/>
        </patternFill>
      </fill>
    </dxf>
    <dxf>
      <font>
        <strike val="0"/>
        <color auto="1"/>
      </font>
      <fill>
        <patternFill>
          <fgColor theme="0"/>
          <bgColor rgb="FF92D050"/>
        </patternFill>
      </fill>
    </dxf>
    <dxf>
      <fill>
        <patternFill>
          <bgColor rgb="FFFFFF00"/>
        </patternFill>
      </fill>
    </dxf>
    <dxf>
      <font>
        <strike val="0"/>
        <color auto="1"/>
      </font>
      <fill>
        <patternFill>
          <fgColor theme="0"/>
          <bgColor rgb="FF92D050"/>
        </patternFill>
      </fill>
    </dxf>
    <dxf>
      <fill>
        <patternFill>
          <bgColor rgb="FFFFFF00"/>
        </patternFill>
      </fill>
    </dxf>
    <dxf>
      <fill>
        <patternFill>
          <bgColor rgb="FFFF000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49"/>
          <bgColor indexed="11"/>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49"/>
          <bgColor indexed="11"/>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ont>
        <color rgb="FFFF0000"/>
      </font>
      <fill>
        <patternFill>
          <bgColor rgb="FFFF000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00B050"/>
      </font>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03884A"/>
      <color rgb="FFFFFF66"/>
      <color rgb="FF167A39"/>
      <color rgb="FFA6C5D8"/>
      <color rgb="FF33CCCC"/>
      <color rgb="FF99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xdr:col>
      <xdr:colOff>134470</xdr:colOff>
      <xdr:row>0</xdr:row>
      <xdr:rowOff>123265</xdr:rowOff>
    </xdr:from>
    <xdr:to>
      <xdr:col>3</xdr:col>
      <xdr:colOff>100852</xdr:colOff>
      <xdr:row>3</xdr:row>
      <xdr:rowOff>262173</xdr:rowOff>
    </xdr:to>
    <xdr:pic>
      <xdr:nvPicPr>
        <xdr:cNvPr id="2" name="Imagen 1" descr="Descripción: Logo Alcaldia Mayor de Bogotá">
          <a:extLst>
            <a:ext uri="{FF2B5EF4-FFF2-40B4-BE49-F238E27FC236}">
              <a16:creationId xmlns:a16="http://schemas.microsoft.com/office/drawing/2014/main" id="{ACC8F006-A6D1-4C76-A036-77846BC7DD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352" y="123265"/>
          <a:ext cx="851647" cy="912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184896</xdr:colOff>
      <xdr:row>35</xdr:row>
      <xdr:rowOff>66676</xdr:rowOff>
    </xdr:from>
    <xdr:to>
      <xdr:col>3</xdr:col>
      <xdr:colOff>804021</xdr:colOff>
      <xdr:row>35</xdr:row>
      <xdr:rowOff>435350</xdr:rowOff>
    </xdr:to>
    <xdr:sp macro="" textlink="">
      <xdr:nvSpPr>
        <xdr:cNvPr id="8422" name="1 Rombo">
          <a:extLst>
            <a:ext uri="{FF2B5EF4-FFF2-40B4-BE49-F238E27FC236}">
              <a16:creationId xmlns:a16="http://schemas.microsoft.com/office/drawing/2014/main" id="{00000000-0008-0000-0100-0000E6200000}"/>
            </a:ext>
          </a:extLst>
        </xdr:cNvPr>
        <xdr:cNvSpPr>
          <a:spLocks noChangeArrowheads="1"/>
        </xdr:cNvSpPr>
      </xdr:nvSpPr>
      <xdr:spPr bwMode="auto">
        <a:xfrm>
          <a:off x="3556746" y="38376226"/>
          <a:ext cx="619125" cy="368674"/>
        </a:xfrm>
        <a:prstGeom prst="diamond">
          <a:avLst/>
        </a:prstGeom>
        <a:solidFill>
          <a:srgbClr val="92D050"/>
        </a:solidFill>
        <a:ln w="9525" algn="ctr">
          <a:solidFill>
            <a:srgbClr val="000000"/>
          </a:solidFill>
          <a:round/>
          <a:headEnd/>
          <a:tailEnd/>
        </a:ln>
      </xdr:spPr>
    </xdr:sp>
    <xdr:clientData/>
  </xdr:twoCellAnchor>
  <xdr:twoCellAnchor>
    <xdr:from>
      <xdr:col>3</xdr:col>
      <xdr:colOff>156321</xdr:colOff>
      <xdr:row>36</xdr:row>
      <xdr:rowOff>62194</xdr:rowOff>
    </xdr:from>
    <xdr:to>
      <xdr:col>3</xdr:col>
      <xdr:colOff>775446</xdr:colOff>
      <xdr:row>36</xdr:row>
      <xdr:rowOff>430868</xdr:rowOff>
    </xdr:to>
    <xdr:sp macro="" textlink="">
      <xdr:nvSpPr>
        <xdr:cNvPr id="8423" name="3 Rombo">
          <a:extLst>
            <a:ext uri="{FF2B5EF4-FFF2-40B4-BE49-F238E27FC236}">
              <a16:creationId xmlns:a16="http://schemas.microsoft.com/office/drawing/2014/main" id="{00000000-0008-0000-0100-0000E7200000}"/>
            </a:ext>
          </a:extLst>
        </xdr:cNvPr>
        <xdr:cNvSpPr>
          <a:spLocks noChangeArrowheads="1"/>
        </xdr:cNvSpPr>
      </xdr:nvSpPr>
      <xdr:spPr bwMode="auto">
        <a:xfrm>
          <a:off x="3528171" y="38886094"/>
          <a:ext cx="619125" cy="368674"/>
        </a:xfrm>
        <a:prstGeom prst="diamond">
          <a:avLst/>
        </a:prstGeom>
        <a:solidFill>
          <a:srgbClr val="FFFF00"/>
        </a:solidFill>
        <a:ln w="9525" algn="ctr">
          <a:solidFill>
            <a:srgbClr val="000000"/>
          </a:solidFill>
          <a:round/>
          <a:headEnd/>
          <a:tailEnd/>
        </a:ln>
      </xdr:spPr>
    </xdr:sp>
    <xdr:clientData/>
  </xdr:twoCellAnchor>
  <xdr:twoCellAnchor>
    <xdr:from>
      <xdr:col>3</xdr:col>
      <xdr:colOff>146796</xdr:colOff>
      <xdr:row>37</xdr:row>
      <xdr:rowOff>72839</xdr:rowOff>
    </xdr:from>
    <xdr:to>
      <xdr:col>3</xdr:col>
      <xdr:colOff>765921</xdr:colOff>
      <xdr:row>37</xdr:row>
      <xdr:rowOff>441513</xdr:rowOff>
    </xdr:to>
    <xdr:sp macro="" textlink="">
      <xdr:nvSpPr>
        <xdr:cNvPr id="8424" name="4 Rombo">
          <a:extLst>
            <a:ext uri="{FF2B5EF4-FFF2-40B4-BE49-F238E27FC236}">
              <a16:creationId xmlns:a16="http://schemas.microsoft.com/office/drawing/2014/main" id="{00000000-0008-0000-0100-0000E8200000}"/>
            </a:ext>
          </a:extLst>
        </xdr:cNvPr>
        <xdr:cNvSpPr>
          <a:spLocks noChangeArrowheads="1"/>
        </xdr:cNvSpPr>
      </xdr:nvSpPr>
      <xdr:spPr bwMode="auto">
        <a:xfrm>
          <a:off x="3518646" y="39420614"/>
          <a:ext cx="619125" cy="368674"/>
        </a:xfrm>
        <a:prstGeom prst="diamond">
          <a:avLst/>
        </a:prstGeom>
        <a:solidFill>
          <a:srgbClr val="FF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171451</xdr:colOff>
      <xdr:row>39</xdr:row>
      <xdr:rowOff>95250</xdr:rowOff>
    </xdr:from>
    <xdr:to>
      <xdr:col>5</xdr:col>
      <xdr:colOff>666751</xdr:colOff>
      <xdr:row>39</xdr:row>
      <xdr:rowOff>463924</xdr:rowOff>
    </xdr:to>
    <xdr:sp macro="" textlink="">
      <xdr:nvSpPr>
        <xdr:cNvPr id="3" name="1 Rombo">
          <a:extLst>
            <a:ext uri="{FF2B5EF4-FFF2-40B4-BE49-F238E27FC236}">
              <a16:creationId xmlns:a16="http://schemas.microsoft.com/office/drawing/2014/main" id="{00000000-0008-0000-0300-000003000000}"/>
            </a:ext>
          </a:extLst>
        </xdr:cNvPr>
        <xdr:cNvSpPr>
          <a:spLocks noChangeArrowheads="1"/>
        </xdr:cNvSpPr>
      </xdr:nvSpPr>
      <xdr:spPr bwMode="auto">
        <a:xfrm>
          <a:off x="5534026" y="16992600"/>
          <a:ext cx="495300" cy="368674"/>
        </a:xfrm>
        <a:prstGeom prst="diamond">
          <a:avLst/>
        </a:prstGeom>
        <a:solidFill>
          <a:srgbClr val="92D050"/>
        </a:solidFill>
        <a:ln w="9525" algn="ctr">
          <a:solidFill>
            <a:srgbClr val="000000"/>
          </a:solidFill>
          <a:round/>
          <a:headEnd/>
          <a:tailEnd/>
        </a:ln>
      </xdr:spPr>
    </xdr:sp>
    <xdr:clientData/>
  </xdr:twoCellAnchor>
  <xdr:twoCellAnchor>
    <xdr:from>
      <xdr:col>5</xdr:col>
      <xdr:colOff>171451</xdr:colOff>
      <xdr:row>38</xdr:row>
      <xdr:rowOff>100293</xdr:rowOff>
    </xdr:from>
    <xdr:to>
      <xdr:col>5</xdr:col>
      <xdr:colOff>666751</xdr:colOff>
      <xdr:row>38</xdr:row>
      <xdr:rowOff>468967</xdr:rowOff>
    </xdr:to>
    <xdr:sp macro="" textlink="">
      <xdr:nvSpPr>
        <xdr:cNvPr id="4" name="3 Rombo">
          <a:extLst>
            <a:ext uri="{FF2B5EF4-FFF2-40B4-BE49-F238E27FC236}">
              <a16:creationId xmlns:a16="http://schemas.microsoft.com/office/drawing/2014/main" id="{00000000-0008-0000-0300-000004000000}"/>
            </a:ext>
          </a:extLst>
        </xdr:cNvPr>
        <xdr:cNvSpPr>
          <a:spLocks noChangeArrowheads="1"/>
        </xdr:cNvSpPr>
      </xdr:nvSpPr>
      <xdr:spPr bwMode="auto">
        <a:xfrm>
          <a:off x="5534026" y="16483293"/>
          <a:ext cx="495300" cy="368674"/>
        </a:xfrm>
        <a:prstGeom prst="diamond">
          <a:avLst/>
        </a:prstGeom>
        <a:solidFill>
          <a:srgbClr val="FFFF00"/>
        </a:solidFill>
        <a:ln w="9525" algn="ctr">
          <a:solidFill>
            <a:srgbClr val="000000"/>
          </a:solidFill>
          <a:round/>
          <a:headEnd/>
          <a:tailEnd/>
        </a:ln>
      </xdr:spPr>
    </xdr:sp>
    <xdr:clientData/>
  </xdr:twoCellAnchor>
  <xdr:twoCellAnchor>
    <xdr:from>
      <xdr:col>5</xdr:col>
      <xdr:colOff>161926</xdr:colOff>
      <xdr:row>37</xdr:row>
      <xdr:rowOff>110938</xdr:rowOff>
    </xdr:from>
    <xdr:to>
      <xdr:col>5</xdr:col>
      <xdr:colOff>657226</xdr:colOff>
      <xdr:row>37</xdr:row>
      <xdr:rowOff>479612</xdr:rowOff>
    </xdr:to>
    <xdr:sp macro="" textlink="">
      <xdr:nvSpPr>
        <xdr:cNvPr id="5" name="4 Rombo">
          <a:extLst>
            <a:ext uri="{FF2B5EF4-FFF2-40B4-BE49-F238E27FC236}">
              <a16:creationId xmlns:a16="http://schemas.microsoft.com/office/drawing/2014/main" id="{00000000-0008-0000-0300-000005000000}"/>
            </a:ext>
          </a:extLst>
        </xdr:cNvPr>
        <xdr:cNvSpPr>
          <a:spLocks noChangeArrowheads="1"/>
        </xdr:cNvSpPr>
      </xdr:nvSpPr>
      <xdr:spPr bwMode="auto">
        <a:xfrm>
          <a:off x="5524501" y="15979588"/>
          <a:ext cx="495300" cy="368674"/>
        </a:xfrm>
        <a:prstGeom prst="diamond">
          <a:avLst/>
        </a:prstGeom>
        <a:solidFill>
          <a:srgbClr val="FF0000"/>
        </a:solid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200025</xdr:colOff>
      <xdr:row>51</xdr:row>
      <xdr:rowOff>85725</xdr:rowOff>
    </xdr:from>
    <xdr:to>
      <xdr:col>5</xdr:col>
      <xdr:colOff>619125</xdr:colOff>
      <xdr:row>51</xdr:row>
      <xdr:rowOff>454399</xdr:rowOff>
    </xdr:to>
    <xdr:sp macro="" textlink="">
      <xdr:nvSpPr>
        <xdr:cNvPr id="3" name="1 Rombo">
          <a:extLst>
            <a:ext uri="{FF2B5EF4-FFF2-40B4-BE49-F238E27FC236}">
              <a16:creationId xmlns:a16="http://schemas.microsoft.com/office/drawing/2014/main" id="{00000000-0008-0000-0400-000003000000}"/>
            </a:ext>
          </a:extLst>
        </xdr:cNvPr>
        <xdr:cNvSpPr>
          <a:spLocks noChangeArrowheads="1"/>
        </xdr:cNvSpPr>
      </xdr:nvSpPr>
      <xdr:spPr bwMode="auto">
        <a:xfrm>
          <a:off x="5514975" y="21374100"/>
          <a:ext cx="419100" cy="368674"/>
        </a:xfrm>
        <a:prstGeom prst="diamond">
          <a:avLst/>
        </a:prstGeom>
        <a:solidFill>
          <a:srgbClr val="92D050"/>
        </a:solidFill>
        <a:ln w="9525" algn="ctr">
          <a:solidFill>
            <a:srgbClr val="000000"/>
          </a:solidFill>
          <a:round/>
          <a:headEnd/>
          <a:tailEnd/>
        </a:ln>
      </xdr:spPr>
    </xdr:sp>
    <xdr:clientData/>
  </xdr:twoCellAnchor>
  <xdr:twoCellAnchor>
    <xdr:from>
      <xdr:col>5</xdr:col>
      <xdr:colOff>209550</xdr:colOff>
      <xdr:row>50</xdr:row>
      <xdr:rowOff>81243</xdr:rowOff>
    </xdr:from>
    <xdr:to>
      <xdr:col>5</xdr:col>
      <xdr:colOff>619125</xdr:colOff>
      <xdr:row>50</xdr:row>
      <xdr:rowOff>449917</xdr:rowOff>
    </xdr:to>
    <xdr:sp macro="" textlink="">
      <xdr:nvSpPr>
        <xdr:cNvPr id="4" name="3 Rombo">
          <a:extLst>
            <a:ext uri="{FF2B5EF4-FFF2-40B4-BE49-F238E27FC236}">
              <a16:creationId xmlns:a16="http://schemas.microsoft.com/office/drawing/2014/main" id="{00000000-0008-0000-0400-000004000000}"/>
            </a:ext>
          </a:extLst>
        </xdr:cNvPr>
        <xdr:cNvSpPr>
          <a:spLocks noChangeArrowheads="1"/>
        </xdr:cNvSpPr>
      </xdr:nvSpPr>
      <xdr:spPr bwMode="auto">
        <a:xfrm>
          <a:off x="5524500" y="20855268"/>
          <a:ext cx="409575" cy="368674"/>
        </a:xfrm>
        <a:prstGeom prst="diamond">
          <a:avLst/>
        </a:prstGeom>
        <a:solidFill>
          <a:srgbClr val="FFFF00"/>
        </a:solidFill>
        <a:ln w="9525" algn="ctr">
          <a:solidFill>
            <a:srgbClr val="000000"/>
          </a:solidFill>
          <a:round/>
          <a:headEnd/>
          <a:tailEnd/>
        </a:ln>
      </xdr:spPr>
    </xdr:sp>
    <xdr:clientData/>
  </xdr:twoCellAnchor>
  <xdr:twoCellAnchor>
    <xdr:from>
      <xdr:col>5</xdr:col>
      <xdr:colOff>228600</xdr:colOff>
      <xdr:row>49</xdr:row>
      <xdr:rowOff>72838</xdr:rowOff>
    </xdr:from>
    <xdr:to>
      <xdr:col>5</xdr:col>
      <xdr:colOff>619125</xdr:colOff>
      <xdr:row>49</xdr:row>
      <xdr:rowOff>441512</xdr:rowOff>
    </xdr:to>
    <xdr:sp macro="" textlink="">
      <xdr:nvSpPr>
        <xdr:cNvPr id="5" name="4 Rombo">
          <a:extLst>
            <a:ext uri="{FF2B5EF4-FFF2-40B4-BE49-F238E27FC236}">
              <a16:creationId xmlns:a16="http://schemas.microsoft.com/office/drawing/2014/main" id="{00000000-0008-0000-0400-000005000000}"/>
            </a:ext>
          </a:extLst>
        </xdr:cNvPr>
        <xdr:cNvSpPr>
          <a:spLocks noChangeArrowheads="1"/>
        </xdr:cNvSpPr>
      </xdr:nvSpPr>
      <xdr:spPr bwMode="auto">
        <a:xfrm>
          <a:off x="5543550" y="20332513"/>
          <a:ext cx="390525" cy="368674"/>
        </a:xfrm>
        <a:prstGeom prst="diamond">
          <a:avLst/>
        </a:prstGeom>
        <a:solidFill>
          <a:srgbClr val="FF0000"/>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32</xdr:row>
      <xdr:rowOff>66675</xdr:rowOff>
    </xdr:from>
    <xdr:to>
      <xdr:col>5</xdr:col>
      <xdr:colOff>647700</xdr:colOff>
      <xdr:row>32</xdr:row>
      <xdr:rowOff>435349</xdr:rowOff>
    </xdr:to>
    <xdr:sp macro="" textlink="">
      <xdr:nvSpPr>
        <xdr:cNvPr id="3" name="1 Rombo">
          <a:extLst>
            <a:ext uri="{FF2B5EF4-FFF2-40B4-BE49-F238E27FC236}">
              <a16:creationId xmlns:a16="http://schemas.microsoft.com/office/drawing/2014/main" id="{00000000-0008-0000-0500-000003000000}"/>
            </a:ext>
          </a:extLst>
        </xdr:cNvPr>
        <xdr:cNvSpPr>
          <a:spLocks noChangeArrowheads="1"/>
        </xdr:cNvSpPr>
      </xdr:nvSpPr>
      <xdr:spPr bwMode="auto">
        <a:xfrm>
          <a:off x="5495925" y="12344400"/>
          <a:ext cx="466725" cy="368674"/>
        </a:xfrm>
        <a:prstGeom prst="diamond">
          <a:avLst/>
        </a:prstGeom>
        <a:solidFill>
          <a:srgbClr val="92D050"/>
        </a:solidFill>
        <a:ln w="9525" algn="ctr">
          <a:solidFill>
            <a:srgbClr val="000000"/>
          </a:solidFill>
          <a:round/>
          <a:headEnd/>
          <a:tailEnd/>
        </a:ln>
      </xdr:spPr>
    </xdr:sp>
    <xdr:clientData/>
  </xdr:twoCellAnchor>
  <xdr:twoCellAnchor>
    <xdr:from>
      <xdr:col>5</xdr:col>
      <xdr:colOff>190500</xdr:colOff>
      <xdr:row>31</xdr:row>
      <xdr:rowOff>100293</xdr:rowOff>
    </xdr:from>
    <xdr:to>
      <xdr:col>5</xdr:col>
      <xdr:colOff>647700</xdr:colOff>
      <xdr:row>31</xdr:row>
      <xdr:rowOff>468967</xdr:rowOff>
    </xdr:to>
    <xdr:sp macro="" textlink="">
      <xdr:nvSpPr>
        <xdr:cNvPr id="4" name="3 Rombo">
          <a:extLst>
            <a:ext uri="{FF2B5EF4-FFF2-40B4-BE49-F238E27FC236}">
              <a16:creationId xmlns:a16="http://schemas.microsoft.com/office/drawing/2014/main" id="{00000000-0008-0000-0500-000004000000}"/>
            </a:ext>
          </a:extLst>
        </xdr:cNvPr>
        <xdr:cNvSpPr>
          <a:spLocks noChangeArrowheads="1"/>
        </xdr:cNvSpPr>
      </xdr:nvSpPr>
      <xdr:spPr bwMode="auto">
        <a:xfrm>
          <a:off x="5505450" y="11863668"/>
          <a:ext cx="457200" cy="368674"/>
        </a:xfrm>
        <a:prstGeom prst="diamond">
          <a:avLst/>
        </a:prstGeom>
        <a:solidFill>
          <a:srgbClr val="FFFF00"/>
        </a:solidFill>
        <a:ln w="9525" algn="ctr">
          <a:solidFill>
            <a:srgbClr val="000000"/>
          </a:solidFill>
          <a:round/>
          <a:headEnd/>
          <a:tailEnd/>
        </a:ln>
      </xdr:spPr>
    </xdr:sp>
    <xdr:clientData/>
  </xdr:twoCellAnchor>
  <xdr:twoCellAnchor>
    <xdr:from>
      <xdr:col>5</xdr:col>
      <xdr:colOff>219075</xdr:colOff>
      <xdr:row>30</xdr:row>
      <xdr:rowOff>82363</xdr:rowOff>
    </xdr:from>
    <xdr:to>
      <xdr:col>5</xdr:col>
      <xdr:colOff>647700</xdr:colOff>
      <xdr:row>30</xdr:row>
      <xdr:rowOff>451037</xdr:rowOff>
    </xdr:to>
    <xdr:sp macro="" textlink="">
      <xdr:nvSpPr>
        <xdr:cNvPr id="5" name="4 Rombo">
          <a:extLst>
            <a:ext uri="{FF2B5EF4-FFF2-40B4-BE49-F238E27FC236}">
              <a16:creationId xmlns:a16="http://schemas.microsoft.com/office/drawing/2014/main" id="{00000000-0008-0000-0500-000005000000}"/>
            </a:ext>
          </a:extLst>
        </xdr:cNvPr>
        <xdr:cNvSpPr>
          <a:spLocks noChangeArrowheads="1"/>
        </xdr:cNvSpPr>
      </xdr:nvSpPr>
      <xdr:spPr bwMode="auto">
        <a:xfrm>
          <a:off x="5534025" y="11331388"/>
          <a:ext cx="428625" cy="368674"/>
        </a:xfrm>
        <a:prstGeom prst="diamond">
          <a:avLst/>
        </a:prstGeom>
        <a:solidFill>
          <a:srgbClr val="FF0000"/>
        </a:solidFill>
        <a:ln w="9525" algn="ctr">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6" name="Picture 19779">
              <a:extLst>
                <a:ext uri="{FF2B5EF4-FFF2-40B4-BE49-F238E27FC236}">
                  <a16:creationId xmlns:a16="http://schemas.microsoft.com/office/drawing/2014/main" id="{00000000-0008-0000-0600-0000F6000000}"/>
                </a:ext>
              </a:extLst>
            </xdr:cNvPr>
            <xdr:cNvPicPr>
              <a:picLocks noChangeAspect="1" noChangeArrowheads="1"/>
              <a:extLst>
                <a:ext uri="{84589F7E-364E-4C9E-8A38-B11213B215E9}">
                  <a14:cameraTool cellRange="SIST1" spid="_x0000_s181463"/>
                </a:ext>
              </a:extLst>
            </xdr:cNvPicPr>
          </xdr:nvPicPr>
          <xdr:blipFill rotWithShape="1">
            <a:blip xmlns:r="http://schemas.openxmlformats.org/officeDocument/2006/relationships" r:embed="rId1"/>
            <a:srcRect l="9377" t="9860" r="9357" b="7043"/>
            <a:stretch>
              <a:fillRect/>
            </a:stretch>
          </xdr:blipFill>
          <xdr:spPr bwMode="auto">
            <a:xfrm>
              <a:off x="11284949" y="4651676"/>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166" name="Picture 19783">
              <a:extLst>
                <a:ext uri="{FF2B5EF4-FFF2-40B4-BE49-F238E27FC236}">
                  <a16:creationId xmlns:a16="http://schemas.microsoft.com/office/drawing/2014/main" id="{00000000-0008-0000-0600-0000A6000000}"/>
                </a:ext>
              </a:extLst>
            </xdr:cNvPr>
            <xdr:cNvPicPr>
              <a:picLocks noChangeAspect="1" noChangeArrowheads="1"/>
              <a:extLst>
                <a:ext uri="{84589F7E-364E-4C9E-8A38-B11213B215E9}">
                  <a14:cameraTool cellRange="SIST2" spid="_x0000_s181464"/>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-66675</xdr:rowOff>
        </xdr:from>
        <xdr:to>
          <xdr:col>0</xdr:col>
          <xdr:colOff>-180975</xdr:colOff>
          <xdr:row>0</xdr:row>
          <xdr:rowOff>-66675</xdr:rowOff>
        </xdr:to>
        <xdr:pic>
          <xdr:nvPicPr>
            <xdr:cNvPr id="242" name="Picture 19787">
              <a:extLst>
                <a:ext uri="{FF2B5EF4-FFF2-40B4-BE49-F238E27FC236}">
                  <a16:creationId xmlns:a16="http://schemas.microsoft.com/office/drawing/2014/main" id="{00000000-0008-0000-0600-0000F2000000}"/>
                </a:ext>
              </a:extLst>
            </xdr:cNvPr>
            <xdr:cNvPicPr>
              <a:picLocks noChangeAspect="1" noChangeArrowheads="1"/>
              <a:extLst>
                <a:ext uri="{84589F7E-364E-4C9E-8A38-B11213B215E9}">
                  <a14:cameraTool cellRange="SIST5" spid="_x0000_s181465"/>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61" name="Picture 19791">
              <a:extLst>
                <a:ext uri="{FF2B5EF4-FFF2-40B4-BE49-F238E27FC236}">
                  <a16:creationId xmlns:a16="http://schemas.microsoft.com/office/drawing/2014/main" id="{00000000-0008-0000-0600-000005010000}"/>
                </a:ext>
              </a:extLst>
            </xdr:cNvPr>
            <xdr:cNvPicPr>
              <a:picLocks noChangeAspect="1" noChangeArrowheads="1"/>
              <a:extLst>
                <a:ext uri="{84589F7E-364E-4C9E-8A38-B11213B215E9}">
                  <a14:cameraTool cellRange="SIST6" spid="_x0000_s181466"/>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-95250</xdr:rowOff>
        </xdr:from>
        <xdr:to>
          <xdr:col>0</xdr:col>
          <xdr:colOff>-180975</xdr:colOff>
          <xdr:row>0</xdr:row>
          <xdr:rowOff>-95250</xdr:rowOff>
        </xdr:to>
        <xdr:pic>
          <xdr:nvPicPr>
            <xdr:cNvPr id="266" name="Picture 19795">
              <a:extLst>
                <a:ext uri="{FF2B5EF4-FFF2-40B4-BE49-F238E27FC236}">
                  <a16:creationId xmlns:a16="http://schemas.microsoft.com/office/drawing/2014/main" id="{00000000-0008-0000-0600-00000A010000}"/>
                </a:ext>
              </a:extLst>
            </xdr:cNvPr>
            <xdr:cNvPicPr>
              <a:picLocks noChangeAspect="1" noChangeArrowheads="1"/>
              <a:extLst>
                <a:ext uri="{84589F7E-364E-4C9E-8A38-B11213B215E9}">
                  <a14:cameraTool cellRange="SIST7" spid="_x0000_s181467"/>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67" name="Picture 19796">
              <a:extLst>
                <a:ext uri="{FF2B5EF4-FFF2-40B4-BE49-F238E27FC236}">
                  <a16:creationId xmlns:a16="http://schemas.microsoft.com/office/drawing/2014/main" id="{00000000-0008-0000-0600-00000B010000}"/>
                </a:ext>
              </a:extLst>
            </xdr:cNvPr>
            <xdr:cNvPicPr>
              <a:picLocks noChangeAspect="1" noChangeArrowheads="1"/>
              <a:extLst>
                <a:ext uri="{84589F7E-364E-4C9E-8A38-B11213B215E9}">
                  <a14:cameraTool cellRange="AMENAZA7" spid="_x0000_s181468"/>
                </a:ext>
              </a:extLst>
            </xdr:cNvPicPr>
          </xdr:nvPicPr>
          <xdr:blipFill rotWithShape="1">
            <a:blip xmlns:r="http://schemas.openxmlformats.org/officeDocument/2006/relationships" r:embed="rId3"/>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80" name="Picture 19799">
              <a:extLst>
                <a:ext uri="{FF2B5EF4-FFF2-40B4-BE49-F238E27FC236}">
                  <a16:creationId xmlns:a16="http://schemas.microsoft.com/office/drawing/2014/main" id="{00000000-0008-0000-0600-000018010000}"/>
                </a:ext>
              </a:extLst>
            </xdr:cNvPr>
            <xdr:cNvPicPr>
              <a:picLocks noChangeAspect="1" noChangeArrowheads="1"/>
              <a:extLst>
                <a:ext uri="{84589F7E-364E-4C9E-8A38-B11213B215E9}">
                  <a14:cameraTool cellRange="SIST9" spid="_x0000_s181469"/>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-152400</xdr:rowOff>
        </xdr:from>
        <xdr:to>
          <xdr:col>0</xdr:col>
          <xdr:colOff>-123825</xdr:colOff>
          <xdr:row>0</xdr:row>
          <xdr:rowOff>-152400</xdr:rowOff>
        </xdr:to>
        <xdr:pic>
          <xdr:nvPicPr>
            <xdr:cNvPr id="281" name="Picture 19800">
              <a:extLst>
                <a:ext uri="{FF2B5EF4-FFF2-40B4-BE49-F238E27FC236}">
                  <a16:creationId xmlns:a16="http://schemas.microsoft.com/office/drawing/2014/main" id="{00000000-0008-0000-0600-000019010000}"/>
                </a:ext>
              </a:extLst>
            </xdr:cNvPr>
            <xdr:cNvPicPr>
              <a:picLocks noChangeAspect="1" noChangeArrowheads="1"/>
              <a:extLst>
                <a:ext uri="{84589F7E-364E-4C9E-8A38-B11213B215E9}">
                  <a14:cameraTool cellRange="AMENAZA9" spid="_x0000_s181470"/>
                </a:ext>
              </a:extLst>
            </xdr:cNvPicPr>
          </xdr:nvPicPr>
          <xdr:blipFill rotWithShape="1">
            <a:blip xmlns:r="http://schemas.openxmlformats.org/officeDocument/2006/relationships" r:embed="rId4"/>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-76200</xdr:rowOff>
        </xdr:from>
        <xdr:to>
          <xdr:col>0</xdr:col>
          <xdr:colOff>-190500</xdr:colOff>
          <xdr:row>0</xdr:row>
          <xdr:rowOff>-76200</xdr:rowOff>
        </xdr:to>
        <xdr:pic>
          <xdr:nvPicPr>
            <xdr:cNvPr id="285" name="Picture 19803">
              <a:extLst>
                <a:ext uri="{FF2B5EF4-FFF2-40B4-BE49-F238E27FC236}">
                  <a16:creationId xmlns:a16="http://schemas.microsoft.com/office/drawing/2014/main" id="{00000000-0008-0000-0600-00001D010000}"/>
                </a:ext>
              </a:extLst>
            </xdr:cNvPr>
            <xdr:cNvPicPr>
              <a:picLocks noChangeAspect="1" noChangeArrowheads="1"/>
              <a:extLst>
                <a:ext uri="{84589F7E-364E-4C9E-8A38-B11213B215E9}">
                  <a14:cameraTool cellRange="SIST10" spid="_x0000_s181471"/>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-152400</xdr:rowOff>
        </xdr:from>
        <xdr:to>
          <xdr:col>0</xdr:col>
          <xdr:colOff>-133350</xdr:colOff>
          <xdr:row>0</xdr:row>
          <xdr:rowOff>-152400</xdr:rowOff>
        </xdr:to>
        <xdr:pic>
          <xdr:nvPicPr>
            <xdr:cNvPr id="286" name="Picture 19804">
              <a:extLst>
                <a:ext uri="{FF2B5EF4-FFF2-40B4-BE49-F238E27FC236}">
                  <a16:creationId xmlns:a16="http://schemas.microsoft.com/office/drawing/2014/main" id="{00000000-0008-0000-0600-00001E010000}"/>
                </a:ext>
              </a:extLst>
            </xdr:cNvPr>
            <xdr:cNvPicPr>
              <a:picLocks noChangeAspect="1" noChangeArrowheads="1"/>
              <a:extLst>
                <a:ext uri="{84589F7E-364E-4C9E-8A38-B11213B215E9}">
                  <a14:cameraTool cellRange="AMENAZA10" spid="_x0000_s181472"/>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0" name="Picture 19807">
              <a:extLst>
                <a:ext uri="{FF2B5EF4-FFF2-40B4-BE49-F238E27FC236}">
                  <a16:creationId xmlns:a16="http://schemas.microsoft.com/office/drawing/2014/main" id="{00000000-0008-0000-0600-000022010000}"/>
                </a:ext>
              </a:extLst>
            </xdr:cNvPr>
            <xdr:cNvPicPr>
              <a:picLocks noChangeAspect="1" noChangeArrowheads="1"/>
              <a:extLst>
                <a:ext uri="{84589F7E-364E-4C9E-8A38-B11213B215E9}">
                  <a14:cameraTool cellRange="SIST11" spid="_x0000_s181473"/>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91" name="Picture 19808">
              <a:extLst>
                <a:ext uri="{FF2B5EF4-FFF2-40B4-BE49-F238E27FC236}">
                  <a16:creationId xmlns:a16="http://schemas.microsoft.com/office/drawing/2014/main" id="{00000000-0008-0000-0600-000023010000}"/>
                </a:ext>
              </a:extLst>
            </xdr:cNvPr>
            <xdr:cNvPicPr>
              <a:picLocks noChangeAspect="1" noChangeArrowheads="1"/>
              <a:extLst>
                <a:ext uri="{84589F7E-364E-4C9E-8A38-B11213B215E9}">
                  <a14:cameraTool cellRange="AMENAZA11" spid="_x0000_s181474"/>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95" name="Picture 19811">
              <a:extLst>
                <a:ext uri="{FF2B5EF4-FFF2-40B4-BE49-F238E27FC236}">
                  <a16:creationId xmlns:a16="http://schemas.microsoft.com/office/drawing/2014/main" id="{00000000-0008-0000-0600-000027010000}"/>
                </a:ext>
              </a:extLst>
            </xdr:cNvPr>
            <xdr:cNvPicPr>
              <a:picLocks noChangeAspect="1" noChangeArrowheads="1"/>
              <a:extLst>
                <a:ext uri="{84589F7E-364E-4C9E-8A38-B11213B215E9}">
                  <a14:cameraTool cellRange="SIST12" spid="_x0000_s181475"/>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-76200</xdr:rowOff>
        </xdr:from>
        <xdr:to>
          <xdr:col>0</xdr:col>
          <xdr:colOff>-180975</xdr:colOff>
          <xdr:row>0</xdr:row>
          <xdr:rowOff>-76200</xdr:rowOff>
        </xdr:to>
        <xdr:pic>
          <xdr:nvPicPr>
            <xdr:cNvPr id="116" name="Picture 19818">
              <a:extLst>
                <a:ext uri="{FF2B5EF4-FFF2-40B4-BE49-F238E27FC236}">
                  <a16:creationId xmlns:a16="http://schemas.microsoft.com/office/drawing/2014/main" id="{00000000-0008-0000-0600-000074000000}"/>
                </a:ext>
              </a:extLst>
            </xdr:cNvPr>
            <xdr:cNvPicPr>
              <a:picLocks noChangeAspect="1" noChangeArrowheads="1"/>
              <a:extLst>
                <a:ext uri="{84589F7E-364E-4C9E-8A38-B11213B215E9}">
                  <a14:cameraTool cellRange="SIST1" spid="_x0000_s181476"/>
                </a:ext>
              </a:extLst>
            </xdr:cNvPicPr>
          </xdr:nvPicPr>
          <xdr:blipFill rotWithShape="1">
            <a:blip xmlns:r="http://schemas.openxmlformats.org/officeDocument/2006/relationships" r:embed="rId2"/>
            <a:srcRect l="9377" t="9860" r="9357" b="7043"/>
            <a:stretch>
              <a:fillRect/>
            </a:stretch>
          </xdr:blipFill>
          <xdr:spPr bwMode="auto">
            <a:xfrm>
              <a:off x="11374369" y="4707795"/>
              <a:ext cx="1416437" cy="681852"/>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0</xdr:row>
          <xdr:rowOff>-85725</xdr:rowOff>
        </xdr:from>
        <xdr:to>
          <xdr:col>0</xdr:col>
          <xdr:colOff>-180975</xdr:colOff>
          <xdr:row>0</xdr:row>
          <xdr:rowOff>-85725</xdr:rowOff>
        </xdr:to>
        <xdr:pic>
          <xdr:nvPicPr>
            <xdr:cNvPr id="23" name="Picture 19834">
              <a:extLst>
                <a:ext uri="{FF2B5EF4-FFF2-40B4-BE49-F238E27FC236}">
                  <a16:creationId xmlns:a16="http://schemas.microsoft.com/office/drawing/2014/main" id="{00000000-0008-0000-0600-000017000000}"/>
                </a:ext>
              </a:extLst>
            </xdr:cNvPr>
            <xdr:cNvPicPr>
              <a:picLocks noChangeAspect="1" noChangeArrowheads="1"/>
              <a:extLst>
                <a:ext uri="{84589F7E-364E-4C9E-8A38-B11213B215E9}">
                  <a14:cameraTool cellRange="SIST9" spid="_x0000_s181477"/>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-142875</xdr:rowOff>
        </xdr:from>
        <xdr:to>
          <xdr:col>0</xdr:col>
          <xdr:colOff>-123825</xdr:colOff>
          <xdr:row>0</xdr:row>
          <xdr:rowOff>-142875</xdr:rowOff>
        </xdr:to>
        <xdr:pic>
          <xdr:nvPicPr>
            <xdr:cNvPr id="24" name="Picture 19835">
              <a:extLst>
                <a:ext uri="{FF2B5EF4-FFF2-40B4-BE49-F238E27FC236}">
                  <a16:creationId xmlns:a16="http://schemas.microsoft.com/office/drawing/2014/main" id="{00000000-0008-0000-0600-000018000000}"/>
                </a:ext>
              </a:extLst>
            </xdr:cNvPr>
            <xdr:cNvPicPr>
              <a:picLocks noChangeAspect="1" noChangeArrowheads="1"/>
              <a:extLst>
                <a:ext uri="{84589F7E-364E-4C9E-8A38-B11213B215E9}">
                  <a14:cameraTool cellRange="AMENAZA9" spid="_x0000_s181478"/>
                </a:ext>
              </a:extLst>
            </xdr:cNvPicPr>
          </xdr:nvPicPr>
          <xdr:blipFill rotWithShape="1">
            <a:blip xmlns:r="http://schemas.openxmlformats.org/officeDocument/2006/relationships" r:embed="rId7"/>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28" name="Picture 19838">
              <a:extLst>
                <a:ext uri="{FF2B5EF4-FFF2-40B4-BE49-F238E27FC236}">
                  <a16:creationId xmlns:a16="http://schemas.microsoft.com/office/drawing/2014/main" id="{00000000-0008-0000-0600-00001C000000}"/>
                </a:ext>
              </a:extLst>
            </xdr:cNvPr>
            <xdr:cNvPicPr>
              <a:picLocks noChangeAspect="1" noChangeArrowheads="1"/>
              <a:extLst>
                <a:ext uri="{84589F7E-364E-4C9E-8A38-B11213B215E9}">
                  <a14:cameraTool cellRange="SIST10" spid="_x0000_s181479"/>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0</xdr:row>
          <xdr:rowOff>-142875</xdr:rowOff>
        </xdr:from>
        <xdr:to>
          <xdr:col>0</xdr:col>
          <xdr:colOff>-133350</xdr:colOff>
          <xdr:row>0</xdr:row>
          <xdr:rowOff>-142875</xdr:rowOff>
        </xdr:to>
        <xdr:pic>
          <xdr:nvPicPr>
            <xdr:cNvPr id="29" name="Picture 19839">
              <a:extLst>
                <a:ext uri="{FF2B5EF4-FFF2-40B4-BE49-F238E27FC236}">
                  <a16:creationId xmlns:a16="http://schemas.microsoft.com/office/drawing/2014/main" id="{00000000-0008-0000-0600-00001D000000}"/>
                </a:ext>
              </a:extLst>
            </xdr:cNvPr>
            <xdr:cNvPicPr>
              <a:picLocks noChangeAspect="1" noChangeArrowheads="1"/>
              <a:extLst>
                <a:ext uri="{84589F7E-364E-4C9E-8A38-B11213B215E9}">
                  <a14:cameraTool cellRange="AMENAZA10" spid="_x0000_s181480"/>
                </a:ext>
              </a:extLst>
            </xdr:cNvPicPr>
          </xdr:nvPicPr>
          <xdr:blipFill rotWithShape="1">
            <a:blip xmlns:r="http://schemas.openxmlformats.org/officeDocument/2006/relationships" r:embed="rId5"/>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0</xdr:row>
          <xdr:rowOff>-85725</xdr:rowOff>
        </xdr:from>
        <xdr:to>
          <xdr:col>0</xdr:col>
          <xdr:colOff>-190500</xdr:colOff>
          <xdr:row>0</xdr:row>
          <xdr:rowOff>-85725</xdr:rowOff>
        </xdr:to>
        <xdr:pic>
          <xdr:nvPicPr>
            <xdr:cNvPr id="33" name="Picture 19842">
              <a:extLst>
                <a:ext uri="{FF2B5EF4-FFF2-40B4-BE49-F238E27FC236}">
                  <a16:creationId xmlns:a16="http://schemas.microsoft.com/office/drawing/2014/main" id="{00000000-0008-0000-0600-000021000000}"/>
                </a:ext>
              </a:extLst>
            </xdr:cNvPr>
            <xdr:cNvPicPr>
              <a:picLocks noChangeAspect="1" noChangeArrowheads="1"/>
              <a:extLst>
                <a:ext uri="{84589F7E-364E-4C9E-8A38-B11213B215E9}">
                  <a14:cameraTool cellRange="SIST11" spid="_x0000_s181481"/>
                </a:ext>
              </a:extLst>
            </xdr:cNvPicPr>
          </xdr:nvPicPr>
          <xdr:blipFill rotWithShape="1">
            <a:blip xmlns:r="http://schemas.openxmlformats.org/officeDocument/2006/relationships" r:embed="rId2"/>
            <a:srcRect l="9377" t="9860" r="9357" b="7043"/>
            <a:stretch>
              <a:fillRect/>
            </a:stretch>
          </xdr:blipFill>
          <xdr:spPr bwMode="auto">
            <a:xfrm>
              <a:off x="11301045" y="4639049"/>
              <a:ext cx="970724" cy="595668"/>
            </a:xfrm>
            <a:prstGeom prst="diamond">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0</xdr:row>
          <xdr:rowOff>-133350</xdr:rowOff>
        </xdr:from>
        <xdr:to>
          <xdr:col>0</xdr:col>
          <xdr:colOff>-123825</xdr:colOff>
          <xdr:row>0</xdr:row>
          <xdr:rowOff>-133350</xdr:rowOff>
        </xdr:to>
        <xdr:pic>
          <xdr:nvPicPr>
            <xdr:cNvPr id="34" name="Picture 19843">
              <a:extLst>
                <a:ext uri="{FF2B5EF4-FFF2-40B4-BE49-F238E27FC236}">
                  <a16:creationId xmlns:a16="http://schemas.microsoft.com/office/drawing/2014/main" id="{00000000-0008-0000-0600-000022000000}"/>
                </a:ext>
              </a:extLst>
            </xdr:cNvPr>
            <xdr:cNvPicPr>
              <a:picLocks noChangeAspect="1" noChangeArrowheads="1"/>
              <a:extLst>
                <a:ext uri="{84589F7E-364E-4C9E-8A38-B11213B215E9}">
                  <a14:cameraTool cellRange="AMENAZA11" spid="_x0000_s181482"/>
                </a:ext>
              </a:extLst>
            </xdr:cNvPicPr>
          </xdr:nvPicPr>
          <xdr:blipFill rotWithShape="1">
            <a:blip xmlns:r="http://schemas.openxmlformats.org/officeDocument/2006/relationships" r:embed="rId6"/>
            <a:srcRect l="9377" t="9860" r="9357" b="7043"/>
            <a:stretch>
              <a:fillRect/>
            </a:stretch>
          </xdr:blipFill>
          <xdr:spPr bwMode="auto">
            <a:xfrm>
              <a:off x="10918798" y="4962523"/>
              <a:ext cx="878196" cy="595668"/>
            </a:xfrm>
            <a:prstGeom prst="diamond">
              <a:avLst/>
            </a:prstGeom>
            <a:noFill/>
          </xdr:spPr>
        </xdr:pic>
        <xdr:clientData/>
      </xdr:twoCellAnchor>
    </mc:Choice>
    <mc:Fallback/>
  </mc:AlternateContent>
  <xdr:twoCellAnchor>
    <xdr:from>
      <xdr:col>21</xdr:col>
      <xdr:colOff>1238250</xdr:colOff>
      <xdr:row>10</xdr:row>
      <xdr:rowOff>142875</xdr:rowOff>
    </xdr:from>
    <xdr:to>
      <xdr:col>21</xdr:col>
      <xdr:colOff>3489031</xdr:colOff>
      <xdr:row>10</xdr:row>
      <xdr:rowOff>2339228</xdr:rowOff>
    </xdr:to>
    <xdr:grpSp>
      <xdr:nvGrpSpPr>
        <xdr:cNvPr id="22" name="Group 74">
          <a:extLst>
            <a:ext uri="{FF2B5EF4-FFF2-40B4-BE49-F238E27FC236}">
              <a16:creationId xmlns:a16="http://schemas.microsoft.com/office/drawing/2014/main" id="{00000000-0008-0000-0600-000016000000}"/>
            </a:ext>
          </a:extLst>
        </xdr:cNvPr>
        <xdr:cNvGrpSpPr>
          <a:grpSpLocks/>
        </xdr:cNvGrpSpPr>
      </xdr:nvGrpSpPr>
      <xdr:grpSpPr bwMode="auto">
        <a:xfrm>
          <a:off x="14866664" y="4548461"/>
          <a:ext cx="2250781" cy="2196353"/>
          <a:chOff x="815" y="707"/>
          <a:chExt cx="1981" cy="1487"/>
        </a:xfrm>
      </xdr:grpSpPr>
      <xdr:grpSp>
        <xdr:nvGrpSpPr>
          <xdr:cNvPr id="25" name="Group 79">
            <a:extLst>
              <a:ext uri="{FF2B5EF4-FFF2-40B4-BE49-F238E27FC236}">
                <a16:creationId xmlns:a16="http://schemas.microsoft.com/office/drawing/2014/main" id="{00000000-0008-0000-0600-000019000000}"/>
              </a:ext>
            </a:extLst>
          </xdr:cNvPr>
          <xdr:cNvGrpSpPr>
            <a:grpSpLocks/>
          </xdr:cNvGrpSpPr>
        </xdr:nvGrpSpPr>
        <xdr:grpSpPr bwMode="auto">
          <a:xfrm>
            <a:off x="815" y="707"/>
            <a:ext cx="1981" cy="1487"/>
            <a:chOff x="815" y="707"/>
            <a:chExt cx="1981" cy="1487"/>
          </a:xfrm>
        </xdr:grpSpPr>
        <xdr:grpSp>
          <xdr:nvGrpSpPr>
            <xdr:cNvPr id="32" name="Group 89">
              <a:extLst>
                <a:ext uri="{FF2B5EF4-FFF2-40B4-BE49-F238E27FC236}">
                  <a16:creationId xmlns:a16="http://schemas.microsoft.com/office/drawing/2014/main" id="{00000000-0008-0000-0600-000020000000}"/>
                </a:ext>
              </a:extLst>
            </xdr:cNvPr>
            <xdr:cNvGrpSpPr>
              <a:grpSpLocks/>
            </xdr:cNvGrpSpPr>
          </xdr:nvGrpSpPr>
          <xdr:grpSpPr bwMode="auto">
            <a:xfrm>
              <a:off x="1325" y="707"/>
              <a:ext cx="958" cy="712"/>
              <a:chOff x="1325" y="707"/>
              <a:chExt cx="958" cy="712"/>
            </a:xfrm>
          </xdr:grpSpPr>
          <xdr:sp macro="" textlink="">
            <xdr:nvSpPr>
              <xdr:cNvPr id="44" name="AutoShape 91">
                <a:extLst>
                  <a:ext uri="{FF2B5EF4-FFF2-40B4-BE49-F238E27FC236}">
                    <a16:creationId xmlns:a16="http://schemas.microsoft.com/office/drawing/2014/main" id="{00000000-0008-0000-0600-00002C00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45" name="Text Box 90">
                <a:extLst>
                  <a:ext uri="{FF2B5EF4-FFF2-40B4-BE49-F238E27FC236}">
                    <a16:creationId xmlns:a16="http://schemas.microsoft.com/office/drawing/2014/main" id="{00000000-0008-0000-0600-00002D00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35" name="Group 86">
              <a:extLst>
                <a:ext uri="{FF2B5EF4-FFF2-40B4-BE49-F238E27FC236}">
                  <a16:creationId xmlns:a16="http://schemas.microsoft.com/office/drawing/2014/main" id="{00000000-0008-0000-0600-000023000000}"/>
                </a:ext>
              </a:extLst>
            </xdr:cNvPr>
            <xdr:cNvGrpSpPr>
              <a:grpSpLocks/>
            </xdr:cNvGrpSpPr>
          </xdr:nvGrpSpPr>
          <xdr:grpSpPr bwMode="auto">
            <a:xfrm>
              <a:off x="1368" y="1482"/>
              <a:ext cx="958" cy="712"/>
              <a:chOff x="1368" y="1482"/>
              <a:chExt cx="958" cy="712"/>
            </a:xfrm>
          </xdr:grpSpPr>
          <xdr:sp macro="" textlink="">
            <xdr:nvSpPr>
              <xdr:cNvPr id="42" name="AutoShape 88">
                <a:extLst>
                  <a:ext uri="{FF2B5EF4-FFF2-40B4-BE49-F238E27FC236}">
                    <a16:creationId xmlns:a16="http://schemas.microsoft.com/office/drawing/2014/main" id="{00000000-0008-0000-0600-00002A000000}"/>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43" name="Text Box 87">
                <a:extLst>
                  <a:ext uri="{FF2B5EF4-FFF2-40B4-BE49-F238E27FC236}">
                    <a16:creationId xmlns:a16="http://schemas.microsoft.com/office/drawing/2014/main" id="{00000000-0008-0000-0600-00002B00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36" name="Group 83">
              <a:extLst>
                <a:ext uri="{FF2B5EF4-FFF2-40B4-BE49-F238E27FC236}">
                  <a16:creationId xmlns:a16="http://schemas.microsoft.com/office/drawing/2014/main" id="{00000000-0008-0000-0600-000024000000}"/>
                </a:ext>
              </a:extLst>
            </xdr:cNvPr>
            <xdr:cNvGrpSpPr>
              <a:grpSpLocks/>
            </xdr:cNvGrpSpPr>
          </xdr:nvGrpSpPr>
          <xdr:grpSpPr bwMode="auto">
            <a:xfrm>
              <a:off x="815" y="1111"/>
              <a:ext cx="958" cy="712"/>
              <a:chOff x="815" y="1111"/>
              <a:chExt cx="958" cy="712"/>
            </a:xfrm>
          </xdr:grpSpPr>
          <xdr:sp macro="" textlink="">
            <xdr:nvSpPr>
              <xdr:cNvPr id="40" name="AutoShape 85">
                <a:extLst>
                  <a:ext uri="{FF2B5EF4-FFF2-40B4-BE49-F238E27FC236}">
                    <a16:creationId xmlns:a16="http://schemas.microsoft.com/office/drawing/2014/main" id="{00000000-0008-0000-0600-00002800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41" name="Text Box 84">
                <a:extLst>
                  <a:ext uri="{FF2B5EF4-FFF2-40B4-BE49-F238E27FC236}">
                    <a16:creationId xmlns:a16="http://schemas.microsoft.com/office/drawing/2014/main" id="{00000000-0008-0000-0600-00002900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37" name="Group 80">
              <a:extLst>
                <a:ext uri="{FF2B5EF4-FFF2-40B4-BE49-F238E27FC236}">
                  <a16:creationId xmlns:a16="http://schemas.microsoft.com/office/drawing/2014/main" id="{00000000-0008-0000-0600-000025000000}"/>
                </a:ext>
              </a:extLst>
            </xdr:cNvPr>
            <xdr:cNvGrpSpPr>
              <a:grpSpLocks/>
            </xdr:cNvGrpSpPr>
          </xdr:nvGrpSpPr>
          <xdr:grpSpPr bwMode="auto">
            <a:xfrm>
              <a:off x="1838" y="1100"/>
              <a:ext cx="958" cy="712"/>
              <a:chOff x="1838" y="1100"/>
              <a:chExt cx="958" cy="712"/>
            </a:xfrm>
          </xdr:grpSpPr>
          <xdr:sp macro="" textlink="">
            <xdr:nvSpPr>
              <xdr:cNvPr id="38" name="AutoShape 82">
                <a:extLst>
                  <a:ext uri="{FF2B5EF4-FFF2-40B4-BE49-F238E27FC236}">
                    <a16:creationId xmlns:a16="http://schemas.microsoft.com/office/drawing/2014/main" id="{00000000-0008-0000-0600-00002600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39" name="Text Box 81">
                <a:extLst>
                  <a:ext uri="{FF2B5EF4-FFF2-40B4-BE49-F238E27FC236}">
                    <a16:creationId xmlns:a16="http://schemas.microsoft.com/office/drawing/2014/main" id="{00000000-0008-0000-0600-00002700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26" name="Text Box 78">
            <a:extLst>
              <a:ext uri="{FF2B5EF4-FFF2-40B4-BE49-F238E27FC236}">
                <a16:creationId xmlns:a16="http://schemas.microsoft.com/office/drawing/2014/main" id="{00000000-0008-0000-0600-00001A00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27" name="Text Box 77">
            <a:extLst>
              <a:ext uri="{FF2B5EF4-FFF2-40B4-BE49-F238E27FC236}">
                <a16:creationId xmlns:a16="http://schemas.microsoft.com/office/drawing/2014/main" id="{00000000-0008-0000-0600-00001B00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30" name="Text Box 76">
            <a:extLst>
              <a:ext uri="{FF2B5EF4-FFF2-40B4-BE49-F238E27FC236}">
                <a16:creationId xmlns:a16="http://schemas.microsoft.com/office/drawing/2014/main" id="{00000000-0008-0000-0600-00001E00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31" name="Text Box 75">
            <a:extLst>
              <a:ext uri="{FF2B5EF4-FFF2-40B4-BE49-F238E27FC236}">
                <a16:creationId xmlns:a16="http://schemas.microsoft.com/office/drawing/2014/main" id="{00000000-0008-0000-0600-00001F00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1259052</xdr:colOff>
      <xdr:row>13</xdr:row>
      <xdr:rowOff>109482</xdr:rowOff>
    </xdr:from>
    <xdr:to>
      <xdr:col>21</xdr:col>
      <xdr:colOff>3509833</xdr:colOff>
      <xdr:row>13</xdr:row>
      <xdr:rowOff>2463361</xdr:rowOff>
    </xdr:to>
    <xdr:grpSp>
      <xdr:nvGrpSpPr>
        <xdr:cNvPr id="155" name="Group 74">
          <a:extLst>
            <a:ext uri="{FF2B5EF4-FFF2-40B4-BE49-F238E27FC236}">
              <a16:creationId xmlns:a16="http://schemas.microsoft.com/office/drawing/2014/main" id="{00000000-0008-0000-0600-00009B000000}"/>
            </a:ext>
          </a:extLst>
        </xdr:cNvPr>
        <xdr:cNvGrpSpPr>
          <a:grpSpLocks/>
        </xdr:cNvGrpSpPr>
      </xdr:nvGrpSpPr>
      <xdr:grpSpPr bwMode="auto">
        <a:xfrm>
          <a:off x="14887466" y="11749689"/>
          <a:ext cx="2250781" cy="2353879"/>
          <a:chOff x="815" y="707"/>
          <a:chExt cx="1981" cy="1487"/>
        </a:xfrm>
      </xdr:grpSpPr>
      <xdr:grpSp>
        <xdr:nvGrpSpPr>
          <xdr:cNvPr id="156" name="Group 79">
            <a:extLst>
              <a:ext uri="{FF2B5EF4-FFF2-40B4-BE49-F238E27FC236}">
                <a16:creationId xmlns:a16="http://schemas.microsoft.com/office/drawing/2014/main" id="{00000000-0008-0000-0600-00009C000000}"/>
              </a:ext>
            </a:extLst>
          </xdr:cNvPr>
          <xdr:cNvGrpSpPr>
            <a:grpSpLocks/>
          </xdr:cNvGrpSpPr>
        </xdr:nvGrpSpPr>
        <xdr:grpSpPr bwMode="auto">
          <a:xfrm>
            <a:off x="815" y="707"/>
            <a:ext cx="1981" cy="1487"/>
            <a:chOff x="815" y="707"/>
            <a:chExt cx="1981" cy="1487"/>
          </a:xfrm>
        </xdr:grpSpPr>
        <xdr:grpSp>
          <xdr:nvGrpSpPr>
            <xdr:cNvPr id="161" name="Group 89">
              <a:extLst>
                <a:ext uri="{FF2B5EF4-FFF2-40B4-BE49-F238E27FC236}">
                  <a16:creationId xmlns:a16="http://schemas.microsoft.com/office/drawing/2014/main" id="{00000000-0008-0000-0600-0000A1000000}"/>
                </a:ext>
              </a:extLst>
            </xdr:cNvPr>
            <xdr:cNvGrpSpPr>
              <a:grpSpLocks/>
            </xdr:cNvGrpSpPr>
          </xdr:nvGrpSpPr>
          <xdr:grpSpPr bwMode="auto">
            <a:xfrm>
              <a:off x="1325" y="707"/>
              <a:ext cx="958" cy="712"/>
              <a:chOff x="1325" y="707"/>
              <a:chExt cx="958" cy="712"/>
            </a:xfrm>
          </xdr:grpSpPr>
          <xdr:sp macro="" textlink="">
            <xdr:nvSpPr>
              <xdr:cNvPr id="172" name="AutoShape 91">
                <a:extLst>
                  <a:ext uri="{FF2B5EF4-FFF2-40B4-BE49-F238E27FC236}">
                    <a16:creationId xmlns:a16="http://schemas.microsoft.com/office/drawing/2014/main" id="{00000000-0008-0000-0600-0000AC00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73" name="Text Box 90">
                <a:extLst>
                  <a:ext uri="{FF2B5EF4-FFF2-40B4-BE49-F238E27FC236}">
                    <a16:creationId xmlns:a16="http://schemas.microsoft.com/office/drawing/2014/main" id="{00000000-0008-0000-0600-0000AD00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62" name="Group 86">
              <a:extLst>
                <a:ext uri="{FF2B5EF4-FFF2-40B4-BE49-F238E27FC236}">
                  <a16:creationId xmlns:a16="http://schemas.microsoft.com/office/drawing/2014/main" id="{00000000-0008-0000-0600-0000A2000000}"/>
                </a:ext>
              </a:extLst>
            </xdr:cNvPr>
            <xdr:cNvGrpSpPr>
              <a:grpSpLocks/>
            </xdr:cNvGrpSpPr>
          </xdr:nvGrpSpPr>
          <xdr:grpSpPr bwMode="auto">
            <a:xfrm>
              <a:off x="1368" y="1482"/>
              <a:ext cx="958" cy="712"/>
              <a:chOff x="1368" y="1482"/>
              <a:chExt cx="958" cy="712"/>
            </a:xfrm>
          </xdr:grpSpPr>
          <xdr:sp macro="" textlink="">
            <xdr:nvSpPr>
              <xdr:cNvPr id="170" name="AutoShape 88">
                <a:extLst>
                  <a:ext uri="{FF2B5EF4-FFF2-40B4-BE49-F238E27FC236}">
                    <a16:creationId xmlns:a16="http://schemas.microsoft.com/office/drawing/2014/main" id="{00000000-0008-0000-0600-0000AA000000}"/>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71" name="Text Box 87">
                <a:extLst>
                  <a:ext uri="{FF2B5EF4-FFF2-40B4-BE49-F238E27FC236}">
                    <a16:creationId xmlns:a16="http://schemas.microsoft.com/office/drawing/2014/main" id="{00000000-0008-0000-0600-0000AB00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63" name="Group 83">
              <a:extLst>
                <a:ext uri="{FF2B5EF4-FFF2-40B4-BE49-F238E27FC236}">
                  <a16:creationId xmlns:a16="http://schemas.microsoft.com/office/drawing/2014/main" id="{00000000-0008-0000-0600-0000A3000000}"/>
                </a:ext>
              </a:extLst>
            </xdr:cNvPr>
            <xdr:cNvGrpSpPr>
              <a:grpSpLocks/>
            </xdr:cNvGrpSpPr>
          </xdr:nvGrpSpPr>
          <xdr:grpSpPr bwMode="auto">
            <a:xfrm>
              <a:off x="815" y="1111"/>
              <a:ext cx="958" cy="712"/>
              <a:chOff x="815" y="1111"/>
              <a:chExt cx="958" cy="712"/>
            </a:xfrm>
          </xdr:grpSpPr>
          <xdr:sp macro="" textlink="">
            <xdr:nvSpPr>
              <xdr:cNvPr id="168" name="AutoShape 85">
                <a:extLst>
                  <a:ext uri="{FF2B5EF4-FFF2-40B4-BE49-F238E27FC236}">
                    <a16:creationId xmlns:a16="http://schemas.microsoft.com/office/drawing/2014/main" id="{00000000-0008-0000-0600-0000A800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69" name="Text Box 84">
                <a:extLst>
                  <a:ext uri="{FF2B5EF4-FFF2-40B4-BE49-F238E27FC236}">
                    <a16:creationId xmlns:a16="http://schemas.microsoft.com/office/drawing/2014/main" id="{00000000-0008-0000-0600-0000A900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64" name="Group 80">
              <a:extLst>
                <a:ext uri="{FF2B5EF4-FFF2-40B4-BE49-F238E27FC236}">
                  <a16:creationId xmlns:a16="http://schemas.microsoft.com/office/drawing/2014/main" id="{00000000-0008-0000-0600-0000A4000000}"/>
                </a:ext>
              </a:extLst>
            </xdr:cNvPr>
            <xdr:cNvGrpSpPr>
              <a:grpSpLocks/>
            </xdr:cNvGrpSpPr>
          </xdr:nvGrpSpPr>
          <xdr:grpSpPr bwMode="auto">
            <a:xfrm>
              <a:off x="1838" y="1100"/>
              <a:ext cx="958" cy="712"/>
              <a:chOff x="1838" y="1100"/>
              <a:chExt cx="958" cy="712"/>
            </a:xfrm>
          </xdr:grpSpPr>
          <xdr:sp macro="" textlink="">
            <xdr:nvSpPr>
              <xdr:cNvPr id="165" name="AutoShape 82">
                <a:extLst>
                  <a:ext uri="{FF2B5EF4-FFF2-40B4-BE49-F238E27FC236}">
                    <a16:creationId xmlns:a16="http://schemas.microsoft.com/office/drawing/2014/main" id="{00000000-0008-0000-0600-0000A500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67" name="Text Box 81">
                <a:extLst>
                  <a:ext uri="{FF2B5EF4-FFF2-40B4-BE49-F238E27FC236}">
                    <a16:creationId xmlns:a16="http://schemas.microsoft.com/office/drawing/2014/main" id="{00000000-0008-0000-0600-0000A700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57" name="Text Box 78">
            <a:extLst>
              <a:ext uri="{FF2B5EF4-FFF2-40B4-BE49-F238E27FC236}">
                <a16:creationId xmlns:a16="http://schemas.microsoft.com/office/drawing/2014/main" id="{00000000-0008-0000-0600-00009D00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58" name="Text Box 77">
            <a:extLst>
              <a:ext uri="{FF2B5EF4-FFF2-40B4-BE49-F238E27FC236}">
                <a16:creationId xmlns:a16="http://schemas.microsoft.com/office/drawing/2014/main" id="{00000000-0008-0000-0600-00009E00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59" name="Text Box 76">
            <a:extLst>
              <a:ext uri="{FF2B5EF4-FFF2-40B4-BE49-F238E27FC236}">
                <a16:creationId xmlns:a16="http://schemas.microsoft.com/office/drawing/2014/main" id="{00000000-0008-0000-0600-00009F00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60" name="Text Box 75">
            <a:extLst>
              <a:ext uri="{FF2B5EF4-FFF2-40B4-BE49-F238E27FC236}">
                <a16:creationId xmlns:a16="http://schemas.microsoft.com/office/drawing/2014/main" id="{00000000-0008-0000-0600-0000A000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1316181</xdr:colOff>
      <xdr:row>23</xdr:row>
      <xdr:rowOff>138545</xdr:rowOff>
    </xdr:from>
    <xdr:to>
      <xdr:col>21</xdr:col>
      <xdr:colOff>3566962</xdr:colOff>
      <xdr:row>23</xdr:row>
      <xdr:rowOff>2492424</xdr:rowOff>
    </xdr:to>
    <xdr:grpSp>
      <xdr:nvGrpSpPr>
        <xdr:cNvPr id="778" name="Group 74">
          <a:extLst>
            <a:ext uri="{FF2B5EF4-FFF2-40B4-BE49-F238E27FC236}">
              <a16:creationId xmlns:a16="http://schemas.microsoft.com/office/drawing/2014/main" id="{00000000-0008-0000-0600-00000A030000}"/>
            </a:ext>
          </a:extLst>
        </xdr:cNvPr>
        <xdr:cNvGrpSpPr>
          <a:grpSpLocks/>
        </xdr:cNvGrpSpPr>
      </xdr:nvGrpSpPr>
      <xdr:grpSpPr bwMode="auto">
        <a:xfrm>
          <a:off x="14944595" y="35304407"/>
          <a:ext cx="2250781" cy="2353879"/>
          <a:chOff x="815" y="707"/>
          <a:chExt cx="1981" cy="1487"/>
        </a:xfrm>
      </xdr:grpSpPr>
      <xdr:grpSp>
        <xdr:nvGrpSpPr>
          <xdr:cNvPr id="779" name="Group 79">
            <a:extLst>
              <a:ext uri="{FF2B5EF4-FFF2-40B4-BE49-F238E27FC236}">
                <a16:creationId xmlns:a16="http://schemas.microsoft.com/office/drawing/2014/main" id="{00000000-0008-0000-0600-00000B030000}"/>
              </a:ext>
            </a:extLst>
          </xdr:cNvPr>
          <xdr:cNvGrpSpPr>
            <a:grpSpLocks/>
          </xdr:cNvGrpSpPr>
        </xdr:nvGrpSpPr>
        <xdr:grpSpPr bwMode="auto">
          <a:xfrm>
            <a:off x="815" y="707"/>
            <a:ext cx="1981" cy="1487"/>
            <a:chOff x="815" y="707"/>
            <a:chExt cx="1981" cy="1487"/>
          </a:xfrm>
        </xdr:grpSpPr>
        <xdr:grpSp>
          <xdr:nvGrpSpPr>
            <xdr:cNvPr id="802" name="Group 89">
              <a:extLst>
                <a:ext uri="{FF2B5EF4-FFF2-40B4-BE49-F238E27FC236}">
                  <a16:creationId xmlns:a16="http://schemas.microsoft.com/office/drawing/2014/main" id="{00000000-0008-0000-0600-000022030000}"/>
                </a:ext>
              </a:extLst>
            </xdr:cNvPr>
            <xdr:cNvGrpSpPr>
              <a:grpSpLocks/>
            </xdr:cNvGrpSpPr>
          </xdr:nvGrpSpPr>
          <xdr:grpSpPr bwMode="auto">
            <a:xfrm>
              <a:off x="1325" y="707"/>
              <a:ext cx="958" cy="712"/>
              <a:chOff x="1325" y="707"/>
              <a:chExt cx="958" cy="712"/>
            </a:xfrm>
          </xdr:grpSpPr>
          <xdr:sp macro="" textlink="">
            <xdr:nvSpPr>
              <xdr:cNvPr id="812" name="AutoShape 91">
                <a:extLst>
                  <a:ext uri="{FF2B5EF4-FFF2-40B4-BE49-F238E27FC236}">
                    <a16:creationId xmlns:a16="http://schemas.microsoft.com/office/drawing/2014/main" id="{00000000-0008-0000-0600-00002C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813" name="Text Box 90">
                <a:extLst>
                  <a:ext uri="{FF2B5EF4-FFF2-40B4-BE49-F238E27FC236}">
                    <a16:creationId xmlns:a16="http://schemas.microsoft.com/office/drawing/2014/main" id="{00000000-0008-0000-0600-00002D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803" name="Group 86">
              <a:extLst>
                <a:ext uri="{FF2B5EF4-FFF2-40B4-BE49-F238E27FC236}">
                  <a16:creationId xmlns:a16="http://schemas.microsoft.com/office/drawing/2014/main" id="{00000000-0008-0000-0600-000023030000}"/>
                </a:ext>
              </a:extLst>
            </xdr:cNvPr>
            <xdr:cNvGrpSpPr>
              <a:grpSpLocks/>
            </xdr:cNvGrpSpPr>
          </xdr:nvGrpSpPr>
          <xdr:grpSpPr bwMode="auto">
            <a:xfrm>
              <a:off x="1368" y="1482"/>
              <a:ext cx="958" cy="712"/>
              <a:chOff x="1368" y="1482"/>
              <a:chExt cx="958" cy="712"/>
            </a:xfrm>
          </xdr:grpSpPr>
          <xdr:sp macro="" textlink="">
            <xdr:nvSpPr>
              <xdr:cNvPr id="810" name="AutoShape 88">
                <a:extLst>
                  <a:ext uri="{FF2B5EF4-FFF2-40B4-BE49-F238E27FC236}">
                    <a16:creationId xmlns:a16="http://schemas.microsoft.com/office/drawing/2014/main" id="{00000000-0008-0000-0600-00002A030000}"/>
                  </a:ext>
                </a:extLst>
              </xdr:cNvPr>
              <xdr:cNvSpPr>
                <a:spLocks noChangeArrowheads="1"/>
              </xdr:cNvSpPr>
            </xdr:nvSpPr>
            <xdr:spPr bwMode="auto">
              <a:xfrm>
                <a:off x="1368" y="1482"/>
                <a:ext cx="958" cy="712"/>
              </a:xfrm>
              <a:prstGeom prst="diamond">
                <a:avLst/>
              </a:prstGeom>
              <a:solidFill>
                <a:srgbClr val="03884A"/>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811" name="Text Box 87">
                <a:extLst>
                  <a:ext uri="{FF2B5EF4-FFF2-40B4-BE49-F238E27FC236}">
                    <a16:creationId xmlns:a16="http://schemas.microsoft.com/office/drawing/2014/main" id="{00000000-0008-0000-0600-00002B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804" name="Group 83">
              <a:extLst>
                <a:ext uri="{FF2B5EF4-FFF2-40B4-BE49-F238E27FC236}">
                  <a16:creationId xmlns:a16="http://schemas.microsoft.com/office/drawing/2014/main" id="{00000000-0008-0000-0600-000024030000}"/>
                </a:ext>
              </a:extLst>
            </xdr:cNvPr>
            <xdr:cNvGrpSpPr>
              <a:grpSpLocks/>
            </xdr:cNvGrpSpPr>
          </xdr:nvGrpSpPr>
          <xdr:grpSpPr bwMode="auto">
            <a:xfrm>
              <a:off x="815" y="1111"/>
              <a:ext cx="958" cy="712"/>
              <a:chOff x="815" y="1111"/>
              <a:chExt cx="958" cy="712"/>
            </a:xfrm>
          </xdr:grpSpPr>
          <xdr:sp macro="" textlink="">
            <xdr:nvSpPr>
              <xdr:cNvPr id="808" name="AutoShape 85">
                <a:extLst>
                  <a:ext uri="{FF2B5EF4-FFF2-40B4-BE49-F238E27FC236}">
                    <a16:creationId xmlns:a16="http://schemas.microsoft.com/office/drawing/2014/main" id="{00000000-0008-0000-0600-000028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09" name="Text Box 84">
                <a:extLst>
                  <a:ext uri="{FF2B5EF4-FFF2-40B4-BE49-F238E27FC236}">
                    <a16:creationId xmlns:a16="http://schemas.microsoft.com/office/drawing/2014/main" id="{00000000-0008-0000-0600-000029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805" name="Group 80">
              <a:extLst>
                <a:ext uri="{FF2B5EF4-FFF2-40B4-BE49-F238E27FC236}">
                  <a16:creationId xmlns:a16="http://schemas.microsoft.com/office/drawing/2014/main" id="{00000000-0008-0000-0600-000025030000}"/>
                </a:ext>
              </a:extLst>
            </xdr:cNvPr>
            <xdr:cNvGrpSpPr>
              <a:grpSpLocks/>
            </xdr:cNvGrpSpPr>
          </xdr:nvGrpSpPr>
          <xdr:grpSpPr bwMode="auto">
            <a:xfrm>
              <a:off x="1838" y="1100"/>
              <a:ext cx="958" cy="712"/>
              <a:chOff x="1838" y="1100"/>
              <a:chExt cx="958" cy="712"/>
            </a:xfrm>
          </xdr:grpSpPr>
          <xdr:sp macro="" textlink="">
            <xdr:nvSpPr>
              <xdr:cNvPr id="806" name="AutoShape 82">
                <a:extLst>
                  <a:ext uri="{FF2B5EF4-FFF2-40B4-BE49-F238E27FC236}">
                    <a16:creationId xmlns:a16="http://schemas.microsoft.com/office/drawing/2014/main" id="{00000000-0008-0000-0600-000026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07" name="Text Box 81">
                <a:extLst>
                  <a:ext uri="{FF2B5EF4-FFF2-40B4-BE49-F238E27FC236}">
                    <a16:creationId xmlns:a16="http://schemas.microsoft.com/office/drawing/2014/main" id="{00000000-0008-0000-0600-000027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98" name="Text Box 78">
            <a:extLst>
              <a:ext uri="{FF2B5EF4-FFF2-40B4-BE49-F238E27FC236}">
                <a16:creationId xmlns:a16="http://schemas.microsoft.com/office/drawing/2014/main" id="{00000000-0008-0000-0600-00001E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99" name="Text Box 77">
            <a:extLst>
              <a:ext uri="{FF2B5EF4-FFF2-40B4-BE49-F238E27FC236}">
                <a16:creationId xmlns:a16="http://schemas.microsoft.com/office/drawing/2014/main" id="{00000000-0008-0000-0600-00001F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00" name="Text Box 76">
            <a:extLst>
              <a:ext uri="{FF2B5EF4-FFF2-40B4-BE49-F238E27FC236}">
                <a16:creationId xmlns:a16="http://schemas.microsoft.com/office/drawing/2014/main" id="{00000000-0008-0000-0600-000020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01" name="Text Box 75">
            <a:extLst>
              <a:ext uri="{FF2B5EF4-FFF2-40B4-BE49-F238E27FC236}">
                <a16:creationId xmlns:a16="http://schemas.microsoft.com/office/drawing/2014/main" id="{00000000-0008-0000-0600-000021030000}"/>
              </a:ext>
            </a:extLst>
          </xdr:cNvPr>
          <xdr:cNvSpPr txBox="1">
            <a:spLocks noChangeArrowheads="1"/>
          </xdr:cNvSpPr>
        </xdr:nvSpPr>
        <xdr:spPr bwMode="auto">
          <a:xfrm>
            <a:off x="1434" y="1814"/>
            <a:ext cx="790" cy="133"/>
          </a:xfrm>
          <a:prstGeom prst="rect">
            <a:avLst/>
          </a:prstGeom>
          <a:solidFill>
            <a:srgbClr val="03884A"/>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1281546</xdr:colOff>
      <xdr:row>11</xdr:row>
      <xdr:rowOff>173182</xdr:rowOff>
    </xdr:from>
    <xdr:to>
      <xdr:col>21</xdr:col>
      <xdr:colOff>3532327</xdr:colOff>
      <xdr:row>11</xdr:row>
      <xdr:rowOff>2369535</xdr:rowOff>
    </xdr:to>
    <xdr:grpSp>
      <xdr:nvGrpSpPr>
        <xdr:cNvPr id="564" name="Group 74">
          <a:extLst>
            <a:ext uri="{FF2B5EF4-FFF2-40B4-BE49-F238E27FC236}">
              <a16:creationId xmlns:a16="http://schemas.microsoft.com/office/drawing/2014/main" id="{00000000-0008-0000-0600-000034020000}"/>
            </a:ext>
          </a:extLst>
        </xdr:cNvPr>
        <xdr:cNvGrpSpPr>
          <a:grpSpLocks/>
        </xdr:cNvGrpSpPr>
      </xdr:nvGrpSpPr>
      <xdr:grpSpPr bwMode="auto">
        <a:xfrm>
          <a:off x="14909960" y="7039941"/>
          <a:ext cx="2250781" cy="2196353"/>
          <a:chOff x="815" y="707"/>
          <a:chExt cx="1981" cy="1487"/>
        </a:xfrm>
      </xdr:grpSpPr>
      <xdr:grpSp>
        <xdr:nvGrpSpPr>
          <xdr:cNvPr id="565" name="Group 79">
            <a:extLst>
              <a:ext uri="{FF2B5EF4-FFF2-40B4-BE49-F238E27FC236}">
                <a16:creationId xmlns:a16="http://schemas.microsoft.com/office/drawing/2014/main" id="{00000000-0008-0000-0600-000035020000}"/>
              </a:ext>
            </a:extLst>
          </xdr:cNvPr>
          <xdr:cNvGrpSpPr>
            <a:grpSpLocks/>
          </xdr:cNvGrpSpPr>
        </xdr:nvGrpSpPr>
        <xdr:grpSpPr bwMode="auto">
          <a:xfrm>
            <a:off x="815" y="707"/>
            <a:ext cx="1981" cy="1487"/>
            <a:chOff x="815" y="707"/>
            <a:chExt cx="1981" cy="1487"/>
          </a:xfrm>
        </xdr:grpSpPr>
        <xdr:grpSp>
          <xdr:nvGrpSpPr>
            <xdr:cNvPr id="570" name="Group 89">
              <a:extLst>
                <a:ext uri="{FF2B5EF4-FFF2-40B4-BE49-F238E27FC236}">
                  <a16:creationId xmlns:a16="http://schemas.microsoft.com/office/drawing/2014/main" id="{00000000-0008-0000-0600-00003A020000}"/>
                </a:ext>
              </a:extLst>
            </xdr:cNvPr>
            <xdr:cNvGrpSpPr>
              <a:grpSpLocks/>
            </xdr:cNvGrpSpPr>
          </xdr:nvGrpSpPr>
          <xdr:grpSpPr bwMode="auto">
            <a:xfrm>
              <a:off x="1325" y="707"/>
              <a:ext cx="958" cy="712"/>
              <a:chOff x="1325" y="707"/>
              <a:chExt cx="958" cy="712"/>
            </a:xfrm>
          </xdr:grpSpPr>
          <xdr:sp macro="" textlink="">
            <xdr:nvSpPr>
              <xdr:cNvPr id="580" name="AutoShape 91">
                <a:extLst>
                  <a:ext uri="{FF2B5EF4-FFF2-40B4-BE49-F238E27FC236}">
                    <a16:creationId xmlns:a16="http://schemas.microsoft.com/office/drawing/2014/main" id="{00000000-0008-0000-0600-000044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81" name="Text Box 90">
                <a:extLst>
                  <a:ext uri="{FF2B5EF4-FFF2-40B4-BE49-F238E27FC236}">
                    <a16:creationId xmlns:a16="http://schemas.microsoft.com/office/drawing/2014/main" id="{00000000-0008-0000-0600-000045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71" name="Group 86">
              <a:extLst>
                <a:ext uri="{FF2B5EF4-FFF2-40B4-BE49-F238E27FC236}">
                  <a16:creationId xmlns:a16="http://schemas.microsoft.com/office/drawing/2014/main" id="{00000000-0008-0000-0600-00003B020000}"/>
                </a:ext>
              </a:extLst>
            </xdr:cNvPr>
            <xdr:cNvGrpSpPr>
              <a:grpSpLocks/>
            </xdr:cNvGrpSpPr>
          </xdr:nvGrpSpPr>
          <xdr:grpSpPr bwMode="auto">
            <a:xfrm>
              <a:off x="1368" y="1482"/>
              <a:ext cx="958" cy="712"/>
              <a:chOff x="1368" y="1482"/>
              <a:chExt cx="958" cy="712"/>
            </a:xfrm>
          </xdr:grpSpPr>
          <xdr:sp macro="" textlink="">
            <xdr:nvSpPr>
              <xdr:cNvPr id="578" name="AutoShape 88">
                <a:extLst>
                  <a:ext uri="{FF2B5EF4-FFF2-40B4-BE49-F238E27FC236}">
                    <a16:creationId xmlns:a16="http://schemas.microsoft.com/office/drawing/2014/main" id="{00000000-0008-0000-0600-000042020000}"/>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79" name="Text Box 87">
                <a:extLst>
                  <a:ext uri="{FF2B5EF4-FFF2-40B4-BE49-F238E27FC236}">
                    <a16:creationId xmlns:a16="http://schemas.microsoft.com/office/drawing/2014/main" id="{00000000-0008-0000-0600-000043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72" name="Group 83">
              <a:extLst>
                <a:ext uri="{FF2B5EF4-FFF2-40B4-BE49-F238E27FC236}">
                  <a16:creationId xmlns:a16="http://schemas.microsoft.com/office/drawing/2014/main" id="{00000000-0008-0000-0600-00003C020000}"/>
                </a:ext>
              </a:extLst>
            </xdr:cNvPr>
            <xdr:cNvGrpSpPr>
              <a:grpSpLocks/>
            </xdr:cNvGrpSpPr>
          </xdr:nvGrpSpPr>
          <xdr:grpSpPr bwMode="auto">
            <a:xfrm>
              <a:off x="815" y="1111"/>
              <a:ext cx="958" cy="712"/>
              <a:chOff x="815" y="1111"/>
              <a:chExt cx="958" cy="712"/>
            </a:xfrm>
          </xdr:grpSpPr>
          <xdr:sp macro="" textlink="">
            <xdr:nvSpPr>
              <xdr:cNvPr id="576" name="AutoShape 85">
                <a:extLst>
                  <a:ext uri="{FF2B5EF4-FFF2-40B4-BE49-F238E27FC236}">
                    <a16:creationId xmlns:a16="http://schemas.microsoft.com/office/drawing/2014/main" id="{00000000-0008-0000-0600-000040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77" name="Text Box 84">
                <a:extLst>
                  <a:ext uri="{FF2B5EF4-FFF2-40B4-BE49-F238E27FC236}">
                    <a16:creationId xmlns:a16="http://schemas.microsoft.com/office/drawing/2014/main" id="{00000000-0008-0000-0600-000041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73" name="Group 80">
              <a:extLst>
                <a:ext uri="{FF2B5EF4-FFF2-40B4-BE49-F238E27FC236}">
                  <a16:creationId xmlns:a16="http://schemas.microsoft.com/office/drawing/2014/main" id="{00000000-0008-0000-0600-00003D020000}"/>
                </a:ext>
              </a:extLst>
            </xdr:cNvPr>
            <xdr:cNvGrpSpPr>
              <a:grpSpLocks/>
            </xdr:cNvGrpSpPr>
          </xdr:nvGrpSpPr>
          <xdr:grpSpPr bwMode="auto">
            <a:xfrm>
              <a:off x="1838" y="1100"/>
              <a:ext cx="958" cy="712"/>
              <a:chOff x="1838" y="1100"/>
              <a:chExt cx="958" cy="712"/>
            </a:xfrm>
          </xdr:grpSpPr>
          <xdr:sp macro="" textlink="">
            <xdr:nvSpPr>
              <xdr:cNvPr id="574" name="AutoShape 82">
                <a:extLst>
                  <a:ext uri="{FF2B5EF4-FFF2-40B4-BE49-F238E27FC236}">
                    <a16:creationId xmlns:a16="http://schemas.microsoft.com/office/drawing/2014/main" id="{00000000-0008-0000-0600-00003E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75" name="Text Box 81">
                <a:extLst>
                  <a:ext uri="{FF2B5EF4-FFF2-40B4-BE49-F238E27FC236}">
                    <a16:creationId xmlns:a16="http://schemas.microsoft.com/office/drawing/2014/main" id="{00000000-0008-0000-0600-00003F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66" name="Text Box 78">
            <a:extLst>
              <a:ext uri="{FF2B5EF4-FFF2-40B4-BE49-F238E27FC236}">
                <a16:creationId xmlns:a16="http://schemas.microsoft.com/office/drawing/2014/main" id="{00000000-0008-0000-0600-000036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67" name="Text Box 77">
            <a:extLst>
              <a:ext uri="{FF2B5EF4-FFF2-40B4-BE49-F238E27FC236}">
                <a16:creationId xmlns:a16="http://schemas.microsoft.com/office/drawing/2014/main" id="{00000000-0008-0000-0600-000037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68" name="Text Box 76">
            <a:extLst>
              <a:ext uri="{FF2B5EF4-FFF2-40B4-BE49-F238E27FC236}">
                <a16:creationId xmlns:a16="http://schemas.microsoft.com/office/drawing/2014/main" id="{00000000-0008-0000-0600-000038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69" name="Text Box 75">
            <a:extLst>
              <a:ext uri="{FF2B5EF4-FFF2-40B4-BE49-F238E27FC236}">
                <a16:creationId xmlns:a16="http://schemas.microsoft.com/office/drawing/2014/main" id="{00000000-0008-0000-0600-000039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1364674</xdr:colOff>
      <xdr:row>12</xdr:row>
      <xdr:rowOff>48492</xdr:rowOff>
    </xdr:from>
    <xdr:to>
      <xdr:col>21</xdr:col>
      <xdr:colOff>3615455</xdr:colOff>
      <xdr:row>12</xdr:row>
      <xdr:rowOff>2244845</xdr:rowOff>
    </xdr:to>
    <xdr:grpSp>
      <xdr:nvGrpSpPr>
        <xdr:cNvPr id="636" name="Group 74">
          <a:extLst>
            <a:ext uri="{FF2B5EF4-FFF2-40B4-BE49-F238E27FC236}">
              <a16:creationId xmlns:a16="http://schemas.microsoft.com/office/drawing/2014/main" id="{00000000-0008-0000-0600-00007C020000}"/>
            </a:ext>
          </a:extLst>
        </xdr:cNvPr>
        <xdr:cNvGrpSpPr>
          <a:grpSpLocks/>
        </xdr:cNvGrpSpPr>
      </xdr:nvGrpSpPr>
      <xdr:grpSpPr bwMode="auto">
        <a:xfrm>
          <a:off x="14993088" y="9315113"/>
          <a:ext cx="2250781" cy="2196353"/>
          <a:chOff x="815" y="707"/>
          <a:chExt cx="1981" cy="1487"/>
        </a:xfrm>
      </xdr:grpSpPr>
      <xdr:grpSp>
        <xdr:nvGrpSpPr>
          <xdr:cNvPr id="637" name="Group 79">
            <a:extLst>
              <a:ext uri="{FF2B5EF4-FFF2-40B4-BE49-F238E27FC236}">
                <a16:creationId xmlns:a16="http://schemas.microsoft.com/office/drawing/2014/main" id="{00000000-0008-0000-0600-00007D020000}"/>
              </a:ext>
            </a:extLst>
          </xdr:cNvPr>
          <xdr:cNvGrpSpPr>
            <a:grpSpLocks/>
          </xdr:cNvGrpSpPr>
        </xdr:nvGrpSpPr>
        <xdr:grpSpPr bwMode="auto">
          <a:xfrm>
            <a:off x="815" y="707"/>
            <a:ext cx="1981" cy="1487"/>
            <a:chOff x="815" y="707"/>
            <a:chExt cx="1981" cy="1487"/>
          </a:xfrm>
        </xdr:grpSpPr>
        <xdr:grpSp>
          <xdr:nvGrpSpPr>
            <xdr:cNvPr id="642" name="Group 89">
              <a:extLst>
                <a:ext uri="{FF2B5EF4-FFF2-40B4-BE49-F238E27FC236}">
                  <a16:creationId xmlns:a16="http://schemas.microsoft.com/office/drawing/2014/main" id="{00000000-0008-0000-0600-000082020000}"/>
                </a:ext>
              </a:extLst>
            </xdr:cNvPr>
            <xdr:cNvGrpSpPr>
              <a:grpSpLocks/>
            </xdr:cNvGrpSpPr>
          </xdr:nvGrpSpPr>
          <xdr:grpSpPr bwMode="auto">
            <a:xfrm>
              <a:off x="1325" y="707"/>
              <a:ext cx="958" cy="712"/>
              <a:chOff x="1325" y="707"/>
              <a:chExt cx="958" cy="712"/>
            </a:xfrm>
          </xdr:grpSpPr>
          <xdr:sp macro="" textlink="">
            <xdr:nvSpPr>
              <xdr:cNvPr id="652" name="AutoShape 91">
                <a:extLst>
                  <a:ext uri="{FF2B5EF4-FFF2-40B4-BE49-F238E27FC236}">
                    <a16:creationId xmlns:a16="http://schemas.microsoft.com/office/drawing/2014/main" id="{00000000-0008-0000-0600-00008C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53" name="Text Box 90">
                <a:extLst>
                  <a:ext uri="{FF2B5EF4-FFF2-40B4-BE49-F238E27FC236}">
                    <a16:creationId xmlns:a16="http://schemas.microsoft.com/office/drawing/2014/main" id="{00000000-0008-0000-0600-00008D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43" name="Group 86">
              <a:extLst>
                <a:ext uri="{FF2B5EF4-FFF2-40B4-BE49-F238E27FC236}">
                  <a16:creationId xmlns:a16="http://schemas.microsoft.com/office/drawing/2014/main" id="{00000000-0008-0000-0600-000083020000}"/>
                </a:ext>
              </a:extLst>
            </xdr:cNvPr>
            <xdr:cNvGrpSpPr>
              <a:grpSpLocks/>
            </xdr:cNvGrpSpPr>
          </xdr:nvGrpSpPr>
          <xdr:grpSpPr bwMode="auto">
            <a:xfrm>
              <a:off x="1368" y="1482"/>
              <a:ext cx="958" cy="712"/>
              <a:chOff x="1368" y="1482"/>
              <a:chExt cx="958" cy="712"/>
            </a:xfrm>
          </xdr:grpSpPr>
          <xdr:sp macro="" textlink="">
            <xdr:nvSpPr>
              <xdr:cNvPr id="650" name="AutoShape 88">
                <a:extLst>
                  <a:ext uri="{FF2B5EF4-FFF2-40B4-BE49-F238E27FC236}">
                    <a16:creationId xmlns:a16="http://schemas.microsoft.com/office/drawing/2014/main" id="{00000000-0008-0000-0600-00008A020000}"/>
                  </a:ext>
                </a:extLst>
              </xdr:cNvPr>
              <xdr:cNvSpPr>
                <a:spLocks noChangeArrowheads="1"/>
              </xdr:cNvSpPr>
            </xdr:nvSpPr>
            <xdr:spPr bwMode="auto">
              <a:xfrm>
                <a:off x="1368" y="1482"/>
                <a:ext cx="958" cy="712"/>
              </a:xfrm>
              <a:prstGeom prst="diamond">
                <a:avLst/>
              </a:prstGeom>
              <a:solidFill>
                <a:srgbClr val="03884A"/>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51" name="Text Box 87">
                <a:extLst>
                  <a:ext uri="{FF2B5EF4-FFF2-40B4-BE49-F238E27FC236}">
                    <a16:creationId xmlns:a16="http://schemas.microsoft.com/office/drawing/2014/main" id="{00000000-0008-0000-0600-00008B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44" name="Group 83">
              <a:extLst>
                <a:ext uri="{FF2B5EF4-FFF2-40B4-BE49-F238E27FC236}">
                  <a16:creationId xmlns:a16="http://schemas.microsoft.com/office/drawing/2014/main" id="{00000000-0008-0000-0600-000084020000}"/>
                </a:ext>
              </a:extLst>
            </xdr:cNvPr>
            <xdr:cNvGrpSpPr>
              <a:grpSpLocks/>
            </xdr:cNvGrpSpPr>
          </xdr:nvGrpSpPr>
          <xdr:grpSpPr bwMode="auto">
            <a:xfrm>
              <a:off x="815" y="1111"/>
              <a:ext cx="958" cy="712"/>
              <a:chOff x="815" y="1111"/>
              <a:chExt cx="958" cy="712"/>
            </a:xfrm>
          </xdr:grpSpPr>
          <xdr:sp macro="" textlink="">
            <xdr:nvSpPr>
              <xdr:cNvPr id="648" name="AutoShape 85">
                <a:extLst>
                  <a:ext uri="{FF2B5EF4-FFF2-40B4-BE49-F238E27FC236}">
                    <a16:creationId xmlns:a16="http://schemas.microsoft.com/office/drawing/2014/main" id="{00000000-0008-0000-0600-000088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49" name="Text Box 84">
                <a:extLst>
                  <a:ext uri="{FF2B5EF4-FFF2-40B4-BE49-F238E27FC236}">
                    <a16:creationId xmlns:a16="http://schemas.microsoft.com/office/drawing/2014/main" id="{00000000-0008-0000-0600-000089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45" name="Group 80">
              <a:extLst>
                <a:ext uri="{FF2B5EF4-FFF2-40B4-BE49-F238E27FC236}">
                  <a16:creationId xmlns:a16="http://schemas.microsoft.com/office/drawing/2014/main" id="{00000000-0008-0000-0600-000085020000}"/>
                </a:ext>
              </a:extLst>
            </xdr:cNvPr>
            <xdr:cNvGrpSpPr>
              <a:grpSpLocks/>
            </xdr:cNvGrpSpPr>
          </xdr:nvGrpSpPr>
          <xdr:grpSpPr bwMode="auto">
            <a:xfrm>
              <a:off x="1838" y="1100"/>
              <a:ext cx="958" cy="712"/>
              <a:chOff x="1838" y="1100"/>
              <a:chExt cx="958" cy="712"/>
            </a:xfrm>
          </xdr:grpSpPr>
          <xdr:sp macro="" textlink="">
            <xdr:nvSpPr>
              <xdr:cNvPr id="646" name="AutoShape 82">
                <a:extLst>
                  <a:ext uri="{FF2B5EF4-FFF2-40B4-BE49-F238E27FC236}">
                    <a16:creationId xmlns:a16="http://schemas.microsoft.com/office/drawing/2014/main" id="{00000000-0008-0000-0600-000086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47" name="Text Box 81">
                <a:extLst>
                  <a:ext uri="{FF2B5EF4-FFF2-40B4-BE49-F238E27FC236}">
                    <a16:creationId xmlns:a16="http://schemas.microsoft.com/office/drawing/2014/main" id="{00000000-0008-0000-0600-000087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38" name="Text Box 78">
            <a:extLst>
              <a:ext uri="{FF2B5EF4-FFF2-40B4-BE49-F238E27FC236}">
                <a16:creationId xmlns:a16="http://schemas.microsoft.com/office/drawing/2014/main" id="{00000000-0008-0000-0600-00007E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39" name="Text Box 77">
            <a:extLst>
              <a:ext uri="{FF2B5EF4-FFF2-40B4-BE49-F238E27FC236}">
                <a16:creationId xmlns:a16="http://schemas.microsoft.com/office/drawing/2014/main" id="{00000000-0008-0000-0600-00007F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40" name="Text Box 76">
            <a:extLst>
              <a:ext uri="{FF2B5EF4-FFF2-40B4-BE49-F238E27FC236}">
                <a16:creationId xmlns:a16="http://schemas.microsoft.com/office/drawing/2014/main" id="{00000000-0008-0000-0600-000080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41" name="Text Box 75">
            <a:extLst>
              <a:ext uri="{FF2B5EF4-FFF2-40B4-BE49-F238E27FC236}">
                <a16:creationId xmlns:a16="http://schemas.microsoft.com/office/drawing/2014/main" id="{00000000-0008-0000-0600-000081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1272906</xdr:colOff>
      <xdr:row>14</xdr:row>
      <xdr:rowOff>106018</xdr:rowOff>
    </xdr:from>
    <xdr:to>
      <xdr:col>21</xdr:col>
      <xdr:colOff>3523687</xdr:colOff>
      <xdr:row>14</xdr:row>
      <xdr:rowOff>2459897</xdr:rowOff>
    </xdr:to>
    <xdr:grpSp>
      <xdr:nvGrpSpPr>
        <xdr:cNvPr id="672" name="Group 74">
          <a:extLst>
            <a:ext uri="{FF2B5EF4-FFF2-40B4-BE49-F238E27FC236}">
              <a16:creationId xmlns:a16="http://schemas.microsoft.com/office/drawing/2014/main" id="{00000000-0008-0000-0600-0000A0020000}"/>
            </a:ext>
          </a:extLst>
        </xdr:cNvPr>
        <xdr:cNvGrpSpPr>
          <a:grpSpLocks/>
        </xdr:cNvGrpSpPr>
      </xdr:nvGrpSpPr>
      <xdr:grpSpPr bwMode="auto">
        <a:xfrm>
          <a:off x="14901320" y="14224915"/>
          <a:ext cx="2250781" cy="2353879"/>
          <a:chOff x="815" y="707"/>
          <a:chExt cx="1981" cy="1487"/>
        </a:xfrm>
      </xdr:grpSpPr>
      <xdr:grpSp>
        <xdr:nvGrpSpPr>
          <xdr:cNvPr id="673" name="Group 79">
            <a:extLst>
              <a:ext uri="{FF2B5EF4-FFF2-40B4-BE49-F238E27FC236}">
                <a16:creationId xmlns:a16="http://schemas.microsoft.com/office/drawing/2014/main" id="{00000000-0008-0000-0600-0000A1020000}"/>
              </a:ext>
            </a:extLst>
          </xdr:cNvPr>
          <xdr:cNvGrpSpPr>
            <a:grpSpLocks/>
          </xdr:cNvGrpSpPr>
        </xdr:nvGrpSpPr>
        <xdr:grpSpPr bwMode="auto">
          <a:xfrm>
            <a:off x="815" y="707"/>
            <a:ext cx="1981" cy="1487"/>
            <a:chOff x="815" y="707"/>
            <a:chExt cx="1981" cy="1487"/>
          </a:xfrm>
        </xdr:grpSpPr>
        <xdr:grpSp>
          <xdr:nvGrpSpPr>
            <xdr:cNvPr id="678" name="Group 89">
              <a:extLst>
                <a:ext uri="{FF2B5EF4-FFF2-40B4-BE49-F238E27FC236}">
                  <a16:creationId xmlns:a16="http://schemas.microsoft.com/office/drawing/2014/main" id="{00000000-0008-0000-0600-0000A6020000}"/>
                </a:ext>
              </a:extLst>
            </xdr:cNvPr>
            <xdr:cNvGrpSpPr>
              <a:grpSpLocks/>
            </xdr:cNvGrpSpPr>
          </xdr:nvGrpSpPr>
          <xdr:grpSpPr bwMode="auto">
            <a:xfrm>
              <a:off x="1325" y="707"/>
              <a:ext cx="958" cy="712"/>
              <a:chOff x="1325" y="707"/>
              <a:chExt cx="958" cy="712"/>
            </a:xfrm>
          </xdr:grpSpPr>
          <xdr:sp macro="" textlink="">
            <xdr:nvSpPr>
              <xdr:cNvPr id="688" name="AutoShape 91">
                <a:extLst>
                  <a:ext uri="{FF2B5EF4-FFF2-40B4-BE49-F238E27FC236}">
                    <a16:creationId xmlns:a16="http://schemas.microsoft.com/office/drawing/2014/main" id="{00000000-0008-0000-0600-0000B0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89" name="Text Box 90">
                <a:extLst>
                  <a:ext uri="{FF2B5EF4-FFF2-40B4-BE49-F238E27FC236}">
                    <a16:creationId xmlns:a16="http://schemas.microsoft.com/office/drawing/2014/main" id="{00000000-0008-0000-0600-0000B1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79" name="Group 86">
              <a:extLst>
                <a:ext uri="{FF2B5EF4-FFF2-40B4-BE49-F238E27FC236}">
                  <a16:creationId xmlns:a16="http://schemas.microsoft.com/office/drawing/2014/main" id="{00000000-0008-0000-0600-0000A7020000}"/>
                </a:ext>
              </a:extLst>
            </xdr:cNvPr>
            <xdr:cNvGrpSpPr>
              <a:grpSpLocks/>
            </xdr:cNvGrpSpPr>
          </xdr:nvGrpSpPr>
          <xdr:grpSpPr bwMode="auto">
            <a:xfrm>
              <a:off x="1368" y="1482"/>
              <a:ext cx="958" cy="712"/>
              <a:chOff x="1368" y="1482"/>
              <a:chExt cx="958" cy="712"/>
            </a:xfrm>
          </xdr:grpSpPr>
          <xdr:sp macro="" textlink="">
            <xdr:nvSpPr>
              <xdr:cNvPr id="686" name="AutoShape 88">
                <a:extLst>
                  <a:ext uri="{FF2B5EF4-FFF2-40B4-BE49-F238E27FC236}">
                    <a16:creationId xmlns:a16="http://schemas.microsoft.com/office/drawing/2014/main" id="{00000000-0008-0000-0600-0000AE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87" name="Text Box 87">
                <a:extLst>
                  <a:ext uri="{FF2B5EF4-FFF2-40B4-BE49-F238E27FC236}">
                    <a16:creationId xmlns:a16="http://schemas.microsoft.com/office/drawing/2014/main" id="{00000000-0008-0000-0600-0000AF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80" name="Group 83">
              <a:extLst>
                <a:ext uri="{FF2B5EF4-FFF2-40B4-BE49-F238E27FC236}">
                  <a16:creationId xmlns:a16="http://schemas.microsoft.com/office/drawing/2014/main" id="{00000000-0008-0000-0600-0000A8020000}"/>
                </a:ext>
              </a:extLst>
            </xdr:cNvPr>
            <xdr:cNvGrpSpPr>
              <a:grpSpLocks/>
            </xdr:cNvGrpSpPr>
          </xdr:nvGrpSpPr>
          <xdr:grpSpPr bwMode="auto">
            <a:xfrm>
              <a:off x="815" y="1111"/>
              <a:ext cx="958" cy="712"/>
              <a:chOff x="815" y="1111"/>
              <a:chExt cx="958" cy="712"/>
            </a:xfrm>
          </xdr:grpSpPr>
          <xdr:sp macro="" textlink="">
            <xdr:nvSpPr>
              <xdr:cNvPr id="684" name="AutoShape 85">
                <a:extLst>
                  <a:ext uri="{FF2B5EF4-FFF2-40B4-BE49-F238E27FC236}">
                    <a16:creationId xmlns:a16="http://schemas.microsoft.com/office/drawing/2014/main" id="{00000000-0008-0000-0600-0000AC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85" name="Text Box 84">
                <a:extLst>
                  <a:ext uri="{FF2B5EF4-FFF2-40B4-BE49-F238E27FC236}">
                    <a16:creationId xmlns:a16="http://schemas.microsoft.com/office/drawing/2014/main" id="{00000000-0008-0000-0600-0000AD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81" name="Group 80">
              <a:extLst>
                <a:ext uri="{FF2B5EF4-FFF2-40B4-BE49-F238E27FC236}">
                  <a16:creationId xmlns:a16="http://schemas.microsoft.com/office/drawing/2014/main" id="{00000000-0008-0000-0600-0000A9020000}"/>
                </a:ext>
              </a:extLst>
            </xdr:cNvPr>
            <xdr:cNvGrpSpPr>
              <a:grpSpLocks/>
            </xdr:cNvGrpSpPr>
          </xdr:nvGrpSpPr>
          <xdr:grpSpPr bwMode="auto">
            <a:xfrm>
              <a:off x="1838" y="1100"/>
              <a:ext cx="958" cy="712"/>
              <a:chOff x="1838" y="1100"/>
              <a:chExt cx="958" cy="712"/>
            </a:xfrm>
          </xdr:grpSpPr>
          <xdr:sp macro="" textlink="">
            <xdr:nvSpPr>
              <xdr:cNvPr id="682" name="AutoShape 82">
                <a:extLst>
                  <a:ext uri="{FF2B5EF4-FFF2-40B4-BE49-F238E27FC236}">
                    <a16:creationId xmlns:a16="http://schemas.microsoft.com/office/drawing/2014/main" id="{00000000-0008-0000-0600-0000AA020000}"/>
                  </a:ext>
                </a:extLst>
              </xdr:cNvPr>
              <xdr:cNvSpPr>
                <a:spLocks noChangeArrowheads="1"/>
              </xdr:cNvSpPr>
            </xdr:nvSpPr>
            <xdr:spPr bwMode="auto">
              <a:xfrm>
                <a:off x="1838" y="1100"/>
                <a:ext cx="958" cy="712"/>
              </a:xfrm>
              <a:prstGeom prst="diamond">
                <a:avLst/>
              </a:prstGeom>
              <a:solidFill>
                <a:srgbClr val="00B05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83" name="Text Box 81">
                <a:extLst>
                  <a:ext uri="{FF2B5EF4-FFF2-40B4-BE49-F238E27FC236}">
                    <a16:creationId xmlns:a16="http://schemas.microsoft.com/office/drawing/2014/main" id="{00000000-0008-0000-0600-0000AB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74" name="Text Box 78">
            <a:extLst>
              <a:ext uri="{FF2B5EF4-FFF2-40B4-BE49-F238E27FC236}">
                <a16:creationId xmlns:a16="http://schemas.microsoft.com/office/drawing/2014/main" id="{00000000-0008-0000-0600-0000A2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75" name="Text Box 77">
            <a:extLst>
              <a:ext uri="{FF2B5EF4-FFF2-40B4-BE49-F238E27FC236}">
                <a16:creationId xmlns:a16="http://schemas.microsoft.com/office/drawing/2014/main" id="{00000000-0008-0000-0600-0000A3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76" name="Text Box 76">
            <a:extLst>
              <a:ext uri="{FF2B5EF4-FFF2-40B4-BE49-F238E27FC236}">
                <a16:creationId xmlns:a16="http://schemas.microsoft.com/office/drawing/2014/main" id="{00000000-0008-0000-0600-0000A4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77" name="Text Box 75">
            <a:extLst>
              <a:ext uri="{FF2B5EF4-FFF2-40B4-BE49-F238E27FC236}">
                <a16:creationId xmlns:a16="http://schemas.microsoft.com/office/drawing/2014/main" id="{00000000-0008-0000-0600-0000A5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1338715</xdr:colOff>
      <xdr:row>15</xdr:row>
      <xdr:rowOff>15963</xdr:rowOff>
    </xdr:from>
    <xdr:to>
      <xdr:col>21</xdr:col>
      <xdr:colOff>3589496</xdr:colOff>
      <xdr:row>15</xdr:row>
      <xdr:rowOff>2369842</xdr:rowOff>
    </xdr:to>
    <xdr:grpSp>
      <xdr:nvGrpSpPr>
        <xdr:cNvPr id="708" name="Group 74">
          <a:extLst>
            <a:ext uri="{FF2B5EF4-FFF2-40B4-BE49-F238E27FC236}">
              <a16:creationId xmlns:a16="http://schemas.microsoft.com/office/drawing/2014/main" id="{00000000-0008-0000-0600-0000C4020000}"/>
            </a:ext>
          </a:extLst>
        </xdr:cNvPr>
        <xdr:cNvGrpSpPr>
          <a:grpSpLocks/>
        </xdr:cNvGrpSpPr>
      </xdr:nvGrpSpPr>
      <xdr:grpSpPr bwMode="auto">
        <a:xfrm>
          <a:off x="14967129" y="16736170"/>
          <a:ext cx="2250781" cy="2353879"/>
          <a:chOff x="815" y="707"/>
          <a:chExt cx="1981" cy="1487"/>
        </a:xfrm>
      </xdr:grpSpPr>
      <xdr:grpSp>
        <xdr:nvGrpSpPr>
          <xdr:cNvPr id="709" name="Group 79">
            <a:extLst>
              <a:ext uri="{FF2B5EF4-FFF2-40B4-BE49-F238E27FC236}">
                <a16:creationId xmlns:a16="http://schemas.microsoft.com/office/drawing/2014/main" id="{00000000-0008-0000-0600-0000C5020000}"/>
              </a:ext>
            </a:extLst>
          </xdr:cNvPr>
          <xdr:cNvGrpSpPr>
            <a:grpSpLocks/>
          </xdr:cNvGrpSpPr>
        </xdr:nvGrpSpPr>
        <xdr:grpSpPr bwMode="auto">
          <a:xfrm>
            <a:off x="815" y="707"/>
            <a:ext cx="1981" cy="1487"/>
            <a:chOff x="815" y="707"/>
            <a:chExt cx="1981" cy="1487"/>
          </a:xfrm>
        </xdr:grpSpPr>
        <xdr:grpSp>
          <xdr:nvGrpSpPr>
            <xdr:cNvPr id="714" name="Group 89">
              <a:extLst>
                <a:ext uri="{FF2B5EF4-FFF2-40B4-BE49-F238E27FC236}">
                  <a16:creationId xmlns:a16="http://schemas.microsoft.com/office/drawing/2014/main" id="{00000000-0008-0000-0600-0000CA020000}"/>
                </a:ext>
              </a:extLst>
            </xdr:cNvPr>
            <xdr:cNvGrpSpPr>
              <a:grpSpLocks/>
            </xdr:cNvGrpSpPr>
          </xdr:nvGrpSpPr>
          <xdr:grpSpPr bwMode="auto">
            <a:xfrm>
              <a:off x="1325" y="707"/>
              <a:ext cx="958" cy="712"/>
              <a:chOff x="1325" y="707"/>
              <a:chExt cx="958" cy="712"/>
            </a:xfrm>
          </xdr:grpSpPr>
          <xdr:sp macro="" textlink="">
            <xdr:nvSpPr>
              <xdr:cNvPr id="724" name="AutoShape 91">
                <a:extLst>
                  <a:ext uri="{FF2B5EF4-FFF2-40B4-BE49-F238E27FC236}">
                    <a16:creationId xmlns:a16="http://schemas.microsoft.com/office/drawing/2014/main" id="{00000000-0008-0000-0600-0000D4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25" name="Text Box 90">
                <a:extLst>
                  <a:ext uri="{FF2B5EF4-FFF2-40B4-BE49-F238E27FC236}">
                    <a16:creationId xmlns:a16="http://schemas.microsoft.com/office/drawing/2014/main" id="{00000000-0008-0000-0600-0000D5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15" name="Group 86">
              <a:extLst>
                <a:ext uri="{FF2B5EF4-FFF2-40B4-BE49-F238E27FC236}">
                  <a16:creationId xmlns:a16="http://schemas.microsoft.com/office/drawing/2014/main" id="{00000000-0008-0000-0600-0000CB020000}"/>
                </a:ext>
              </a:extLst>
            </xdr:cNvPr>
            <xdr:cNvGrpSpPr>
              <a:grpSpLocks/>
            </xdr:cNvGrpSpPr>
          </xdr:nvGrpSpPr>
          <xdr:grpSpPr bwMode="auto">
            <a:xfrm>
              <a:off x="1368" y="1482"/>
              <a:ext cx="958" cy="712"/>
              <a:chOff x="1368" y="1482"/>
              <a:chExt cx="958" cy="712"/>
            </a:xfrm>
          </xdr:grpSpPr>
          <xdr:sp macro="" textlink="">
            <xdr:nvSpPr>
              <xdr:cNvPr id="722" name="AutoShape 88">
                <a:extLst>
                  <a:ext uri="{FF2B5EF4-FFF2-40B4-BE49-F238E27FC236}">
                    <a16:creationId xmlns:a16="http://schemas.microsoft.com/office/drawing/2014/main" id="{00000000-0008-0000-0600-0000D2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23" name="Text Box 87">
                <a:extLst>
                  <a:ext uri="{FF2B5EF4-FFF2-40B4-BE49-F238E27FC236}">
                    <a16:creationId xmlns:a16="http://schemas.microsoft.com/office/drawing/2014/main" id="{00000000-0008-0000-0600-0000D3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16" name="Group 83">
              <a:extLst>
                <a:ext uri="{FF2B5EF4-FFF2-40B4-BE49-F238E27FC236}">
                  <a16:creationId xmlns:a16="http://schemas.microsoft.com/office/drawing/2014/main" id="{00000000-0008-0000-0600-0000CC020000}"/>
                </a:ext>
              </a:extLst>
            </xdr:cNvPr>
            <xdr:cNvGrpSpPr>
              <a:grpSpLocks/>
            </xdr:cNvGrpSpPr>
          </xdr:nvGrpSpPr>
          <xdr:grpSpPr bwMode="auto">
            <a:xfrm>
              <a:off x="815" y="1111"/>
              <a:ext cx="958" cy="712"/>
              <a:chOff x="815" y="1111"/>
              <a:chExt cx="958" cy="712"/>
            </a:xfrm>
          </xdr:grpSpPr>
          <xdr:sp macro="" textlink="">
            <xdr:nvSpPr>
              <xdr:cNvPr id="720" name="AutoShape 85">
                <a:extLst>
                  <a:ext uri="{FF2B5EF4-FFF2-40B4-BE49-F238E27FC236}">
                    <a16:creationId xmlns:a16="http://schemas.microsoft.com/office/drawing/2014/main" id="{00000000-0008-0000-0600-0000D0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21" name="Text Box 84">
                <a:extLst>
                  <a:ext uri="{FF2B5EF4-FFF2-40B4-BE49-F238E27FC236}">
                    <a16:creationId xmlns:a16="http://schemas.microsoft.com/office/drawing/2014/main" id="{00000000-0008-0000-0600-0000D1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17" name="Group 80">
              <a:extLst>
                <a:ext uri="{FF2B5EF4-FFF2-40B4-BE49-F238E27FC236}">
                  <a16:creationId xmlns:a16="http://schemas.microsoft.com/office/drawing/2014/main" id="{00000000-0008-0000-0600-0000CD020000}"/>
                </a:ext>
              </a:extLst>
            </xdr:cNvPr>
            <xdr:cNvGrpSpPr>
              <a:grpSpLocks/>
            </xdr:cNvGrpSpPr>
          </xdr:nvGrpSpPr>
          <xdr:grpSpPr bwMode="auto">
            <a:xfrm>
              <a:off x="1838" y="1100"/>
              <a:ext cx="958" cy="712"/>
              <a:chOff x="1838" y="1100"/>
              <a:chExt cx="958" cy="712"/>
            </a:xfrm>
          </xdr:grpSpPr>
          <xdr:sp macro="" textlink="">
            <xdr:nvSpPr>
              <xdr:cNvPr id="718" name="AutoShape 82">
                <a:extLst>
                  <a:ext uri="{FF2B5EF4-FFF2-40B4-BE49-F238E27FC236}">
                    <a16:creationId xmlns:a16="http://schemas.microsoft.com/office/drawing/2014/main" id="{00000000-0008-0000-0600-0000CE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19" name="Text Box 81">
                <a:extLst>
                  <a:ext uri="{FF2B5EF4-FFF2-40B4-BE49-F238E27FC236}">
                    <a16:creationId xmlns:a16="http://schemas.microsoft.com/office/drawing/2014/main" id="{00000000-0008-0000-0600-0000CF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10" name="Text Box 78">
            <a:extLst>
              <a:ext uri="{FF2B5EF4-FFF2-40B4-BE49-F238E27FC236}">
                <a16:creationId xmlns:a16="http://schemas.microsoft.com/office/drawing/2014/main" id="{00000000-0008-0000-0600-0000C6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11" name="Text Box 77">
            <a:extLst>
              <a:ext uri="{FF2B5EF4-FFF2-40B4-BE49-F238E27FC236}">
                <a16:creationId xmlns:a16="http://schemas.microsoft.com/office/drawing/2014/main" id="{00000000-0008-0000-0600-0000C7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712" name="Text Box 76">
            <a:extLst>
              <a:ext uri="{FF2B5EF4-FFF2-40B4-BE49-F238E27FC236}">
                <a16:creationId xmlns:a16="http://schemas.microsoft.com/office/drawing/2014/main" id="{00000000-0008-0000-0600-0000C8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13" name="Text Box 75">
            <a:extLst>
              <a:ext uri="{FF2B5EF4-FFF2-40B4-BE49-F238E27FC236}">
                <a16:creationId xmlns:a16="http://schemas.microsoft.com/office/drawing/2014/main" id="{00000000-0008-0000-0600-0000C9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1194954</xdr:colOff>
      <xdr:row>16</xdr:row>
      <xdr:rowOff>103909</xdr:rowOff>
    </xdr:from>
    <xdr:to>
      <xdr:col>21</xdr:col>
      <xdr:colOff>3445735</xdr:colOff>
      <xdr:row>16</xdr:row>
      <xdr:rowOff>2300262</xdr:rowOff>
    </xdr:to>
    <xdr:grpSp>
      <xdr:nvGrpSpPr>
        <xdr:cNvPr id="744" name="Group 74">
          <a:extLst>
            <a:ext uri="{FF2B5EF4-FFF2-40B4-BE49-F238E27FC236}">
              <a16:creationId xmlns:a16="http://schemas.microsoft.com/office/drawing/2014/main" id="{00000000-0008-0000-0600-0000E8020000}"/>
            </a:ext>
          </a:extLst>
        </xdr:cNvPr>
        <xdr:cNvGrpSpPr>
          <a:grpSpLocks/>
        </xdr:cNvGrpSpPr>
      </xdr:nvGrpSpPr>
      <xdr:grpSpPr bwMode="auto">
        <a:xfrm>
          <a:off x="14823368" y="19241495"/>
          <a:ext cx="2250781" cy="2196353"/>
          <a:chOff x="815" y="707"/>
          <a:chExt cx="1981" cy="1487"/>
        </a:xfrm>
      </xdr:grpSpPr>
      <xdr:grpSp>
        <xdr:nvGrpSpPr>
          <xdr:cNvPr id="745" name="Group 79">
            <a:extLst>
              <a:ext uri="{FF2B5EF4-FFF2-40B4-BE49-F238E27FC236}">
                <a16:creationId xmlns:a16="http://schemas.microsoft.com/office/drawing/2014/main" id="{00000000-0008-0000-0600-0000E9020000}"/>
              </a:ext>
            </a:extLst>
          </xdr:cNvPr>
          <xdr:cNvGrpSpPr>
            <a:grpSpLocks/>
          </xdr:cNvGrpSpPr>
        </xdr:nvGrpSpPr>
        <xdr:grpSpPr bwMode="auto">
          <a:xfrm>
            <a:off x="815" y="707"/>
            <a:ext cx="1981" cy="1487"/>
            <a:chOff x="815" y="707"/>
            <a:chExt cx="1981" cy="1487"/>
          </a:xfrm>
        </xdr:grpSpPr>
        <xdr:grpSp>
          <xdr:nvGrpSpPr>
            <xdr:cNvPr id="750" name="Group 89">
              <a:extLst>
                <a:ext uri="{FF2B5EF4-FFF2-40B4-BE49-F238E27FC236}">
                  <a16:creationId xmlns:a16="http://schemas.microsoft.com/office/drawing/2014/main" id="{00000000-0008-0000-0600-0000EE020000}"/>
                </a:ext>
              </a:extLst>
            </xdr:cNvPr>
            <xdr:cNvGrpSpPr>
              <a:grpSpLocks/>
            </xdr:cNvGrpSpPr>
          </xdr:nvGrpSpPr>
          <xdr:grpSpPr bwMode="auto">
            <a:xfrm>
              <a:off x="1325" y="707"/>
              <a:ext cx="958" cy="712"/>
              <a:chOff x="1325" y="707"/>
              <a:chExt cx="958" cy="712"/>
            </a:xfrm>
          </xdr:grpSpPr>
          <xdr:sp macro="" textlink="">
            <xdr:nvSpPr>
              <xdr:cNvPr id="760" name="AutoShape 91">
                <a:extLst>
                  <a:ext uri="{FF2B5EF4-FFF2-40B4-BE49-F238E27FC236}">
                    <a16:creationId xmlns:a16="http://schemas.microsoft.com/office/drawing/2014/main" id="{00000000-0008-0000-0600-0000F8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61" name="Text Box 90">
                <a:extLst>
                  <a:ext uri="{FF2B5EF4-FFF2-40B4-BE49-F238E27FC236}">
                    <a16:creationId xmlns:a16="http://schemas.microsoft.com/office/drawing/2014/main" id="{00000000-0008-0000-0600-0000F9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51" name="Group 86">
              <a:extLst>
                <a:ext uri="{FF2B5EF4-FFF2-40B4-BE49-F238E27FC236}">
                  <a16:creationId xmlns:a16="http://schemas.microsoft.com/office/drawing/2014/main" id="{00000000-0008-0000-0600-0000EF020000}"/>
                </a:ext>
              </a:extLst>
            </xdr:cNvPr>
            <xdr:cNvGrpSpPr>
              <a:grpSpLocks/>
            </xdr:cNvGrpSpPr>
          </xdr:nvGrpSpPr>
          <xdr:grpSpPr bwMode="auto">
            <a:xfrm>
              <a:off x="1368" y="1482"/>
              <a:ext cx="958" cy="712"/>
              <a:chOff x="1368" y="1482"/>
              <a:chExt cx="958" cy="712"/>
            </a:xfrm>
          </xdr:grpSpPr>
          <xdr:sp macro="" textlink="">
            <xdr:nvSpPr>
              <xdr:cNvPr id="758" name="AutoShape 88">
                <a:extLst>
                  <a:ext uri="{FF2B5EF4-FFF2-40B4-BE49-F238E27FC236}">
                    <a16:creationId xmlns:a16="http://schemas.microsoft.com/office/drawing/2014/main" id="{00000000-0008-0000-0600-0000F6020000}"/>
                  </a:ext>
                </a:extLst>
              </xdr:cNvPr>
              <xdr:cNvSpPr>
                <a:spLocks noChangeArrowheads="1"/>
              </xdr:cNvSpPr>
            </xdr:nvSpPr>
            <xdr:spPr bwMode="auto">
              <a:xfrm>
                <a:off x="1368" y="1482"/>
                <a:ext cx="958" cy="712"/>
              </a:xfrm>
              <a:prstGeom prst="diamond">
                <a:avLst/>
              </a:prstGeom>
              <a:solidFill>
                <a:srgbClr val="FFFF0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59" name="Text Box 87">
                <a:extLst>
                  <a:ext uri="{FF2B5EF4-FFF2-40B4-BE49-F238E27FC236}">
                    <a16:creationId xmlns:a16="http://schemas.microsoft.com/office/drawing/2014/main" id="{00000000-0008-0000-0600-0000F7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52" name="Group 83">
              <a:extLst>
                <a:ext uri="{FF2B5EF4-FFF2-40B4-BE49-F238E27FC236}">
                  <a16:creationId xmlns:a16="http://schemas.microsoft.com/office/drawing/2014/main" id="{00000000-0008-0000-0600-0000F0020000}"/>
                </a:ext>
              </a:extLst>
            </xdr:cNvPr>
            <xdr:cNvGrpSpPr>
              <a:grpSpLocks/>
            </xdr:cNvGrpSpPr>
          </xdr:nvGrpSpPr>
          <xdr:grpSpPr bwMode="auto">
            <a:xfrm>
              <a:off x="815" y="1111"/>
              <a:ext cx="958" cy="712"/>
              <a:chOff x="815" y="1111"/>
              <a:chExt cx="958" cy="712"/>
            </a:xfrm>
          </xdr:grpSpPr>
          <xdr:sp macro="" textlink="">
            <xdr:nvSpPr>
              <xdr:cNvPr id="756" name="AutoShape 85">
                <a:extLst>
                  <a:ext uri="{FF2B5EF4-FFF2-40B4-BE49-F238E27FC236}">
                    <a16:creationId xmlns:a16="http://schemas.microsoft.com/office/drawing/2014/main" id="{00000000-0008-0000-0600-0000F4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57" name="Text Box 84">
                <a:extLst>
                  <a:ext uri="{FF2B5EF4-FFF2-40B4-BE49-F238E27FC236}">
                    <a16:creationId xmlns:a16="http://schemas.microsoft.com/office/drawing/2014/main" id="{00000000-0008-0000-0600-0000F5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53" name="Group 80">
              <a:extLst>
                <a:ext uri="{FF2B5EF4-FFF2-40B4-BE49-F238E27FC236}">
                  <a16:creationId xmlns:a16="http://schemas.microsoft.com/office/drawing/2014/main" id="{00000000-0008-0000-0600-0000F1020000}"/>
                </a:ext>
              </a:extLst>
            </xdr:cNvPr>
            <xdr:cNvGrpSpPr>
              <a:grpSpLocks/>
            </xdr:cNvGrpSpPr>
          </xdr:nvGrpSpPr>
          <xdr:grpSpPr bwMode="auto">
            <a:xfrm>
              <a:off x="1838" y="1100"/>
              <a:ext cx="958" cy="712"/>
              <a:chOff x="1838" y="1100"/>
              <a:chExt cx="958" cy="712"/>
            </a:xfrm>
          </xdr:grpSpPr>
          <xdr:sp macro="" textlink="">
            <xdr:nvSpPr>
              <xdr:cNvPr id="754" name="AutoShape 82">
                <a:extLst>
                  <a:ext uri="{FF2B5EF4-FFF2-40B4-BE49-F238E27FC236}">
                    <a16:creationId xmlns:a16="http://schemas.microsoft.com/office/drawing/2014/main" id="{00000000-0008-0000-0600-0000F2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55" name="Text Box 81">
                <a:extLst>
                  <a:ext uri="{FF2B5EF4-FFF2-40B4-BE49-F238E27FC236}">
                    <a16:creationId xmlns:a16="http://schemas.microsoft.com/office/drawing/2014/main" id="{00000000-0008-0000-0600-0000F3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46" name="Text Box 78">
            <a:extLst>
              <a:ext uri="{FF2B5EF4-FFF2-40B4-BE49-F238E27FC236}">
                <a16:creationId xmlns:a16="http://schemas.microsoft.com/office/drawing/2014/main" id="{00000000-0008-0000-0600-0000EA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47" name="Text Box 77">
            <a:extLst>
              <a:ext uri="{FF2B5EF4-FFF2-40B4-BE49-F238E27FC236}">
                <a16:creationId xmlns:a16="http://schemas.microsoft.com/office/drawing/2014/main" id="{00000000-0008-0000-0600-0000EB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748" name="Text Box 76">
            <a:extLst>
              <a:ext uri="{FF2B5EF4-FFF2-40B4-BE49-F238E27FC236}">
                <a16:creationId xmlns:a16="http://schemas.microsoft.com/office/drawing/2014/main" id="{00000000-0008-0000-0600-0000EC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49" name="Text Box 75">
            <a:extLst>
              <a:ext uri="{FF2B5EF4-FFF2-40B4-BE49-F238E27FC236}">
                <a16:creationId xmlns:a16="http://schemas.microsoft.com/office/drawing/2014/main" id="{00000000-0008-0000-0600-0000ED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1298864</xdr:colOff>
      <xdr:row>18</xdr:row>
      <xdr:rowOff>121227</xdr:rowOff>
    </xdr:from>
    <xdr:to>
      <xdr:col>21</xdr:col>
      <xdr:colOff>3549645</xdr:colOff>
      <xdr:row>18</xdr:row>
      <xdr:rowOff>2475106</xdr:rowOff>
    </xdr:to>
    <xdr:grpSp>
      <xdr:nvGrpSpPr>
        <xdr:cNvPr id="780" name="Group 74">
          <a:extLst>
            <a:ext uri="{FF2B5EF4-FFF2-40B4-BE49-F238E27FC236}">
              <a16:creationId xmlns:a16="http://schemas.microsoft.com/office/drawing/2014/main" id="{00000000-0008-0000-0600-00000C030000}"/>
            </a:ext>
          </a:extLst>
        </xdr:cNvPr>
        <xdr:cNvGrpSpPr>
          <a:grpSpLocks/>
        </xdr:cNvGrpSpPr>
      </xdr:nvGrpSpPr>
      <xdr:grpSpPr bwMode="auto">
        <a:xfrm>
          <a:off x="14927278" y="22061572"/>
          <a:ext cx="2250781" cy="2353879"/>
          <a:chOff x="815" y="707"/>
          <a:chExt cx="1981" cy="1487"/>
        </a:xfrm>
      </xdr:grpSpPr>
      <xdr:grpSp>
        <xdr:nvGrpSpPr>
          <xdr:cNvPr id="781" name="Group 79">
            <a:extLst>
              <a:ext uri="{FF2B5EF4-FFF2-40B4-BE49-F238E27FC236}">
                <a16:creationId xmlns:a16="http://schemas.microsoft.com/office/drawing/2014/main" id="{00000000-0008-0000-0600-00000D030000}"/>
              </a:ext>
            </a:extLst>
          </xdr:cNvPr>
          <xdr:cNvGrpSpPr>
            <a:grpSpLocks/>
          </xdr:cNvGrpSpPr>
        </xdr:nvGrpSpPr>
        <xdr:grpSpPr bwMode="auto">
          <a:xfrm>
            <a:off x="815" y="707"/>
            <a:ext cx="1981" cy="1487"/>
            <a:chOff x="815" y="707"/>
            <a:chExt cx="1981" cy="1487"/>
          </a:xfrm>
        </xdr:grpSpPr>
        <xdr:grpSp>
          <xdr:nvGrpSpPr>
            <xdr:cNvPr id="786" name="Group 89">
              <a:extLst>
                <a:ext uri="{FF2B5EF4-FFF2-40B4-BE49-F238E27FC236}">
                  <a16:creationId xmlns:a16="http://schemas.microsoft.com/office/drawing/2014/main" id="{00000000-0008-0000-0600-000012030000}"/>
                </a:ext>
              </a:extLst>
            </xdr:cNvPr>
            <xdr:cNvGrpSpPr>
              <a:grpSpLocks/>
            </xdr:cNvGrpSpPr>
          </xdr:nvGrpSpPr>
          <xdr:grpSpPr bwMode="auto">
            <a:xfrm>
              <a:off x="1325" y="707"/>
              <a:ext cx="958" cy="712"/>
              <a:chOff x="1325" y="707"/>
              <a:chExt cx="958" cy="712"/>
            </a:xfrm>
          </xdr:grpSpPr>
          <xdr:sp macro="" textlink="">
            <xdr:nvSpPr>
              <xdr:cNvPr id="796" name="AutoShape 91">
                <a:extLst>
                  <a:ext uri="{FF2B5EF4-FFF2-40B4-BE49-F238E27FC236}">
                    <a16:creationId xmlns:a16="http://schemas.microsoft.com/office/drawing/2014/main" id="{00000000-0008-0000-0600-00001C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97" name="Text Box 90">
                <a:extLst>
                  <a:ext uri="{FF2B5EF4-FFF2-40B4-BE49-F238E27FC236}">
                    <a16:creationId xmlns:a16="http://schemas.microsoft.com/office/drawing/2014/main" id="{00000000-0008-0000-0600-00001D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87" name="Group 86">
              <a:extLst>
                <a:ext uri="{FF2B5EF4-FFF2-40B4-BE49-F238E27FC236}">
                  <a16:creationId xmlns:a16="http://schemas.microsoft.com/office/drawing/2014/main" id="{00000000-0008-0000-0600-000013030000}"/>
                </a:ext>
              </a:extLst>
            </xdr:cNvPr>
            <xdr:cNvGrpSpPr>
              <a:grpSpLocks/>
            </xdr:cNvGrpSpPr>
          </xdr:nvGrpSpPr>
          <xdr:grpSpPr bwMode="auto">
            <a:xfrm>
              <a:off x="1368" y="1482"/>
              <a:ext cx="958" cy="712"/>
              <a:chOff x="1368" y="1482"/>
              <a:chExt cx="958" cy="712"/>
            </a:xfrm>
          </xdr:grpSpPr>
          <xdr:sp macro="" textlink="">
            <xdr:nvSpPr>
              <xdr:cNvPr id="794" name="AutoShape 88">
                <a:extLst>
                  <a:ext uri="{FF2B5EF4-FFF2-40B4-BE49-F238E27FC236}">
                    <a16:creationId xmlns:a16="http://schemas.microsoft.com/office/drawing/2014/main" id="{00000000-0008-0000-0600-00001A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95" name="Text Box 87">
                <a:extLst>
                  <a:ext uri="{FF2B5EF4-FFF2-40B4-BE49-F238E27FC236}">
                    <a16:creationId xmlns:a16="http://schemas.microsoft.com/office/drawing/2014/main" id="{00000000-0008-0000-0600-00001B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88" name="Group 83">
              <a:extLst>
                <a:ext uri="{FF2B5EF4-FFF2-40B4-BE49-F238E27FC236}">
                  <a16:creationId xmlns:a16="http://schemas.microsoft.com/office/drawing/2014/main" id="{00000000-0008-0000-0600-000014030000}"/>
                </a:ext>
              </a:extLst>
            </xdr:cNvPr>
            <xdr:cNvGrpSpPr>
              <a:grpSpLocks/>
            </xdr:cNvGrpSpPr>
          </xdr:nvGrpSpPr>
          <xdr:grpSpPr bwMode="auto">
            <a:xfrm>
              <a:off x="815" y="1111"/>
              <a:ext cx="958" cy="712"/>
              <a:chOff x="815" y="1111"/>
              <a:chExt cx="958" cy="712"/>
            </a:xfrm>
          </xdr:grpSpPr>
          <xdr:sp macro="" textlink="">
            <xdr:nvSpPr>
              <xdr:cNvPr id="792" name="AutoShape 85">
                <a:extLst>
                  <a:ext uri="{FF2B5EF4-FFF2-40B4-BE49-F238E27FC236}">
                    <a16:creationId xmlns:a16="http://schemas.microsoft.com/office/drawing/2014/main" id="{00000000-0008-0000-0600-000018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93" name="Text Box 84">
                <a:extLst>
                  <a:ext uri="{FF2B5EF4-FFF2-40B4-BE49-F238E27FC236}">
                    <a16:creationId xmlns:a16="http://schemas.microsoft.com/office/drawing/2014/main" id="{00000000-0008-0000-0600-000019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89" name="Group 80">
              <a:extLst>
                <a:ext uri="{FF2B5EF4-FFF2-40B4-BE49-F238E27FC236}">
                  <a16:creationId xmlns:a16="http://schemas.microsoft.com/office/drawing/2014/main" id="{00000000-0008-0000-0600-000015030000}"/>
                </a:ext>
              </a:extLst>
            </xdr:cNvPr>
            <xdr:cNvGrpSpPr>
              <a:grpSpLocks/>
            </xdr:cNvGrpSpPr>
          </xdr:nvGrpSpPr>
          <xdr:grpSpPr bwMode="auto">
            <a:xfrm>
              <a:off x="1838" y="1100"/>
              <a:ext cx="958" cy="712"/>
              <a:chOff x="1838" y="1100"/>
              <a:chExt cx="958" cy="712"/>
            </a:xfrm>
          </xdr:grpSpPr>
          <xdr:sp macro="" textlink="">
            <xdr:nvSpPr>
              <xdr:cNvPr id="790" name="AutoShape 82">
                <a:extLst>
                  <a:ext uri="{FF2B5EF4-FFF2-40B4-BE49-F238E27FC236}">
                    <a16:creationId xmlns:a16="http://schemas.microsoft.com/office/drawing/2014/main" id="{00000000-0008-0000-0600-000016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91" name="Text Box 81">
                <a:extLst>
                  <a:ext uri="{FF2B5EF4-FFF2-40B4-BE49-F238E27FC236}">
                    <a16:creationId xmlns:a16="http://schemas.microsoft.com/office/drawing/2014/main" id="{00000000-0008-0000-0600-000017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82" name="Text Box 78">
            <a:extLst>
              <a:ext uri="{FF2B5EF4-FFF2-40B4-BE49-F238E27FC236}">
                <a16:creationId xmlns:a16="http://schemas.microsoft.com/office/drawing/2014/main" id="{00000000-0008-0000-0600-00000E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83" name="Text Box 77">
            <a:extLst>
              <a:ext uri="{FF2B5EF4-FFF2-40B4-BE49-F238E27FC236}">
                <a16:creationId xmlns:a16="http://schemas.microsoft.com/office/drawing/2014/main" id="{00000000-0008-0000-0600-00000F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784" name="Text Box 76">
            <a:extLst>
              <a:ext uri="{FF2B5EF4-FFF2-40B4-BE49-F238E27FC236}">
                <a16:creationId xmlns:a16="http://schemas.microsoft.com/office/drawing/2014/main" id="{00000000-0008-0000-0600-000010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85" name="Text Box 75">
            <a:extLst>
              <a:ext uri="{FF2B5EF4-FFF2-40B4-BE49-F238E27FC236}">
                <a16:creationId xmlns:a16="http://schemas.microsoft.com/office/drawing/2014/main" id="{00000000-0008-0000-0600-000011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1316182</xdr:colOff>
      <xdr:row>19</xdr:row>
      <xdr:rowOff>121227</xdr:rowOff>
    </xdr:from>
    <xdr:to>
      <xdr:col>21</xdr:col>
      <xdr:colOff>3566963</xdr:colOff>
      <xdr:row>19</xdr:row>
      <xdr:rowOff>2475106</xdr:rowOff>
    </xdr:to>
    <xdr:grpSp>
      <xdr:nvGrpSpPr>
        <xdr:cNvPr id="816" name="Group 74">
          <a:extLst>
            <a:ext uri="{FF2B5EF4-FFF2-40B4-BE49-F238E27FC236}">
              <a16:creationId xmlns:a16="http://schemas.microsoft.com/office/drawing/2014/main" id="{00000000-0008-0000-0600-000030030000}"/>
            </a:ext>
          </a:extLst>
        </xdr:cNvPr>
        <xdr:cNvGrpSpPr>
          <a:grpSpLocks/>
        </xdr:cNvGrpSpPr>
      </xdr:nvGrpSpPr>
      <xdr:grpSpPr bwMode="auto">
        <a:xfrm>
          <a:off x="14944596" y="24706675"/>
          <a:ext cx="2250781" cy="2353879"/>
          <a:chOff x="815" y="707"/>
          <a:chExt cx="1981" cy="1487"/>
        </a:xfrm>
      </xdr:grpSpPr>
      <xdr:grpSp>
        <xdr:nvGrpSpPr>
          <xdr:cNvPr id="817" name="Group 79">
            <a:extLst>
              <a:ext uri="{FF2B5EF4-FFF2-40B4-BE49-F238E27FC236}">
                <a16:creationId xmlns:a16="http://schemas.microsoft.com/office/drawing/2014/main" id="{00000000-0008-0000-0600-000031030000}"/>
              </a:ext>
            </a:extLst>
          </xdr:cNvPr>
          <xdr:cNvGrpSpPr>
            <a:grpSpLocks/>
          </xdr:cNvGrpSpPr>
        </xdr:nvGrpSpPr>
        <xdr:grpSpPr bwMode="auto">
          <a:xfrm>
            <a:off x="815" y="707"/>
            <a:ext cx="1981" cy="1487"/>
            <a:chOff x="815" y="707"/>
            <a:chExt cx="1981" cy="1487"/>
          </a:xfrm>
        </xdr:grpSpPr>
        <xdr:grpSp>
          <xdr:nvGrpSpPr>
            <xdr:cNvPr id="822" name="Group 89">
              <a:extLst>
                <a:ext uri="{FF2B5EF4-FFF2-40B4-BE49-F238E27FC236}">
                  <a16:creationId xmlns:a16="http://schemas.microsoft.com/office/drawing/2014/main" id="{00000000-0008-0000-0600-000036030000}"/>
                </a:ext>
              </a:extLst>
            </xdr:cNvPr>
            <xdr:cNvGrpSpPr>
              <a:grpSpLocks/>
            </xdr:cNvGrpSpPr>
          </xdr:nvGrpSpPr>
          <xdr:grpSpPr bwMode="auto">
            <a:xfrm>
              <a:off x="1325" y="707"/>
              <a:ext cx="958" cy="712"/>
              <a:chOff x="1325" y="707"/>
              <a:chExt cx="958" cy="712"/>
            </a:xfrm>
          </xdr:grpSpPr>
          <xdr:sp macro="" textlink="">
            <xdr:nvSpPr>
              <xdr:cNvPr id="832" name="AutoShape 91">
                <a:extLst>
                  <a:ext uri="{FF2B5EF4-FFF2-40B4-BE49-F238E27FC236}">
                    <a16:creationId xmlns:a16="http://schemas.microsoft.com/office/drawing/2014/main" id="{00000000-0008-0000-0600-000040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833" name="Text Box 90">
                <a:extLst>
                  <a:ext uri="{FF2B5EF4-FFF2-40B4-BE49-F238E27FC236}">
                    <a16:creationId xmlns:a16="http://schemas.microsoft.com/office/drawing/2014/main" id="{00000000-0008-0000-0600-000041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823" name="Group 86">
              <a:extLst>
                <a:ext uri="{FF2B5EF4-FFF2-40B4-BE49-F238E27FC236}">
                  <a16:creationId xmlns:a16="http://schemas.microsoft.com/office/drawing/2014/main" id="{00000000-0008-0000-0600-000037030000}"/>
                </a:ext>
              </a:extLst>
            </xdr:cNvPr>
            <xdr:cNvGrpSpPr>
              <a:grpSpLocks/>
            </xdr:cNvGrpSpPr>
          </xdr:nvGrpSpPr>
          <xdr:grpSpPr bwMode="auto">
            <a:xfrm>
              <a:off x="1368" y="1482"/>
              <a:ext cx="958" cy="712"/>
              <a:chOff x="1368" y="1482"/>
              <a:chExt cx="958" cy="712"/>
            </a:xfrm>
          </xdr:grpSpPr>
          <xdr:sp macro="" textlink="">
            <xdr:nvSpPr>
              <xdr:cNvPr id="830" name="AutoShape 88">
                <a:extLst>
                  <a:ext uri="{FF2B5EF4-FFF2-40B4-BE49-F238E27FC236}">
                    <a16:creationId xmlns:a16="http://schemas.microsoft.com/office/drawing/2014/main" id="{00000000-0008-0000-0600-00003E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831" name="Text Box 87">
                <a:extLst>
                  <a:ext uri="{FF2B5EF4-FFF2-40B4-BE49-F238E27FC236}">
                    <a16:creationId xmlns:a16="http://schemas.microsoft.com/office/drawing/2014/main" id="{00000000-0008-0000-0600-00003F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824" name="Group 83">
              <a:extLst>
                <a:ext uri="{FF2B5EF4-FFF2-40B4-BE49-F238E27FC236}">
                  <a16:creationId xmlns:a16="http://schemas.microsoft.com/office/drawing/2014/main" id="{00000000-0008-0000-0600-000038030000}"/>
                </a:ext>
              </a:extLst>
            </xdr:cNvPr>
            <xdr:cNvGrpSpPr>
              <a:grpSpLocks/>
            </xdr:cNvGrpSpPr>
          </xdr:nvGrpSpPr>
          <xdr:grpSpPr bwMode="auto">
            <a:xfrm>
              <a:off x="815" y="1111"/>
              <a:ext cx="958" cy="712"/>
              <a:chOff x="815" y="1111"/>
              <a:chExt cx="958" cy="712"/>
            </a:xfrm>
          </xdr:grpSpPr>
          <xdr:sp macro="" textlink="">
            <xdr:nvSpPr>
              <xdr:cNvPr id="828" name="AutoShape 85">
                <a:extLst>
                  <a:ext uri="{FF2B5EF4-FFF2-40B4-BE49-F238E27FC236}">
                    <a16:creationId xmlns:a16="http://schemas.microsoft.com/office/drawing/2014/main" id="{00000000-0008-0000-0600-00003C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29" name="Text Box 84">
                <a:extLst>
                  <a:ext uri="{FF2B5EF4-FFF2-40B4-BE49-F238E27FC236}">
                    <a16:creationId xmlns:a16="http://schemas.microsoft.com/office/drawing/2014/main" id="{00000000-0008-0000-0600-00003D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825" name="Group 80">
              <a:extLst>
                <a:ext uri="{FF2B5EF4-FFF2-40B4-BE49-F238E27FC236}">
                  <a16:creationId xmlns:a16="http://schemas.microsoft.com/office/drawing/2014/main" id="{00000000-0008-0000-0600-000039030000}"/>
                </a:ext>
              </a:extLst>
            </xdr:cNvPr>
            <xdr:cNvGrpSpPr>
              <a:grpSpLocks/>
            </xdr:cNvGrpSpPr>
          </xdr:nvGrpSpPr>
          <xdr:grpSpPr bwMode="auto">
            <a:xfrm>
              <a:off x="1838" y="1100"/>
              <a:ext cx="958" cy="712"/>
              <a:chOff x="1838" y="1100"/>
              <a:chExt cx="958" cy="712"/>
            </a:xfrm>
          </xdr:grpSpPr>
          <xdr:sp macro="" textlink="">
            <xdr:nvSpPr>
              <xdr:cNvPr id="826" name="AutoShape 82">
                <a:extLst>
                  <a:ext uri="{FF2B5EF4-FFF2-40B4-BE49-F238E27FC236}">
                    <a16:creationId xmlns:a16="http://schemas.microsoft.com/office/drawing/2014/main" id="{00000000-0008-0000-0600-00003A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27" name="Text Box 81">
                <a:extLst>
                  <a:ext uri="{FF2B5EF4-FFF2-40B4-BE49-F238E27FC236}">
                    <a16:creationId xmlns:a16="http://schemas.microsoft.com/office/drawing/2014/main" id="{00000000-0008-0000-0600-00003B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18" name="Text Box 78">
            <a:extLst>
              <a:ext uri="{FF2B5EF4-FFF2-40B4-BE49-F238E27FC236}">
                <a16:creationId xmlns:a16="http://schemas.microsoft.com/office/drawing/2014/main" id="{00000000-0008-0000-0600-000032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19" name="Text Box 77">
            <a:extLst>
              <a:ext uri="{FF2B5EF4-FFF2-40B4-BE49-F238E27FC236}">
                <a16:creationId xmlns:a16="http://schemas.microsoft.com/office/drawing/2014/main" id="{00000000-0008-0000-0600-000033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20" name="Text Box 76">
            <a:extLst>
              <a:ext uri="{FF2B5EF4-FFF2-40B4-BE49-F238E27FC236}">
                <a16:creationId xmlns:a16="http://schemas.microsoft.com/office/drawing/2014/main" id="{00000000-0008-0000-0600-000034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21" name="Text Box 75">
            <a:extLst>
              <a:ext uri="{FF2B5EF4-FFF2-40B4-BE49-F238E27FC236}">
                <a16:creationId xmlns:a16="http://schemas.microsoft.com/office/drawing/2014/main" id="{00000000-0008-0000-0600-000035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1350819</xdr:colOff>
      <xdr:row>20</xdr:row>
      <xdr:rowOff>138545</xdr:rowOff>
    </xdr:from>
    <xdr:to>
      <xdr:col>21</xdr:col>
      <xdr:colOff>3601600</xdr:colOff>
      <xdr:row>20</xdr:row>
      <xdr:rowOff>2492424</xdr:rowOff>
    </xdr:to>
    <xdr:grpSp>
      <xdr:nvGrpSpPr>
        <xdr:cNvPr id="852" name="Group 74">
          <a:extLst>
            <a:ext uri="{FF2B5EF4-FFF2-40B4-BE49-F238E27FC236}">
              <a16:creationId xmlns:a16="http://schemas.microsoft.com/office/drawing/2014/main" id="{00000000-0008-0000-0600-000054030000}"/>
            </a:ext>
          </a:extLst>
        </xdr:cNvPr>
        <xdr:cNvGrpSpPr>
          <a:grpSpLocks/>
        </xdr:cNvGrpSpPr>
      </xdr:nvGrpSpPr>
      <xdr:grpSpPr bwMode="auto">
        <a:xfrm>
          <a:off x="14979233" y="27369097"/>
          <a:ext cx="2250781" cy="2353879"/>
          <a:chOff x="815" y="707"/>
          <a:chExt cx="1981" cy="1487"/>
        </a:xfrm>
      </xdr:grpSpPr>
      <xdr:grpSp>
        <xdr:nvGrpSpPr>
          <xdr:cNvPr id="853" name="Group 79">
            <a:extLst>
              <a:ext uri="{FF2B5EF4-FFF2-40B4-BE49-F238E27FC236}">
                <a16:creationId xmlns:a16="http://schemas.microsoft.com/office/drawing/2014/main" id="{00000000-0008-0000-0600-000055030000}"/>
              </a:ext>
            </a:extLst>
          </xdr:cNvPr>
          <xdr:cNvGrpSpPr>
            <a:grpSpLocks/>
          </xdr:cNvGrpSpPr>
        </xdr:nvGrpSpPr>
        <xdr:grpSpPr bwMode="auto">
          <a:xfrm>
            <a:off x="815" y="707"/>
            <a:ext cx="1981" cy="1487"/>
            <a:chOff x="815" y="707"/>
            <a:chExt cx="1981" cy="1487"/>
          </a:xfrm>
        </xdr:grpSpPr>
        <xdr:grpSp>
          <xdr:nvGrpSpPr>
            <xdr:cNvPr id="858" name="Group 89">
              <a:extLst>
                <a:ext uri="{FF2B5EF4-FFF2-40B4-BE49-F238E27FC236}">
                  <a16:creationId xmlns:a16="http://schemas.microsoft.com/office/drawing/2014/main" id="{00000000-0008-0000-0600-00005A030000}"/>
                </a:ext>
              </a:extLst>
            </xdr:cNvPr>
            <xdr:cNvGrpSpPr>
              <a:grpSpLocks/>
            </xdr:cNvGrpSpPr>
          </xdr:nvGrpSpPr>
          <xdr:grpSpPr bwMode="auto">
            <a:xfrm>
              <a:off x="1325" y="707"/>
              <a:ext cx="958" cy="712"/>
              <a:chOff x="1325" y="707"/>
              <a:chExt cx="958" cy="712"/>
            </a:xfrm>
          </xdr:grpSpPr>
          <xdr:sp macro="" textlink="">
            <xdr:nvSpPr>
              <xdr:cNvPr id="868" name="AutoShape 91">
                <a:extLst>
                  <a:ext uri="{FF2B5EF4-FFF2-40B4-BE49-F238E27FC236}">
                    <a16:creationId xmlns:a16="http://schemas.microsoft.com/office/drawing/2014/main" id="{00000000-0008-0000-0600-000064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869" name="Text Box 90">
                <a:extLst>
                  <a:ext uri="{FF2B5EF4-FFF2-40B4-BE49-F238E27FC236}">
                    <a16:creationId xmlns:a16="http://schemas.microsoft.com/office/drawing/2014/main" id="{00000000-0008-0000-0600-000065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859" name="Group 86">
              <a:extLst>
                <a:ext uri="{FF2B5EF4-FFF2-40B4-BE49-F238E27FC236}">
                  <a16:creationId xmlns:a16="http://schemas.microsoft.com/office/drawing/2014/main" id="{00000000-0008-0000-0600-00005B030000}"/>
                </a:ext>
              </a:extLst>
            </xdr:cNvPr>
            <xdr:cNvGrpSpPr>
              <a:grpSpLocks/>
            </xdr:cNvGrpSpPr>
          </xdr:nvGrpSpPr>
          <xdr:grpSpPr bwMode="auto">
            <a:xfrm>
              <a:off x="1368" y="1482"/>
              <a:ext cx="958" cy="712"/>
              <a:chOff x="1368" y="1482"/>
              <a:chExt cx="958" cy="712"/>
            </a:xfrm>
          </xdr:grpSpPr>
          <xdr:sp macro="" textlink="">
            <xdr:nvSpPr>
              <xdr:cNvPr id="866" name="AutoShape 88">
                <a:extLst>
                  <a:ext uri="{FF2B5EF4-FFF2-40B4-BE49-F238E27FC236}">
                    <a16:creationId xmlns:a16="http://schemas.microsoft.com/office/drawing/2014/main" id="{00000000-0008-0000-0600-000062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867" name="Text Box 87">
                <a:extLst>
                  <a:ext uri="{FF2B5EF4-FFF2-40B4-BE49-F238E27FC236}">
                    <a16:creationId xmlns:a16="http://schemas.microsoft.com/office/drawing/2014/main" id="{00000000-0008-0000-0600-000063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860" name="Group 83">
              <a:extLst>
                <a:ext uri="{FF2B5EF4-FFF2-40B4-BE49-F238E27FC236}">
                  <a16:creationId xmlns:a16="http://schemas.microsoft.com/office/drawing/2014/main" id="{00000000-0008-0000-0600-00005C030000}"/>
                </a:ext>
              </a:extLst>
            </xdr:cNvPr>
            <xdr:cNvGrpSpPr>
              <a:grpSpLocks/>
            </xdr:cNvGrpSpPr>
          </xdr:nvGrpSpPr>
          <xdr:grpSpPr bwMode="auto">
            <a:xfrm>
              <a:off x="815" y="1111"/>
              <a:ext cx="958" cy="712"/>
              <a:chOff x="815" y="1111"/>
              <a:chExt cx="958" cy="712"/>
            </a:xfrm>
          </xdr:grpSpPr>
          <xdr:sp macro="" textlink="">
            <xdr:nvSpPr>
              <xdr:cNvPr id="864" name="AutoShape 85">
                <a:extLst>
                  <a:ext uri="{FF2B5EF4-FFF2-40B4-BE49-F238E27FC236}">
                    <a16:creationId xmlns:a16="http://schemas.microsoft.com/office/drawing/2014/main" id="{00000000-0008-0000-0600-000060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65" name="Text Box 84">
                <a:extLst>
                  <a:ext uri="{FF2B5EF4-FFF2-40B4-BE49-F238E27FC236}">
                    <a16:creationId xmlns:a16="http://schemas.microsoft.com/office/drawing/2014/main" id="{00000000-0008-0000-0600-000061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861" name="Group 80">
              <a:extLst>
                <a:ext uri="{FF2B5EF4-FFF2-40B4-BE49-F238E27FC236}">
                  <a16:creationId xmlns:a16="http://schemas.microsoft.com/office/drawing/2014/main" id="{00000000-0008-0000-0600-00005D030000}"/>
                </a:ext>
              </a:extLst>
            </xdr:cNvPr>
            <xdr:cNvGrpSpPr>
              <a:grpSpLocks/>
            </xdr:cNvGrpSpPr>
          </xdr:nvGrpSpPr>
          <xdr:grpSpPr bwMode="auto">
            <a:xfrm>
              <a:off x="1838" y="1100"/>
              <a:ext cx="958" cy="712"/>
              <a:chOff x="1838" y="1100"/>
              <a:chExt cx="958" cy="712"/>
            </a:xfrm>
          </xdr:grpSpPr>
          <xdr:sp macro="" textlink="">
            <xdr:nvSpPr>
              <xdr:cNvPr id="862" name="AutoShape 82">
                <a:extLst>
                  <a:ext uri="{FF2B5EF4-FFF2-40B4-BE49-F238E27FC236}">
                    <a16:creationId xmlns:a16="http://schemas.microsoft.com/office/drawing/2014/main" id="{00000000-0008-0000-0600-00005E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63" name="Text Box 81">
                <a:extLst>
                  <a:ext uri="{FF2B5EF4-FFF2-40B4-BE49-F238E27FC236}">
                    <a16:creationId xmlns:a16="http://schemas.microsoft.com/office/drawing/2014/main" id="{00000000-0008-0000-0600-00005F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54" name="Text Box 78">
            <a:extLst>
              <a:ext uri="{FF2B5EF4-FFF2-40B4-BE49-F238E27FC236}">
                <a16:creationId xmlns:a16="http://schemas.microsoft.com/office/drawing/2014/main" id="{00000000-0008-0000-0600-000056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55" name="Text Box 77">
            <a:extLst>
              <a:ext uri="{FF2B5EF4-FFF2-40B4-BE49-F238E27FC236}">
                <a16:creationId xmlns:a16="http://schemas.microsoft.com/office/drawing/2014/main" id="{00000000-0008-0000-0600-000057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56" name="Text Box 76">
            <a:extLst>
              <a:ext uri="{FF2B5EF4-FFF2-40B4-BE49-F238E27FC236}">
                <a16:creationId xmlns:a16="http://schemas.microsoft.com/office/drawing/2014/main" id="{00000000-0008-0000-0600-000058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57" name="Text Box 75">
            <a:extLst>
              <a:ext uri="{FF2B5EF4-FFF2-40B4-BE49-F238E27FC236}">
                <a16:creationId xmlns:a16="http://schemas.microsoft.com/office/drawing/2014/main" id="{00000000-0008-0000-0600-000059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1264227</xdr:colOff>
      <xdr:row>21</xdr:row>
      <xdr:rowOff>155863</xdr:rowOff>
    </xdr:from>
    <xdr:to>
      <xdr:col>21</xdr:col>
      <xdr:colOff>3515008</xdr:colOff>
      <xdr:row>21</xdr:row>
      <xdr:rowOff>2509742</xdr:rowOff>
    </xdr:to>
    <xdr:grpSp>
      <xdr:nvGrpSpPr>
        <xdr:cNvPr id="888" name="Group 74">
          <a:extLst>
            <a:ext uri="{FF2B5EF4-FFF2-40B4-BE49-F238E27FC236}">
              <a16:creationId xmlns:a16="http://schemas.microsoft.com/office/drawing/2014/main" id="{00000000-0008-0000-0600-000078030000}"/>
            </a:ext>
          </a:extLst>
        </xdr:cNvPr>
        <xdr:cNvGrpSpPr>
          <a:grpSpLocks/>
        </xdr:cNvGrpSpPr>
      </xdr:nvGrpSpPr>
      <xdr:grpSpPr bwMode="auto">
        <a:xfrm>
          <a:off x="14892641" y="30031518"/>
          <a:ext cx="2250781" cy="2353879"/>
          <a:chOff x="815" y="707"/>
          <a:chExt cx="1981" cy="1487"/>
        </a:xfrm>
      </xdr:grpSpPr>
      <xdr:grpSp>
        <xdr:nvGrpSpPr>
          <xdr:cNvPr id="889" name="Group 79">
            <a:extLst>
              <a:ext uri="{FF2B5EF4-FFF2-40B4-BE49-F238E27FC236}">
                <a16:creationId xmlns:a16="http://schemas.microsoft.com/office/drawing/2014/main" id="{00000000-0008-0000-0600-000079030000}"/>
              </a:ext>
            </a:extLst>
          </xdr:cNvPr>
          <xdr:cNvGrpSpPr>
            <a:grpSpLocks/>
          </xdr:cNvGrpSpPr>
        </xdr:nvGrpSpPr>
        <xdr:grpSpPr bwMode="auto">
          <a:xfrm>
            <a:off x="815" y="707"/>
            <a:ext cx="1981" cy="1487"/>
            <a:chOff x="815" y="707"/>
            <a:chExt cx="1981" cy="1487"/>
          </a:xfrm>
        </xdr:grpSpPr>
        <xdr:grpSp>
          <xdr:nvGrpSpPr>
            <xdr:cNvPr id="894" name="Group 89">
              <a:extLst>
                <a:ext uri="{FF2B5EF4-FFF2-40B4-BE49-F238E27FC236}">
                  <a16:creationId xmlns:a16="http://schemas.microsoft.com/office/drawing/2014/main" id="{00000000-0008-0000-0600-00007E030000}"/>
                </a:ext>
              </a:extLst>
            </xdr:cNvPr>
            <xdr:cNvGrpSpPr>
              <a:grpSpLocks/>
            </xdr:cNvGrpSpPr>
          </xdr:nvGrpSpPr>
          <xdr:grpSpPr bwMode="auto">
            <a:xfrm>
              <a:off x="1325" y="707"/>
              <a:ext cx="958" cy="712"/>
              <a:chOff x="1325" y="707"/>
              <a:chExt cx="958" cy="712"/>
            </a:xfrm>
          </xdr:grpSpPr>
          <xdr:sp macro="" textlink="">
            <xdr:nvSpPr>
              <xdr:cNvPr id="904" name="AutoShape 91">
                <a:extLst>
                  <a:ext uri="{FF2B5EF4-FFF2-40B4-BE49-F238E27FC236}">
                    <a16:creationId xmlns:a16="http://schemas.microsoft.com/office/drawing/2014/main" id="{00000000-0008-0000-0600-000088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905" name="Text Box 90">
                <a:extLst>
                  <a:ext uri="{FF2B5EF4-FFF2-40B4-BE49-F238E27FC236}">
                    <a16:creationId xmlns:a16="http://schemas.microsoft.com/office/drawing/2014/main" id="{00000000-0008-0000-0600-000089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895" name="Group 86">
              <a:extLst>
                <a:ext uri="{FF2B5EF4-FFF2-40B4-BE49-F238E27FC236}">
                  <a16:creationId xmlns:a16="http://schemas.microsoft.com/office/drawing/2014/main" id="{00000000-0008-0000-0600-00007F030000}"/>
                </a:ext>
              </a:extLst>
            </xdr:cNvPr>
            <xdr:cNvGrpSpPr>
              <a:grpSpLocks/>
            </xdr:cNvGrpSpPr>
          </xdr:nvGrpSpPr>
          <xdr:grpSpPr bwMode="auto">
            <a:xfrm>
              <a:off x="1368" y="1482"/>
              <a:ext cx="958" cy="712"/>
              <a:chOff x="1368" y="1482"/>
              <a:chExt cx="958" cy="712"/>
            </a:xfrm>
          </xdr:grpSpPr>
          <xdr:sp macro="" textlink="">
            <xdr:nvSpPr>
              <xdr:cNvPr id="902" name="AutoShape 88">
                <a:extLst>
                  <a:ext uri="{FF2B5EF4-FFF2-40B4-BE49-F238E27FC236}">
                    <a16:creationId xmlns:a16="http://schemas.microsoft.com/office/drawing/2014/main" id="{00000000-0008-0000-0600-000086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903" name="Text Box 87">
                <a:extLst>
                  <a:ext uri="{FF2B5EF4-FFF2-40B4-BE49-F238E27FC236}">
                    <a16:creationId xmlns:a16="http://schemas.microsoft.com/office/drawing/2014/main" id="{00000000-0008-0000-0600-000087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896" name="Group 83">
              <a:extLst>
                <a:ext uri="{FF2B5EF4-FFF2-40B4-BE49-F238E27FC236}">
                  <a16:creationId xmlns:a16="http://schemas.microsoft.com/office/drawing/2014/main" id="{00000000-0008-0000-0600-000080030000}"/>
                </a:ext>
              </a:extLst>
            </xdr:cNvPr>
            <xdr:cNvGrpSpPr>
              <a:grpSpLocks/>
            </xdr:cNvGrpSpPr>
          </xdr:nvGrpSpPr>
          <xdr:grpSpPr bwMode="auto">
            <a:xfrm>
              <a:off x="815" y="1111"/>
              <a:ext cx="958" cy="712"/>
              <a:chOff x="815" y="1111"/>
              <a:chExt cx="958" cy="712"/>
            </a:xfrm>
          </xdr:grpSpPr>
          <xdr:sp macro="" textlink="">
            <xdr:nvSpPr>
              <xdr:cNvPr id="900" name="AutoShape 85">
                <a:extLst>
                  <a:ext uri="{FF2B5EF4-FFF2-40B4-BE49-F238E27FC236}">
                    <a16:creationId xmlns:a16="http://schemas.microsoft.com/office/drawing/2014/main" id="{00000000-0008-0000-0600-000084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01" name="Text Box 84">
                <a:extLst>
                  <a:ext uri="{FF2B5EF4-FFF2-40B4-BE49-F238E27FC236}">
                    <a16:creationId xmlns:a16="http://schemas.microsoft.com/office/drawing/2014/main" id="{00000000-0008-0000-0600-000085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897" name="Group 80">
              <a:extLst>
                <a:ext uri="{FF2B5EF4-FFF2-40B4-BE49-F238E27FC236}">
                  <a16:creationId xmlns:a16="http://schemas.microsoft.com/office/drawing/2014/main" id="{00000000-0008-0000-0600-000081030000}"/>
                </a:ext>
              </a:extLst>
            </xdr:cNvPr>
            <xdr:cNvGrpSpPr>
              <a:grpSpLocks/>
            </xdr:cNvGrpSpPr>
          </xdr:nvGrpSpPr>
          <xdr:grpSpPr bwMode="auto">
            <a:xfrm>
              <a:off x="1838" y="1100"/>
              <a:ext cx="958" cy="712"/>
              <a:chOff x="1838" y="1100"/>
              <a:chExt cx="958" cy="712"/>
            </a:xfrm>
          </xdr:grpSpPr>
          <xdr:sp macro="" textlink="">
            <xdr:nvSpPr>
              <xdr:cNvPr id="898" name="AutoShape 82">
                <a:extLst>
                  <a:ext uri="{FF2B5EF4-FFF2-40B4-BE49-F238E27FC236}">
                    <a16:creationId xmlns:a16="http://schemas.microsoft.com/office/drawing/2014/main" id="{00000000-0008-0000-0600-000082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899" name="Text Box 81">
                <a:extLst>
                  <a:ext uri="{FF2B5EF4-FFF2-40B4-BE49-F238E27FC236}">
                    <a16:creationId xmlns:a16="http://schemas.microsoft.com/office/drawing/2014/main" id="{00000000-0008-0000-0600-000083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890" name="Text Box 78">
            <a:extLst>
              <a:ext uri="{FF2B5EF4-FFF2-40B4-BE49-F238E27FC236}">
                <a16:creationId xmlns:a16="http://schemas.microsoft.com/office/drawing/2014/main" id="{00000000-0008-0000-0600-00007A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891" name="Text Box 77">
            <a:extLst>
              <a:ext uri="{FF2B5EF4-FFF2-40B4-BE49-F238E27FC236}">
                <a16:creationId xmlns:a16="http://schemas.microsoft.com/office/drawing/2014/main" id="{00000000-0008-0000-0600-00007B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892" name="Text Box 76">
            <a:extLst>
              <a:ext uri="{FF2B5EF4-FFF2-40B4-BE49-F238E27FC236}">
                <a16:creationId xmlns:a16="http://schemas.microsoft.com/office/drawing/2014/main" id="{00000000-0008-0000-0600-00007C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893" name="Text Box 75">
            <a:extLst>
              <a:ext uri="{FF2B5EF4-FFF2-40B4-BE49-F238E27FC236}">
                <a16:creationId xmlns:a16="http://schemas.microsoft.com/office/drawing/2014/main" id="{00000000-0008-0000-0600-00007D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1108363</xdr:colOff>
      <xdr:row>22</xdr:row>
      <xdr:rowOff>138546</xdr:rowOff>
    </xdr:from>
    <xdr:to>
      <xdr:col>21</xdr:col>
      <xdr:colOff>3359144</xdr:colOff>
      <xdr:row>22</xdr:row>
      <xdr:rowOff>2492425</xdr:rowOff>
    </xdr:to>
    <xdr:grpSp>
      <xdr:nvGrpSpPr>
        <xdr:cNvPr id="526" name="Group 74">
          <a:extLst>
            <a:ext uri="{FF2B5EF4-FFF2-40B4-BE49-F238E27FC236}">
              <a16:creationId xmlns:a16="http://schemas.microsoft.com/office/drawing/2014/main" id="{00000000-0008-0000-0600-00000E020000}"/>
            </a:ext>
          </a:extLst>
        </xdr:cNvPr>
        <xdr:cNvGrpSpPr>
          <a:grpSpLocks/>
        </xdr:cNvGrpSpPr>
      </xdr:nvGrpSpPr>
      <xdr:grpSpPr bwMode="auto">
        <a:xfrm>
          <a:off x="14736777" y="32659305"/>
          <a:ext cx="2250781" cy="2353879"/>
          <a:chOff x="815" y="707"/>
          <a:chExt cx="1981" cy="1487"/>
        </a:xfrm>
      </xdr:grpSpPr>
      <xdr:grpSp>
        <xdr:nvGrpSpPr>
          <xdr:cNvPr id="527" name="Group 79">
            <a:extLst>
              <a:ext uri="{FF2B5EF4-FFF2-40B4-BE49-F238E27FC236}">
                <a16:creationId xmlns:a16="http://schemas.microsoft.com/office/drawing/2014/main" id="{00000000-0008-0000-0600-00000F020000}"/>
              </a:ext>
            </a:extLst>
          </xdr:cNvPr>
          <xdr:cNvGrpSpPr>
            <a:grpSpLocks/>
          </xdr:cNvGrpSpPr>
        </xdr:nvGrpSpPr>
        <xdr:grpSpPr bwMode="auto">
          <a:xfrm>
            <a:off x="815" y="707"/>
            <a:ext cx="1981" cy="1487"/>
            <a:chOff x="815" y="707"/>
            <a:chExt cx="1981" cy="1487"/>
          </a:xfrm>
        </xdr:grpSpPr>
        <xdr:grpSp>
          <xdr:nvGrpSpPr>
            <xdr:cNvPr id="532" name="Group 89">
              <a:extLst>
                <a:ext uri="{FF2B5EF4-FFF2-40B4-BE49-F238E27FC236}">
                  <a16:creationId xmlns:a16="http://schemas.microsoft.com/office/drawing/2014/main" id="{00000000-0008-0000-0600-000014020000}"/>
                </a:ext>
              </a:extLst>
            </xdr:cNvPr>
            <xdr:cNvGrpSpPr>
              <a:grpSpLocks/>
            </xdr:cNvGrpSpPr>
          </xdr:nvGrpSpPr>
          <xdr:grpSpPr bwMode="auto">
            <a:xfrm>
              <a:off x="1325" y="707"/>
              <a:ext cx="958" cy="712"/>
              <a:chOff x="1325" y="707"/>
              <a:chExt cx="958" cy="712"/>
            </a:xfrm>
          </xdr:grpSpPr>
          <xdr:sp macro="" textlink="">
            <xdr:nvSpPr>
              <xdr:cNvPr id="542" name="AutoShape 91">
                <a:extLst>
                  <a:ext uri="{FF2B5EF4-FFF2-40B4-BE49-F238E27FC236}">
                    <a16:creationId xmlns:a16="http://schemas.microsoft.com/office/drawing/2014/main" id="{00000000-0008-0000-0600-00001E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43" name="Text Box 90">
                <a:extLst>
                  <a:ext uri="{FF2B5EF4-FFF2-40B4-BE49-F238E27FC236}">
                    <a16:creationId xmlns:a16="http://schemas.microsoft.com/office/drawing/2014/main" id="{00000000-0008-0000-0600-00001F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33" name="Group 86">
              <a:extLst>
                <a:ext uri="{FF2B5EF4-FFF2-40B4-BE49-F238E27FC236}">
                  <a16:creationId xmlns:a16="http://schemas.microsoft.com/office/drawing/2014/main" id="{00000000-0008-0000-0600-000015020000}"/>
                </a:ext>
              </a:extLst>
            </xdr:cNvPr>
            <xdr:cNvGrpSpPr>
              <a:grpSpLocks/>
            </xdr:cNvGrpSpPr>
          </xdr:nvGrpSpPr>
          <xdr:grpSpPr bwMode="auto">
            <a:xfrm>
              <a:off x="1368" y="1482"/>
              <a:ext cx="958" cy="712"/>
              <a:chOff x="1368" y="1482"/>
              <a:chExt cx="958" cy="712"/>
            </a:xfrm>
          </xdr:grpSpPr>
          <xdr:sp macro="" textlink="">
            <xdr:nvSpPr>
              <xdr:cNvPr id="540" name="AutoShape 88">
                <a:extLst>
                  <a:ext uri="{FF2B5EF4-FFF2-40B4-BE49-F238E27FC236}">
                    <a16:creationId xmlns:a16="http://schemas.microsoft.com/office/drawing/2014/main" id="{00000000-0008-0000-0600-00001C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41" name="Text Box 87">
                <a:extLst>
                  <a:ext uri="{FF2B5EF4-FFF2-40B4-BE49-F238E27FC236}">
                    <a16:creationId xmlns:a16="http://schemas.microsoft.com/office/drawing/2014/main" id="{00000000-0008-0000-0600-00001D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34" name="Group 83">
              <a:extLst>
                <a:ext uri="{FF2B5EF4-FFF2-40B4-BE49-F238E27FC236}">
                  <a16:creationId xmlns:a16="http://schemas.microsoft.com/office/drawing/2014/main" id="{00000000-0008-0000-0600-000016020000}"/>
                </a:ext>
              </a:extLst>
            </xdr:cNvPr>
            <xdr:cNvGrpSpPr>
              <a:grpSpLocks/>
            </xdr:cNvGrpSpPr>
          </xdr:nvGrpSpPr>
          <xdr:grpSpPr bwMode="auto">
            <a:xfrm>
              <a:off x="815" y="1111"/>
              <a:ext cx="958" cy="712"/>
              <a:chOff x="815" y="1111"/>
              <a:chExt cx="958" cy="712"/>
            </a:xfrm>
          </xdr:grpSpPr>
          <xdr:sp macro="" textlink="">
            <xdr:nvSpPr>
              <xdr:cNvPr id="538" name="AutoShape 85">
                <a:extLst>
                  <a:ext uri="{FF2B5EF4-FFF2-40B4-BE49-F238E27FC236}">
                    <a16:creationId xmlns:a16="http://schemas.microsoft.com/office/drawing/2014/main" id="{00000000-0008-0000-0600-00001A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39" name="Text Box 84">
                <a:extLst>
                  <a:ext uri="{FF2B5EF4-FFF2-40B4-BE49-F238E27FC236}">
                    <a16:creationId xmlns:a16="http://schemas.microsoft.com/office/drawing/2014/main" id="{00000000-0008-0000-0600-00001B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35" name="Group 80">
              <a:extLst>
                <a:ext uri="{FF2B5EF4-FFF2-40B4-BE49-F238E27FC236}">
                  <a16:creationId xmlns:a16="http://schemas.microsoft.com/office/drawing/2014/main" id="{00000000-0008-0000-0600-000017020000}"/>
                </a:ext>
              </a:extLst>
            </xdr:cNvPr>
            <xdr:cNvGrpSpPr>
              <a:grpSpLocks/>
            </xdr:cNvGrpSpPr>
          </xdr:nvGrpSpPr>
          <xdr:grpSpPr bwMode="auto">
            <a:xfrm>
              <a:off x="1838" y="1100"/>
              <a:ext cx="958" cy="712"/>
              <a:chOff x="1838" y="1100"/>
              <a:chExt cx="958" cy="712"/>
            </a:xfrm>
          </xdr:grpSpPr>
          <xdr:sp macro="" textlink="">
            <xdr:nvSpPr>
              <xdr:cNvPr id="536" name="AutoShape 82">
                <a:extLst>
                  <a:ext uri="{FF2B5EF4-FFF2-40B4-BE49-F238E27FC236}">
                    <a16:creationId xmlns:a16="http://schemas.microsoft.com/office/drawing/2014/main" id="{00000000-0008-0000-0600-000018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37" name="Text Box 81">
                <a:extLst>
                  <a:ext uri="{FF2B5EF4-FFF2-40B4-BE49-F238E27FC236}">
                    <a16:creationId xmlns:a16="http://schemas.microsoft.com/office/drawing/2014/main" id="{00000000-0008-0000-0600-000019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28" name="Text Box 78">
            <a:extLst>
              <a:ext uri="{FF2B5EF4-FFF2-40B4-BE49-F238E27FC236}">
                <a16:creationId xmlns:a16="http://schemas.microsoft.com/office/drawing/2014/main" id="{00000000-0008-0000-0600-000010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29" name="Text Box 77">
            <a:extLst>
              <a:ext uri="{FF2B5EF4-FFF2-40B4-BE49-F238E27FC236}">
                <a16:creationId xmlns:a16="http://schemas.microsoft.com/office/drawing/2014/main" id="{00000000-0008-0000-0600-000011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30" name="Text Box 76">
            <a:extLst>
              <a:ext uri="{FF2B5EF4-FFF2-40B4-BE49-F238E27FC236}">
                <a16:creationId xmlns:a16="http://schemas.microsoft.com/office/drawing/2014/main" id="{00000000-0008-0000-0600-000012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31" name="Text Box 75">
            <a:extLst>
              <a:ext uri="{FF2B5EF4-FFF2-40B4-BE49-F238E27FC236}">
                <a16:creationId xmlns:a16="http://schemas.microsoft.com/office/drawing/2014/main" id="{00000000-0008-0000-0600-000013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1420091</xdr:colOff>
      <xdr:row>24</xdr:row>
      <xdr:rowOff>103909</xdr:rowOff>
    </xdr:from>
    <xdr:to>
      <xdr:col>21</xdr:col>
      <xdr:colOff>3670872</xdr:colOff>
      <xdr:row>24</xdr:row>
      <xdr:rowOff>2457788</xdr:rowOff>
    </xdr:to>
    <xdr:grpSp>
      <xdr:nvGrpSpPr>
        <xdr:cNvPr id="544" name="Group 74">
          <a:extLst>
            <a:ext uri="{FF2B5EF4-FFF2-40B4-BE49-F238E27FC236}">
              <a16:creationId xmlns:a16="http://schemas.microsoft.com/office/drawing/2014/main" id="{00000000-0008-0000-0600-000020020000}"/>
            </a:ext>
          </a:extLst>
        </xdr:cNvPr>
        <xdr:cNvGrpSpPr>
          <a:grpSpLocks/>
        </xdr:cNvGrpSpPr>
      </xdr:nvGrpSpPr>
      <xdr:grpSpPr bwMode="auto">
        <a:xfrm>
          <a:off x="15048505" y="37914875"/>
          <a:ext cx="2250781" cy="2353879"/>
          <a:chOff x="815" y="707"/>
          <a:chExt cx="1981" cy="1487"/>
        </a:xfrm>
      </xdr:grpSpPr>
      <xdr:grpSp>
        <xdr:nvGrpSpPr>
          <xdr:cNvPr id="545" name="Group 79">
            <a:extLst>
              <a:ext uri="{FF2B5EF4-FFF2-40B4-BE49-F238E27FC236}">
                <a16:creationId xmlns:a16="http://schemas.microsoft.com/office/drawing/2014/main" id="{00000000-0008-0000-0600-000021020000}"/>
              </a:ext>
            </a:extLst>
          </xdr:cNvPr>
          <xdr:cNvGrpSpPr>
            <a:grpSpLocks/>
          </xdr:cNvGrpSpPr>
        </xdr:nvGrpSpPr>
        <xdr:grpSpPr bwMode="auto">
          <a:xfrm>
            <a:off x="815" y="707"/>
            <a:ext cx="1981" cy="1487"/>
            <a:chOff x="815" y="707"/>
            <a:chExt cx="1981" cy="1487"/>
          </a:xfrm>
        </xdr:grpSpPr>
        <xdr:grpSp>
          <xdr:nvGrpSpPr>
            <xdr:cNvPr id="550" name="Group 89">
              <a:extLst>
                <a:ext uri="{FF2B5EF4-FFF2-40B4-BE49-F238E27FC236}">
                  <a16:creationId xmlns:a16="http://schemas.microsoft.com/office/drawing/2014/main" id="{00000000-0008-0000-0600-000026020000}"/>
                </a:ext>
              </a:extLst>
            </xdr:cNvPr>
            <xdr:cNvGrpSpPr>
              <a:grpSpLocks/>
            </xdr:cNvGrpSpPr>
          </xdr:nvGrpSpPr>
          <xdr:grpSpPr bwMode="auto">
            <a:xfrm>
              <a:off x="1325" y="707"/>
              <a:ext cx="958" cy="712"/>
              <a:chOff x="1325" y="707"/>
              <a:chExt cx="958" cy="712"/>
            </a:xfrm>
          </xdr:grpSpPr>
          <xdr:sp macro="" textlink="">
            <xdr:nvSpPr>
              <xdr:cNvPr id="560" name="AutoShape 91">
                <a:extLst>
                  <a:ext uri="{FF2B5EF4-FFF2-40B4-BE49-F238E27FC236}">
                    <a16:creationId xmlns:a16="http://schemas.microsoft.com/office/drawing/2014/main" id="{00000000-0008-0000-0600-000030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61" name="Text Box 90">
                <a:extLst>
                  <a:ext uri="{FF2B5EF4-FFF2-40B4-BE49-F238E27FC236}">
                    <a16:creationId xmlns:a16="http://schemas.microsoft.com/office/drawing/2014/main" id="{00000000-0008-0000-0600-000031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51" name="Group 86">
              <a:extLst>
                <a:ext uri="{FF2B5EF4-FFF2-40B4-BE49-F238E27FC236}">
                  <a16:creationId xmlns:a16="http://schemas.microsoft.com/office/drawing/2014/main" id="{00000000-0008-0000-0600-000027020000}"/>
                </a:ext>
              </a:extLst>
            </xdr:cNvPr>
            <xdr:cNvGrpSpPr>
              <a:grpSpLocks/>
            </xdr:cNvGrpSpPr>
          </xdr:nvGrpSpPr>
          <xdr:grpSpPr bwMode="auto">
            <a:xfrm>
              <a:off x="1368" y="1482"/>
              <a:ext cx="958" cy="712"/>
              <a:chOff x="1368" y="1482"/>
              <a:chExt cx="958" cy="712"/>
            </a:xfrm>
          </xdr:grpSpPr>
          <xdr:sp macro="" textlink="">
            <xdr:nvSpPr>
              <xdr:cNvPr id="558" name="AutoShape 88">
                <a:extLst>
                  <a:ext uri="{FF2B5EF4-FFF2-40B4-BE49-F238E27FC236}">
                    <a16:creationId xmlns:a16="http://schemas.microsoft.com/office/drawing/2014/main" id="{00000000-0008-0000-0600-00002E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59" name="Text Box 87">
                <a:extLst>
                  <a:ext uri="{FF2B5EF4-FFF2-40B4-BE49-F238E27FC236}">
                    <a16:creationId xmlns:a16="http://schemas.microsoft.com/office/drawing/2014/main" id="{00000000-0008-0000-0600-00002F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52" name="Group 83">
              <a:extLst>
                <a:ext uri="{FF2B5EF4-FFF2-40B4-BE49-F238E27FC236}">
                  <a16:creationId xmlns:a16="http://schemas.microsoft.com/office/drawing/2014/main" id="{00000000-0008-0000-0600-000028020000}"/>
                </a:ext>
              </a:extLst>
            </xdr:cNvPr>
            <xdr:cNvGrpSpPr>
              <a:grpSpLocks/>
            </xdr:cNvGrpSpPr>
          </xdr:nvGrpSpPr>
          <xdr:grpSpPr bwMode="auto">
            <a:xfrm>
              <a:off x="815" y="1111"/>
              <a:ext cx="958" cy="712"/>
              <a:chOff x="815" y="1111"/>
              <a:chExt cx="958" cy="712"/>
            </a:xfrm>
          </xdr:grpSpPr>
          <xdr:sp macro="" textlink="">
            <xdr:nvSpPr>
              <xdr:cNvPr id="556" name="AutoShape 85">
                <a:extLst>
                  <a:ext uri="{FF2B5EF4-FFF2-40B4-BE49-F238E27FC236}">
                    <a16:creationId xmlns:a16="http://schemas.microsoft.com/office/drawing/2014/main" id="{00000000-0008-0000-0600-00002C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57" name="Text Box 84">
                <a:extLst>
                  <a:ext uri="{FF2B5EF4-FFF2-40B4-BE49-F238E27FC236}">
                    <a16:creationId xmlns:a16="http://schemas.microsoft.com/office/drawing/2014/main" id="{00000000-0008-0000-0600-00002D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53" name="Group 80">
              <a:extLst>
                <a:ext uri="{FF2B5EF4-FFF2-40B4-BE49-F238E27FC236}">
                  <a16:creationId xmlns:a16="http://schemas.microsoft.com/office/drawing/2014/main" id="{00000000-0008-0000-0600-000029020000}"/>
                </a:ext>
              </a:extLst>
            </xdr:cNvPr>
            <xdr:cNvGrpSpPr>
              <a:grpSpLocks/>
            </xdr:cNvGrpSpPr>
          </xdr:nvGrpSpPr>
          <xdr:grpSpPr bwMode="auto">
            <a:xfrm>
              <a:off x="1838" y="1100"/>
              <a:ext cx="958" cy="712"/>
              <a:chOff x="1838" y="1100"/>
              <a:chExt cx="958" cy="712"/>
            </a:xfrm>
          </xdr:grpSpPr>
          <xdr:sp macro="" textlink="">
            <xdr:nvSpPr>
              <xdr:cNvPr id="554" name="AutoShape 82">
                <a:extLst>
                  <a:ext uri="{FF2B5EF4-FFF2-40B4-BE49-F238E27FC236}">
                    <a16:creationId xmlns:a16="http://schemas.microsoft.com/office/drawing/2014/main" id="{00000000-0008-0000-0600-00002A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55" name="Text Box 81">
                <a:extLst>
                  <a:ext uri="{FF2B5EF4-FFF2-40B4-BE49-F238E27FC236}">
                    <a16:creationId xmlns:a16="http://schemas.microsoft.com/office/drawing/2014/main" id="{00000000-0008-0000-0600-00002B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46" name="Text Box 78">
            <a:extLst>
              <a:ext uri="{FF2B5EF4-FFF2-40B4-BE49-F238E27FC236}">
                <a16:creationId xmlns:a16="http://schemas.microsoft.com/office/drawing/2014/main" id="{00000000-0008-0000-0600-000022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47" name="Text Box 77">
            <a:extLst>
              <a:ext uri="{FF2B5EF4-FFF2-40B4-BE49-F238E27FC236}">
                <a16:creationId xmlns:a16="http://schemas.microsoft.com/office/drawing/2014/main" id="{00000000-0008-0000-0600-000023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48" name="Text Box 76">
            <a:extLst>
              <a:ext uri="{FF2B5EF4-FFF2-40B4-BE49-F238E27FC236}">
                <a16:creationId xmlns:a16="http://schemas.microsoft.com/office/drawing/2014/main" id="{00000000-0008-0000-0600-000024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49" name="Text Box 75">
            <a:extLst>
              <a:ext uri="{FF2B5EF4-FFF2-40B4-BE49-F238E27FC236}">
                <a16:creationId xmlns:a16="http://schemas.microsoft.com/office/drawing/2014/main" id="{00000000-0008-0000-0600-000025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1368137</xdr:colOff>
      <xdr:row>25</xdr:row>
      <xdr:rowOff>86591</xdr:rowOff>
    </xdr:from>
    <xdr:to>
      <xdr:col>21</xdr:col>
      <xdr:colOff>3618918</xdr:colOff>
      <xdr:row>25</xdr:row>
      <xdr:rowOff>2440470</xdr:rowOff>
    </xdr:to>
    <xdr:grpSp>
      <xdr:nvGrpSpPr>
        <xdr:cNvPr id="562" name="Group 74">
          <a:extLst>
            <a:ext uri="{FF2B5EF4-FFF2-40B4-BE49-F238E27FC236}">
              <a16:creationId xmlns:a16="http://schemas.microsoft.com/office/drawing/2014/main" id="{00000000-0008-0000-0600-000032020000}"/>
            </a:ext>
          </a:extLst>
        </xdr:cNvPr>
        <xdr:cNvGrpSpPr>
          <a:grpSpLocks/>
        </xdr:cNvGrpSpPr>
      </xdr:nvGrpSpPr>
      <xdr:grpSpPr bwMode="auto">
        <a:xfrm>
          <a:off x="14996551" y="40542660"/>
          <a:ext cx="2250781" cy="2353879"/>
          <a:chOff x="815" y="707"/>
          <a:chExt cx="1981" cy="1487"/>
        </a:xfrm>
      </xdr:grpSpPr>
      <xdr:grpSp>
        <xdr:nvGrpSpPr>
          <xdr:cNvPr id="563" name="Group 79">
            <a:extLst>
              <a:ext uri="{FF2B5EF4-FFF2-40B4-BE49-F238E27FC236}">
                <a16:creationId xmlns:a16="http://schemas.microsoft.com/office/drawing/2014/main" id="{00000000-0008-0000-0600-000033020000}"/>
              </a:ext>
            </a:extLst>
          </xdr:cNvPr>
          <xdr:cNvGrpSpPr>
            <a:grpSpLocks/>
          </xdr:cNvGrpSpPr>
        </xdr:nvGrpSpPr>
        <xdr:grpSpPr bwMode="auto">
          <a:xfrm>
            <a:off x="815" y="707"/>
            <a:ext cx="1981" cy="1487"/>
            <a:chOff x="815" y="707"/>
            <a:chExt cx="1981" cy="1487"/>
          </a:xfrm>
        </xdr:grpSpPr>
        <xdr:grpSp>
          <xdr:nvGrpSpPr>
            <xdr:cNvPr id="586" name="Group 89">
              <a:extLst>
                <a:ext uri="{FF2B5EF4-FFF2-40B4-BE49-F238E27FC236}">
                  <a16:creationId xmlns:a16="http://schemas.microsoft.com/office/drawing/2014/main" id="{00000000-0008-0000-0600-00004A020000}"/>
                </a:ext>
              </a:extLst>
            </xdr:cNvPr>
            <xdr:cNvGrpSpPr>
              <a:grpSpLocks/>
            </xdr:cNvGrpSpPr>
          </xdr:nvGrpSpPr>
          <xdr:grpSpPr bwMode="auto">
            <a:xfrm>
              <a:off x="1325" y="707"/>
              <a:ext cx="958" cy="712"/>
              <a:chOff x="1325" y="707"/>
              <a:chExt cx="958" cy="712"/>
            </a:xfrm>
          </xdr:grpSpPr>
          <xdr:sp macro="" textlink="">
            <xdr:nvSpPr>
              <xdr:cNvPr id="596" name="AutoShape 91">
                <a:extLst>
                  <a:ext uri="{FF2B5EF4-FFF2-40B4-BE49-F238E27FC236}">
                    <a16:creationId xmlns:a16="http://schemas.microsoft.com/office/drawing/2014/main" id="{00000000-0008-0000-0600-000054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597" name="Text Box 90">
                <a:extLst>
                  <a:ext uri="{FF2B5EF4-FFF2-40B4-BE49-F238E27FC236}">
                    <a16:creationId xmlns:a16="http://schemas.microsoft.com/office/drawing/2014/main" id="{00000000-0008-0000-0600-000055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587" name="Group 86">
              <a:extLst>
                <a:ext uri="{FF2B5EF4-FFF2-40B4-BE49-F238E27FC236}">
                  <a16:creationId xmlns:a16="http://schemas.microsoft.com/office/drawing/2014/main" id="{00000000-0008-0000-0600-00004B020000}"/>
                </a:ext>
              </a:extLst>
            </xdr:cNvPr>
            <xdr:cNvGrpSpPr>
              <a:grpSpLocks/>
            </xdr:cNvGrpSpPr>
          </xdr:nvGrpSpPr>
          <xdr:grpSpPr bwMode="auto">
            <a:xfrm>
              <a:off x="1368" y="1482"/>
              <a:ext cx="958" cy="712"/>
              <a:chOff x="1368" y="1482"/>
              <a:chExt cx="958" cy="712"/>
            </a:xfrm>
          </xdr:grpSpPr>
          <xdr:sp macro="" textlink="">
            <xdr:nvSpPr>
              <xdr:cNvPr id="594" name="AutoShape 88">
                <a:extLst>
                  <a:ext uri="{FF2B5EF4-FFF2-40B4-BE49-F238E27FC236}">
                    <a16:creationId xmlns:a16="http://schemas.microsoft.com/office/drawing/2014/main" id="{00000000-0008-0000-0600-000052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595" name="Text Box 87">
                <a:extLst>
                  <a:ext uri="{FF2B5EF4-FFF2-40B4-BE49-F238E27FC236}">
                    <a16:creationId xmlns:a16="http://schemas.microsoft.com/office/drawing/2014/main" id="{00000000-0008-0000-0600-000053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588" name="Group 83">
              <a:extLst>
                <a:ext uri="{FF2B5EF4-FFF2-40B4-BE49-F238E27FC236}">
                  <a16:creationId xmlns:a16="http://schemas.microsoft.com/office/drawing/2014/main" id="{00000000-0008-0000-0600-00004C020000}"/>
                </a:ext>
              </a:extLst>
            </xdr:cNvPr>
            <xdr:cNvGrpSpPr>
              <a:grpSpLocks/>
            </xdr:cNvGrpSpPr>
          </xdr:nvGrpSpPr>
          <xdr:grpSpPr bwMode="auto">
            <a:xfrm>
              <a:off x="815" y="1111"/>
              <a:ext cx="958" cy="712"/>
              <a:chOff x="815" y="1111"/>
              <a:chExt cx="958" cy="712"/>
            </a:xfrm>
          </xdr:grpSpPr>
          <xdr:sp macro="" textlink="">
            <xdr:nvSpPr>
              <xdr:cNvPr id="592" name="AutoShape 85">
                <a:extLst>
                  <a:ext uri="{FF2B5EF4-FFF2-40B4-BE49-F238E27FC236}">
                    <a16:creationId xmlns:a16="http://schemas.microsoft.com/office/drawing/2014/main" id="{00000000-0008-0000-0600-000050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3" name="Text Box 84">
                <a:extLst>
                  <a:ext uri="{FF2B5EF4-FFF2-40B4-BE49-F238E27FC236}">
                    <a16:creationId xmlns:a16="http://schemas.microsoft.com/office/drawing/2014/main" id="{00000000-0008-0000-0600-000051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589" name="Group 80">
              <a:extLst>
                <a:ext uri="{FF2B5EF4-FFF2-40B4-BE49-F238E27FC236}">
                  <a16:creationId xmlns:a16="http://schemas.microsoft.com/office/drawing/2014/main" id="{00000000-0008-0000-0600-00004D020000}"/>
                </a:ext>
              </a:extLst>
            </xdr:cNvPr>
            <xdr:cNvGrpSpPr>
              <a:grpSpLocks/>
            </xdr:cNvGrpSpPr>
          </xdr:nvGrpSpPr>
          <xdr:grpSpPr bwMode="auto">
            <a:xfrm>
              <a:off x="1838" y="1100"/>
              <a:ext cx="958" cy="712"/>
              <a:chOff x="1838" y="1100"/>
              <a:chExt cx="958" cy="712"/>
            </a:xfrm>
          </xdr:grpSpPr>
          <xdr:sp macro="" textlink="">
            <xdr:nvSpPr>
              <xdr:cNvPr id="590" name="AutoShape 82">
                <a:extLst>
                  <a:ext uri="{FF2B5EF4-FFF2-40B4-BE49-F238E27FC236}">
                    <a16:creationId xmlns:a16="http://schemas.microsoft.com/office/drawing/2014/main" id="{00000000-0008-0000-0600-00004E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591" name="Text Box 81">
                <a:extLst>
                  <a:ext uri="{FF2B5EF4-FFF2-40B4-BE49-F238E27FC236}">
                    <a16:creationId xmlns:a16="http://schemas.microsoft.com/office/drawing/2014/main" id="{00000000-0008-0000-0600-00004F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582" name="Text Box 78">
            <a:extLst>
              <a:ext uri="{FF2B5EF4-FFF2-40B4-BE49-F238E27FC236}">
                <a16:creationId xmlns:a16="http://schemas.microsoft.com/office/drawing/2014/main" id="{00000000-0008-0000-0600-000046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583" name="Text Box 77">
            <a:extLst>
              <a:ext uri="{FF2B5EF4-FFF2-40B4-BE49-F238E27FC236}">
                <a16:creationId xmlns:a16="http://schemas.microsoft.com/office/drawing/2014/main" id="{00000000-0008-0000-0600-000047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584" name="Text Box 76">
            <a:extLst>
              <a:ext uri="{FF2B5EF4-FFF2-40B4-BE49-F238E27FC236}">
                <a16:creationId xmlns:a16="http://schemas.microsoft.com/office/drawing/2014/main" id="{00000000-0008-0000-0600-000048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585" name="Text Box 75">
            <a:extLst>
              <a:ext uri="{FF2B5EF4-FFF2-40B4-BE49-F238E27FC236}">
                <a16:creationId xmlns:a16="http://schemas.microsoft.com/office/drawing/2014/main" id="{00000000-0008-0000-0600-000049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1385455</xdr:colOff>
      <xdr:row>26</xdr:row>
      <xdr:rowOff>138545</xdr:rowOff>
    </xdr:from>
    <xdr:to>
      <xdr:col>21</xdr:col>
      <xdr:colOff>3636236</xdr:colOff>
      <xdr:row>26</xdr:row>
      <xdr:rowOff>2492424</xdr:rowOff>
    </xdr:to>
    <xdr:grpSp>
      <xdr:nvGrpSpPr>
        <xdr:cNvPr id="598" name="Group 74">
          <a:extLst>
            <a:ext uri="{FF2B5EF4-FFF2-40B4-BE49-F238E27FC236}">
              <a16:creationId xmlns:a16="http://schemas.microsoft.com/office/drawing/2014/main" id="{00000000-0008-0000-0600-000056020000}"/>
            </a:ext>
          </a:extLst>
        </xdr:cNvPr>
        <xdr:cNvGrpSpPr>
          <a:grpSpLocks/>
        </xdr:cNvGrpSpPr>
      </xdr:nvGrpSpPr>
      <xdr:grpSpPr bwMode="auto">
        <a:xfrm>
          <a:off x="15013869" y="43239717"/>
          <a:ext cx="2250781" cy="2353879"/>
          <a:chOff x="815" y="707"/>
          <a:chExt cx="1981" cy="1487"/>
        </a:xfrm>
      </xdr:grpSpPr>
      <xdr:grpSp>
        <xdr:nvGrpSpPr>
          <xdr:cNvPr id="599" name="Group 79">
            <a:extLst>
              <a:ext uri="{FF2B5EF4-FFF2-40B4-BE49-F238E27FC236}">
                <a16:creationId xmlns:a16="http://schemas.microsoft.com/office/drawing/2014/main" id="{00000000-0008-0000-0600-000057020000}"/>
              </a:ext>
            </a:extLst>
          </xdr:cNvPr>
          <xdr:cNvGrpSpPr>
            <a:grpSpLocks/>
          </xdr:cNvGrpSpPr>
        </xdr:nvGrpSpPr>
        <xdr:grpSpPr bwMode="auto">
          <a:xfrm>
            <a:off x="815" y="707"/>
            <a:ext cx="1981" cy="1487"/>
            <a:chOff x="815" y="707"/>
            <a:chExt cx="1981" cy="1487"/>
          </a:xfrm>
        </xdr:grpSpPr>
        <xdr:grpSp>
          <xdr:nvGrpSpPr>
            <xdr:cNvPr id="604" name="Group 89">
              <a:extLst>
                <a:ext uri="{FF2B5EF4-FFF2-40B4-BE49-F238E27FC236}">
                  <a16:creationId xmlns:a16="http://schemas.microsoft.com/office/drawing/2014/main" id="{00000000-0008-0000-0600-00005C020000}"/>
                </a:ext>
              </a:extLst>
            </xdr:cNvPr>
            <xdr:cNvGrpSpPr>
              <a:grpSpLocks/>
            </xdr:cNvGrpSpPr>
          </xdr:nvGrpSpPr>
          <xdr:grpSpPr bwMode="auto">
            <a:xfrm>
              <a:off x="1325" y="707"/>
              <a:ext cx="958" cy="712"/>
              <a:chOff x="1325" y="707"/>
              <a:chExt cx="958" cy="712"/>
            </a:xfrm>
          </xdr:grpSpPr>
          <xdr:sp macro="" textlink="">
            <xdr:nvSpPr>
              <xdr:cNvPr id="614" name="AutoShape 91">
                <a:extLst>
                  <a:ext uri="{FF2B5EF4-FFF2-40B4-BE49-F238E27FC236}">
                    <a16:creationId xmlns:a16="http://schemas.microsoft.com/office/drawing/2014/main" id="{00000000-0008-0000-0600-000066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15" name="Text Box 90">
                <a:extLst>
                  <a:ext uri="{FF2B5EF4-FFF2-40B4-BE49-F238E27FC236}">
                    <a16:creationId xmlns:a16="http://schemas.microsoft.com/office/drawing/2014/main" id="{00000000-0008-0000-0600-000067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05" name="Group 86">
              <a:extLst>
                <a:ext uri="{FF2B5EF4-FFF2-40B4-BE49-F238E27FC236}">
                  <a16:creationId xmlns:a16="http://schemas.microsoft.com/office/drawing/2014/main" id="{00000000-0008-0000-0600-00005D020000}"/>
                </a:ext>
              </a:extLst>
            </xdr:cNvPr>
            <xdr:cNvGrpSpPr>
              <a:grpSpLocks/>
            </xdr:cNvGrpSpPr>
          </xdr:nvGrpSpPr>
          <xdr:grpSpPr bwMode="auto">
            <a:xfrm>
              <a:off x="1368" y="1482"/>
              <a:ext cx="958" cy="712"/>
              <a:chOff x="1368" y="1482"/>
              <a:chExt cx="958" cy="712"/>
            </a:xfrm>
          </xdr:grpSpPr>
          <xdr:sp macro="" textlink="">
            <xdr:nvSpPr>
              <xdr:cNvPr id="612" name="AutoShape 88">
                <a:extLst>
                  <a:ext uri="{FF2B5EF4-FFF2-40B4-BE49-F238E27FC236}">
                    <a16:creationId xmlns:a16="http://schemas.microsoft.com/office/drawing/2014/main" id="{00000000-0008-0000-0600-000064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13" name="Text Box 87">
                <a:extLst>
                  <a:ext uri="{FF2B5EF4-FFF2-40B4-BE49-F238E27FC236}">
                    <a16:creationId xmlns:a16="http://schemas.microsoft.com/office/drawing/2014/main" id="{00000000-0008-0000-0600-000065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06" name="Group 83">
              <a:extLst>
                <a:ext uri="{FF2B5EF4-FFF2-40B4-BE49-F238E27FC236}">
                  <a16:creationId xmlns:a16="http://schemas.microsoft.com/office/drawing/2014/main" id="{00000000-0008-0000-0600-00005E020000}"/>
                </a:ext>
              </a:extLst>
            </xdr:cNvPr>
            <xdr:cNvGrpSpPr>
              <a:grpSpLocks/>
            </xdr:cNvGrpSpPr>
          </xdr:nvGrpSpPr>
          <xdr:grpSpPr bwMode="auto">
            <a:xfrm>
              <a:off x="815" y="1111"/>
              <a:ext cx="958" cy="712"/>
              <a:chOff x="815" y="1111"/>
              <a:chExt cx="958" cy="712"/>
            </a:xfrm>
          </xdr:grpSpPr>
          <xdr:sp macro="" textlink="">
            <xdr:nvSpPr>
              <xdr:cNvPr id="610" name="AutoShape 85">
                <a:extLst>
                  <a:ext uri="{FF2B5EF4-FFF2-40B4-BE49-F238E27FC236}">
                    <a16:creationId xmlns:a16="http://schemas.microsoft.com/office/drawing/2014/main" id="{00000000-0008-0000-0600-000062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11" name="Text Box 84">
                <a:extLst>
                  <a:ext uri="{FF2B5EF4-FFF2-40B4-BE49-F238E27FC236}">
                    <a16:creationId xmlns:a16="http://schemas.microsoft.com/office/drawing/2014/main" id="{00000000-0008-0000-0600-000063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07" name="Group 80">
              <a:extLst>
                <a:ext uri="{FF2B5EF4-FFF2-40B4-BE49-F238E27FC236}">
                  <a16:creationId xmlns:a16="http://schemas.microsoft.com/office/drawing/2014/main" id="{00000000-0008-0000-0600-00005F020000}"/>
                </a:ext>
              </a:extLst>
            </xdr:cNvPr>
            <xdr:cNvGrpSpPr>
              <a:grpSpLocks/>
            </xdr:cNvGrpSpPr>
          </xdr:nvGrpSpPr>
          <xdr:grpSpPr bwMode="auto">
            <a:xfrm>
              <a:off x="1838" y="1100"/>
              <a:ext cx="958" cy="712"/>
              <a:chOff x="1838" y="1100"/>
              <a:chExt cx="958" cy="712"/>
            </a:xfrm>
          </xdr:grpSpPr>
          <xdr:sp macro="" textlink="">
            <xdr:nvSpPr>
              <xdr:cNvPr id="608" name="AutoShape 82">
                <a:extLst>
                  <a:ext uri="{FF2B5EF4-FFF2-40B4-BE49-F238E27FC236}">
                    <a16:creationId xmlns:a16="http://schemas.microsoft.com/office/drawing/2014/main" id="{00000000-0008-0000-0600-000060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09" name="Text Box 81">
                <a:extLst>
                  <a:ext uri="{FF2B5EF4-FFF2-40B4-BE49-F238E27FC236}">
                    <a16:creationId xmlns:a16="http://schemas.microsoft.com/office/drawing/2014/main" id="{00000000-0008-0000-0600-000061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00" name="Text Box 78">
            <a:extLst>
              <a:ext uri="{FF2B5EF4-FFF2-40B4-BE49-F238E27FC236}">
                <a16:creationId xmlns:a16="http://schemas.microsoft.com/office/drawing/2014/main" id="{00000000-0008-0000-0600-000058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01" name="Text Box 77">
            <a:extLst>
              <a:ext uri="{FF2B5EF4-FFF2-40B4-BE49-F238E27FC236}">
                <a16:creationId xmlns:a16="http://schemas.microsoft.com/office/drawing/2014/main" id="{00000000-0008-0000-0600-000059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02" name="Text Box 76">
            <a:extLst>
              <a:ext uri="{FF2B5EF4-FFF2-40B4-BE49-F238E27FC236}">
                <a16:creationId xmlns:a16="http://schemas.microsoft.com/office/drawing/2014/main" id="{00000000-0008-0000-0600-00005A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03" name="Text Box 75">
            <a:extLst>
              <a:ext uri="{FF2B5EF4-FFF2-40B4-BE49-F238E27FC236}">
                <a16:creationId xmlns:a16="http://schemas.microsoft.com/office/drawing/2014/main" id="{00000000-0008-0000-0600-00005B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1246909</xdr:colOff>
      <xdr:row>27</xdr:row>
      <xdr:rowOff>121227</xdr:rowOff>
    </xdr:from>
    <xdr:to>
      <xdr:col>21</xdr:col>
      <xdr:colOff>3497690</xdr:colOff>
      <xdr:row>27</xdr:row>
      <xdr:rowOff>2475106</xdr:rowOff>
    </xdr:to>
    <xdr:grpSp>
      <xdr:nvGrpSpPr>
        <xdr:cNvPr id="616" name="Group 74">
          <a:extLst>
            <a:ext uri="{FF2B5EF4-FFF2-40B4-BE49-F238E27FC236}">
              <a16:creationId xmlns:a16="http://schemas.microsoft.com/office/drawing/2014/main" id="{00000000-0008-0000-0600-000068020000}"/>
            </a:ext>
          </a:extLst>
        </xdr:cNvPr>
        <xdr:cNvGrpSpPr>
          <a:grpSpLocks/>
        </xdr:cNvGrpSpPr>
      </xdr:nvGrpSpPr>
      <xdr:grpSpPr bwMode="auto">
        <a:xfrm>
          <a:off x="14875323" y="45867503"/>
          <a:ext cx="2250781" cy="2353879"/>
          <a:chOff x="815" y="707"/>
          <a:chExt cx="1981" cy="1487"/>
        </a:xfrm>
      </xdr:grpSpPr>
      <xdr:grpSp>
        <xdr:nvGrpSpPr>
          <xdr:cNvPr id="617" name="Group 79">
            <a:extLst>
              <a:ext uri="{FF2B5EF4-FFF2-40B4-BE49-F238E27FC236}">
                <a16:creationId xmlns:a16="http://schemas.microsoft.com/office/drawing/2014/main" id="{00000000-0008-0000-0600-000069020000}"/>
              </a:ext>
            </a:extLst>
          </xdr:cNvPr>
          <xdr:cNvGrpSpPr>
            <a:grpSpLocks/>
          </xdr:cNvGrpSpPr>
        </xdr:nvGrpSpPr>
        <xdr:grpSpPr bwMode="auto">
          <a:xfrm>
            <a:off x="815" y="707"/>
            <a:ext cx="1981" cy="1487"/>
            <a:chOff x="815" y="707"/>
            <a:chExt cx="1981" cy="1487"/>
          </a:xfrm>
        </xdr:grpSpPr>
        <xdr:grpSp>
          <xdr:nvGrpSpPr>
            <xdr:cNvPr id="622" name="Group 89">
              <a:extLst>
                <a:ext uri="{FF2B5EF4-FFF2-40B4-BE49-F238E27FC236}">
                  <a16:creationId xmlns:a16="http://schemas.microsoft.com/office/drawing/2014/main" id="{00000000-0008-0000-0600-00006E020000}"/>
                </a:ext>
              </a:extLst>
            </xdr:cNvPr>
            <xdr:cNvGrpSpPr>
              <a:grpSpLocks/>
            </xdr:cNvGrpSpPr>
          </xdr:nvGrpSpPr>
          <xdr:grpSpPr bwMode="auto">
            <a:xfrm>
              <a:off x="1325" y="707"/>
              <a:ext cx="958" cy="712"/>
              <a:chOff x="1325" y="707"/>
              <a:chExt cx="958" cy="712"/>
            </a:xfrm>
          </xdr:grpSpPr>
          <xdr:sp macro="" textlink="">
            <xdr:nvSpPr>
              <xdr:cNvPr id="632" name="AutoShape 91">
                <a:extLst>
                  <a:ext uri="{FF2B5EF4-FFF2-40B4-BE49-F238E27FC236}">
                    <a16:creationId xmlns:a16="http://schemas.microsoft.com/office/drawing/2014/main" id="{00000000-0008-0000-0600-000078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33" name="Text Box 90">
                <a:extLst>
                  <a:ext uri="{FF2B5EF4-FFF2-40B4-BE49-F238E27FC236}">
                    <a16:creationId xmlns:a16="http://schemas.microsoft.com/office/drawing/2014/main" id="{00000000-0008-0000-0600-000079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23" name="Group 86">
              <a:extLst>
                <a:ext uri="{FF2B5EF4-FFF2-40B4-BE49-F238E27FC236}">
                  <a16:creationId xmlns:a16="http://schemas.microsoft.com/office/drawing/2014/main" id="{00000000-0008-0000-0600-00006F020000}"/>
                </a:ext>
              </a:extLst>
            </xdr:cNvPr>
            <xdr:cNvGrpSpPr>
              <a:grpSpLocks/>
            </xdr:cNvGrpSpPr>
          </xdr:nvGrpSpPr>
          <xdr:grpSpPr bwMode="auto">
            <a:xfrm>
              <a:off x="1368" y="1482"/>
              <a:ext cx="958" cy="712"/>
              <a:chOff x="1368" y="1482"/>
              <a:chExt cx="958" cy="712"/>
            </a:xfrm>
          </xdr:grpSpPr>
          <xdr:sp macro="" textlink="">
            <xdr:nvSpPr>
              <xdr:cNvPr id="630" name="AutoShape 88">
                <a:extLst>
                  <a:ext uri="{FF2B5EF4-FFF2-40B4-BE49-F238E27FC236}">
                    <a16:creationId xmlns:a16="http://schemas.microsoft.com/office/drawing/2014/main" id="{00000000-0008-0000-0600-000076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31" name="Text Box 87">
                <a:extLst>
                  <a:ext uri="{FF2B5EF4-FFF2-40B4-BE49-F238E27FC236}">
                    <a16:creationId xmlns:a16="http://schemas.microsoft.com/office/drawing/2014/main" id="{00000000-0008-0000-0600-000077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24" name="Group 83">
              <a:extLst>
                <a:ext uri="{FF2B5EF4-FFF2-40B4-BE49-F238E27FC236}">
                  <a16:creationId xmlns:a16="http://schemas.microsoft.com/office/drawing/2014/main" id="{00000000-0008-0000-0600-000070020000}"/>
                </a:ext>
              </a:extLst>
            </xdr:cNvPr>
            <xdr:cNvGrpSpPr>
              <a:grpSpLocks/>
            </xdr:cNvGrpSpPr>
          </xdr:nvGrpSpPr>
          <xdr:grpSpPr bwMode="auto">
            <a:xfrm>
              <a:off x="815" y="1111"/>
              <a:ext cx="958" cy="712"/>
              <a:chOff x="815" y="1111"/>
              <a:chExt cx="958" cy="712"/>
            </a:xfrm>
          </xdr:grpSpPr>
          <xdr:sp macro="" textlink="">
            <xdr:nvSpPr>
              <xdr:cNvPr id="628" name="AutoShape 85">
                <a:extLst>
                  <a:ext uri="{FF2B5EF4-FFF2-40B4-BE49-F238E27FC236}">
                    <a16:creationId xmlns:a16="http://schemas.microsoft.com/office/drawing/2014/main" id="{00000000-0008-0000-0600-000074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29" name="Text Box 84">
                <a:extLst>
                  <a:ext uri="{FF2B5EF4-FFF2-40B4-BE49-F238E27FC236}">
                    <a16:creationId xmlns:a16="http://schemas.microsoft.com/office/drawing/2014/main" id="{00000000-0008-0000-0600-000075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25" name="Group 80">
              <a:extLst>
                <a:ext uri="{FF2B5EF4-FFF2-40B4-BE49-F238E27FC236}">
                  <a16:creationId xmlns:a16="http://schemas.microsoft.com/office/drawing/2014/main" id="{00000000-0008-0000-0600-000071020000}"/>
                </a:ext>
              </a:extLst>
            </xdr:cNvPr>
            <xdr:cNvGrpSpPr>
              <a:grpSpLocks/>
            </xdr:cNvGrpSpPr>
          </xdr:nvGrpSpPr>
          <xdr:grpSpPr bwMode="auto">
            <a:xfrm>
              <a:off x="1838" y="1100"/>
              <a:ext cx="958" cy="712"/>
              <a:chOff x="1838" y="1100"/>
              <a:chExt cx="958" cy="712"/>
            </a:xfrm>
          </xdr:grpSpPr>
          <xdr:sp macro="" textlink="">
            <xdr:nvSpPr>
              <xdr:cNvPr id="626" name="AutoShape 82">
                <a:extLst>
                  <a:ext uri="{FF2B5EF4-FFF2-40B4-BE49-F238E27FC236}">
                    <a16:creationId xmlns:a16="http://schemas.microsoft.com/office/drawing/2014/main" id="{00000000-0008-0000-0600-000072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27" name="Text Box 81">
                <a:extLst>
                  <a:ext uri="{FF2B5EF4-FFF2-40B4-BE49-F238E27FC236}">
                    <a16:creationId xmlns:a16="http://schemas.microsoft.com/office/drawing/2014/main" id="{00000000-0008-0000-0600-000073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18" name="Text Box 78">
            <a:extLst>
              <a:ext uri="{FF2B5EF4-FFF2-40B4-BE49-F238E27FC236}">
                <a16:creationId xmlns:a16="http://schemas.microsoft.com/office/drawing/2014/main" id="{00000000-0008-0000-0600-00006A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19" name="Text Box 77">
            <a:extLst>
              <a:ext uri="{FF2B5EF4-FFF2-40B4-BE49-F238E27FC236}">
                <a16:creationId xmlns:a16="http://schemas.microsoft.com/office/drawing/2014/main" id="{00000000-0008-0000-0600-00006B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20" name="Text Box 76">
            <a:extLst>
              <a:ext uri="{FF2B5EF4-FFF2-40B4-BE49-F238E27FC236}">
                <a16:creationId xmlns:a16="http://schemas.microsoft.com/office/drawing/2014/main" id="{00000000-0008-0000-0600-00006C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21" name="Text Box 75">
            <a:extLst>
              <a:ext uri="{FF2B5EF4-FFF2-40B4-BE49-F238E27FC236}">
                <a16:creationId xmlns:a16="http://schemas.microsoft.com/office/drawing/2014/main" id="{00000000-0008-0000-0600-00006D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1177636</xdr:colOff>
      <xdr:row>28</xdr:row>
      <xdr:rowOff>121227</xdr:rowOff>
    </xdr:from>
    <xdr:to>
      <xdr:col>21</xdr:col>
      <xdr:colOff>3428417</xdr:colOff>
      <xdr:row>28</xdr:row>
      <xdr:rowOff>2475106</xdr:rowOff>
    </xdr:to>
    <xdr:grpSp>
      <xdr:nvGrpSpPr>
        <xdr:cNvPr id="634" name="Group 74">
          <a:extLst>
            <a:ext uri="{FF2B5EF4-FFF2-40B4-BE49-F238E27FC236}">
              <a16:creationId xmlns:a16="http://schemas.microsoft.com/office/drawing/2014/main" id="{00000000-0008-0000-0600-00007A020000}"/>
            </a:ext>
          </a:extLst>
        </xdr:cNvPr>
        <xdr:cNvGrpSpPr>
          <a:grpSpLocks/>
        </xdr:cNvGrpSpPr>
      </xdr:nvGrpSpPr>
      <xdr:grpSpPr bwMode="auto">
        <a:xfrm>
          <a:off x="14806050" y="48512606"/>
          <a:ext cx="2250781" cy="2353879"/>
          <a:chOff x="815" y="707"/>
          <a:chExt cx="1981" cy="1487"/>
        </a:xfrm>
      </xdr:grpSpPr>
      <xdr:grpSp>
        <xdr:nvGrpSpPr>
          <xdr:cNvPr id="635" name="Group 79">
            <a:extLst>
              <a:ext uri="{FF2B5EF4-FFF2-40B4-BE49-F238E27FC236}">
                <a16:creationId xmlns:a16="http://schemas.microsoft.com/office/drawing/2014/main" id="{00000000-0008-0000-0600-00007B020000}"/>
              </a:ext>
            </a:extLst>
          </xdr:cNvPr>
          <xdr:cNvGrpSpPr>
            <a:grpSpLocks/>
          </xdr:cNvGrpSpPr>
        </xdr:nvGrpSpPr>
        <xdr:grpSpPr bwMode="auto">
          <a:xfrm>
            <a:off x="815" y="707"/>
            <a:ext cx="1981" cy="1487"/>
            <a:chOff x="815" y="707"/>
            <a:chExt cx="1981" cy="1487"/>
          </a:xfrm>
        </xdr:grpSpPr>
        <xdr:grpSp>
          <xdr:nvGrpSpPr>
            <xdr:cNvPr id="658" name="Group 89">
              <a:extLst>
                <a:ext uri="{FF2B5EF4-FFF2-40B4-BE49-F238E27FC236}">
                  <a16:creationId xmlns:a16="http://schemas.microsoft.com/office/drawing/2014/main" id="{00000000-0008-0000-0600-000092020000}"/>
                </a:ext>
              </a:extLst>
            </xdr:cNvPr>
            <xdr:cNvGrpSpPr>
              <a:grpSpLocks/>
            </xdr:cNvGrpSpPr>
          </xdr:nvGrpSpPr>
          <xdr:grpSpPr bwMode="auto">
            <a:xfrm>
              <a:off x="1325" y="707"/>
              <a:ext cx="958" cy="712"/>
              <a:chOff x="1325" y="707"/>
              <a:chExt cx="958" cy="712"/>
            </a:xfrm>
          </xdr:grpSpPr>
          <xdr:sp macro="" textlink="">
            <xdr:nvSpPr>
              <xdr:cNvPr id="668" name="AutoShape 91">
                <a:extLst>
                  <a:ext uri="{FF2B5EF4-FFF2-40B4-BE49-F238E27FC236}">
                    <a16:creationId xmlns:a16="http://schemas.microsoft.com/office/drawing/2014/main" id="{00000000-0008-0000-0600-00009C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669" name="Text Box 90">
                <a:extLst>
                  <a:ext uri="{FF2B5EF4-FFF2-40B4-BE49-F238E27FC236}">
                    <a16:creationId xmlns:a16="http://schemas.microsoft.com/office/drawing/2014/main" id="{00000000-0008-0000-0600-00009D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59" name="Group 86">
              <a:extLst>
                <a:ext uri="{FF2B5EF4-FFF2-40B4-BE49-F238E27FC236}">
                  <a16:creationId xmlns:a16="http://schemas.microsoft.com/office/drawing/2014/main" id="{00000000-0008-0000-0600-000093020000}"/>
                </a:ext>
              </a:extLst>
            </xdr:cNvPr>
            <xdr:cNvGrpSpPr>
              <a:grpSpLocks/>
            </xdr:cNvGrpSpPr>
          </xdr:nvGrpSpPr>
          <xdr:grpSpPr bwMode="auto">
            <a:xfrm>
              <a:off x="1368" y="1482"/>
              <a:ext cx="958" cy="712"/>
              <a:chOff x="1368" y="1482"/>
              <a:chExt cx="958" cy="712"/>
            </a:xfrm>
          </xdr:grpSpPr>
          <xdr:sp macro="" textlink="">
            <xdr:nvSpPr>
              <xdr:cNvPr id="666" name="AutoShape 88">
                <a:extLst>
                  <a:ext uri="{FF2B5EF4-FFF2-40B4-BE49-F238E27FC236}">
                    <a16:creationId xmlns:a16="http://schemas.microsoft.com/office/drawing/2014/main" id="{00000000-0008-0000-0600-00009A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667" name="Text Box 87">
                <a:extLst>
                  <a:ext uri="{FF2B5EF4-FFF2-40B4-BE49-F238E27FC236}">
                    <a16:creationId xmlns:a16="http://schemas.microsoft.com/office/drawing/2014/main" id="{00000000-0008-0000-0600-00009B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60" name="Group 83">
              <a:extLst>
                <a:ext uri="{FF2B5EF4-FFF2-40B4-BE49-F238E27FC236}">
                  <a16:creationId xmlns:a16="http://schemas.microsoft.com/office/drawing/2014/main" id="{00000000-0008-0000-0600-000094020000}"/>
                </a:ext>
              </a:extLst>
            </xdr:cNvPr>
            <xdr:cNvGrpSpPr>
              <a:grpSpLocks/>
            </xdr:cNvGrpSpPr>
          </xdr:nvGrpSpPr>
          <xdr:grpSpPr bwMode="auto">
            <a:xfrm>
              <a:off x="815" y="1111"/>
              <a:ext cx="958" cy="712"/>
              <a:chOff x="815" y="1111"/>
              <a:chExt cx="958" cy="712"/>
            </a:xfrm>
          </xdr:grpSpPr>
          <xdr:sp macro="" textlink="">
            <xdr:nvSpPr>
              <xdr:cNvPr id="664" name="AutoShape 85">
                <a:extLst>
                  <a:ext uri="{FF2B5EF4-FFF2-40B4-BE49-F238E27FC236}">
                    <a16:creationId xmlns:a16="http://schemas.microsoft.com/office/drawing/2014/main" id="{00000000-0008-0000-0600-000098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65" name="Text Box 84">
                <a:extLst>
                  <a:ext uri="{FF2B5EF4-FFF2-40B4-BE49-F238E27FC236}">
                    <a16:creationId xmlns:a16="http://schemas.microsoft.com/office/drawing/2014/main" id="{00000000-0008-0000-0600-000099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61" name="Group 80">
              <a:extLst>
                <a:ext uri="{FF2B5EF4-FFF2-40B4-BE49-F238E27FC236}">
                  <a16:creationId xmlns:a16="http://schemas.microsoft.com/office/drawing/2014/main" id="{00000000-0008-0000-0600-000095020000}"/>
                </a:ext>
              </a:extLst>
            </xdr:cNvPr>
            <xdr:cNvGrpSpPr>
              <a:grpSpLocks/>
            </xdr:cNvGrpSpPr>
          </xdr:nvGrpSpPr>
          <xdr:grpSpPr bwMode="auto">
            <a:xfrm>
              <a:off x="1838" y="1100"/>
              <a:ext cx="958" cy="712"/>
              <a:chOff x="1838" y="1100"/>
              <a:chExt cx="958" cy="712"/>
            </a:xfrm>
          </xdr:grpSpPr>
          <xdr:sp macro="" textlink="">
            <xdr:nvSpPr>
              <xdr:cNvPr id="662" name="AutoShape 82">
                <a:extLst>
                  <a:ext uri="{FF2B5EF4-FFF2-40B4-BE49-F238E27FC236}">
                    <a16:creationId xmlns:a16="http://schemas.microsoft.com/office/drawing/2014/main" id="{00000000-0008-0000-0600-000096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63" name="Text Box 81">
                <a:extLst>
                  <a:ext uri="{FF2B5EF4-FFF2-40B4-BE49-F238E27FC236}">
                    <a16:creationId xmlns:a16="http://schemas.microsoft.com/office/drawing/2014/main" id="{00000000-0008-0000-0600-000097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54" name="Text Box 78">
            <a:extLst>
              <a:ext uri="{FF2B5EF4-FFF2-40B4-BE49-F238E27FC236}">
                <a16:creationId xmlns:a16="http://schemas.microsoft.com/office/drawing/2014/main" id="{00000000-0008-0000-0600-00008E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55" name="Text Box 77">
            <a:extLst>
              <a:ext uri="{FF2B5EF4-FFF2-40B4-BE49-F238E27FC236}">
                <a16:creationId xmlns:a16="http://schemas.microsoft.com/office/drawing/2014/main" id="{00000000-0008-0000-0600-00008F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56" name="Text Box 76">
            <a:extLst>
              <a:ext uri="{FF2B5EF4-FFF2-40B4-BE49-F238E27FC236}">
                <a16:creationId xmlns:a16="http://schemas.microsoft.com/office/drawing/2014/main" id="{00000000-0008-0000-0600-000090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57" name="Text Box 75">
            <a:extLst>
              <a:ext uri="{FF2B5EF4-FFF2-40B4-BE49-F238E27FC236}">
                <a16:creationId xmlns:a16="http://schemas.microsoft.com/office/drawing/2014/main" id="{00000000-0008-0000-0600-000091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1246910</xdr:colOff>
      <xdr:row>29</xdr:row>
      <xdr:rowOff>121228</xdr:rowOff>
    </xdr:from>
    <xdr:to>
      <xdr:col>21</xdr:col>
      <xdr:colOff>3497691</xdr:colOff>
      <xdr:row>29</xdr:row>
      <xdr:rowOff>2475107</xdr:rowOff>
    </xdr:to>
    <xdr:grpSp>
      <xdr:nvGrpSpPr>
        <xdr:cNvPr id="670" name="Group 74">
          <a:extLst>
            <a:ext uri="{FF2B5EF4-FFF2-40B4-BE49-F238E27FC236}">
              <a16:creationId xmlns:a16="http://schemas.microsoft.com/office/drawing/2014/main" id="{00000000-0008-0000-0600-00009E020000}"/>
            </a:ext>
          </a:extLst>
        </xdr:cNvPr>
        <xdr:cNvGrpSpPr>
          <a:grpSpLocks/>
        </xdr:cNvGrpSpPr>
      </xdr:nvGrpSpPr>
      <xdr:grpSpPr bwMode="auto">
        <a:xfrm>
          <a:off x="14875324" y="51157711"/>
          <a:ext cx="2250781" cy="2353879"/>
          <a:chOff x="815" y="707"/>
          <a:chExt cx="1981" cy="1487"/>
        </a:xfrm>
      </xdr:grpSpPr>
      <xdr:grpSp>
        <xdr:nvGrpSpPr>
          <xdr:cNvPr id="671" name="Group 79">
            <a:extLst>
              <a:ext uri="{FF2B5EF4-FFF2-40B4-BE49-F238E27FC236}">
                <a16:creationId xmlns:a16="http://schemas.microsoft.com/office/drawing/2014/main" id="{00000000-0008-0000-0600-00009F020000}"/>
              </a:ext>
            </a:extLst>
          </xdr:cNvPr>
          <xdr:cNvGrpSpPr>
            <a:grpSpLocks/>
          </xdr:cNvGrpSpPr>
        </xdr:nvGrpSpPr>
        <xdr:grpSpPr bwMode="auto">
          <a:xfrm>
            <a:off x="815" y="707"/>
            <a:ext cx="1981" cy="1487"/>
            <a:chOff x="815" y="707"/>
            <a:chExt cx="1981" cy="1487"/>
          </a:xfrm>
        </xdr:grpSpPr>
        <xdr:grpSp>
          <xdr:nvGrpSpPr>
            <xdr:cNvPr id="694" name="Group 89">
              <a:extLst>
                <a:ext uri="{FF2B5EF4-FFF2-40B4-BE49-F238E27FC236}">
                  <a16:creationId xmlns:a16="http://schemas.microsoft.com/office/drawing/2014/main" id="{00000000-0008-0000-0600-0000B6020000}"/>
                </a:ext>
              </a:extLst>
            </xdr:cNvPr>
            <xdr:cNvGrpSpPr>
              <a:grpSpLocks/>
            </xdr:cNvGrpSpPr>
          </xdr:nvGrpSpPr>
          <xdr:grpSpPr bwMode="auto">
            <a:xfrm>
              <a:off x="1325" y="707"/>
              <a:ext cx="958" cy="712"/>
              <a:chOff x="1325" y="707"/>
              <a:chExt cx="958" cy="712"/>
            </a:xfrm>
          </xdr:grpSpPr>
          <xdr:sp macro="" textlink="">
            <xdr:nvSpPr>
              <xdr:cNvPr id="704" name="AutoShape 91">
                <a:extLst>
                  <a:ext uri="{FF2B5EF4-FFF2-40B4-BE49-F238E27FC236}">
                    <a16:creationId xmlns:a16="http://schemas.microsoft.com/office/drawing/2014/main" id="{00000000-0008-0000-0600-0000C0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05" name="Text Box 90">
                <a:extLst>
                  <a:ext uri="{FF2B5EF4-FFF2-40B4-BE49-F238E27FC236}">
                    <a16:creationId xmlns:a16="http://schemas.microsoft.com/office/drawing/2014/main" id="{00000000-0008-0000-0600-0000C1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695" name="Group 86">
              <a:extLst>
                <a:ext uri="{FF2B5EF4-FFF2-40B4-BE49-F238E27FC236}">
                  <a16:creationId xmlns:a16="http://schemas.microsoft.com/office/drawing/2014/main" id="{00000000-0008-0000-0600-0000B7020000}"/>
                </a:ext>
              </a:extLst>
            </xdr:cNvPr>
            <xdr:cNvGrpSpPr>
              <a:grpSpLocks/>
            </xdr:cNvGrpSpPr>
          </xdr:nvGrpSpPr>
          <xdr:grpSpPr bwMode="auto">
            <a:xfrm>
              <a:off x="1368" y="1482"/>
              <a:ext cx="958" cy="712"/>
              <a:chOff x="1368" y="1482"/>
              <a:chExt cx="958" cy="712"/>
            </a:xfrm>
          </xdr:grpSpPr>
          <xdr:sp macro="" textlink="">
            <xdr:nvSpPr>
              <xdr:cNvPr id="702" name="AutoShape 88">
                <a:extLst>
                  <a:ext uri="{FF2B5EF4-FFF2-40B4-BE49-F238E27FC236}">
                    <a16:creationId xmlns:a16="http://schemas.microsoft.com/office/drawing/2014/main" id="{00000000-0008-0000-0600-0000BE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03" name="Text Box 87">
                <a:extLst>
                  <a:ext uri="{FF2B5EF4-FFF2-40B4-BE49-F238E27FC236}">
                    <a16:creationId xmlns:a16="http://schemas.microsoft.com/office/drawing/2014/main" id="{00000000-0008-0000-0600-0000BF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696" name="Group 83">
              <a:extLst>
                <a:ext uri="{FF2B5EF4-FFF2-40B4-BE49-F238E27FC236}">
                  <a16:creationId xmlns:a16="http://schemas.microsoft.com/office/drawing/2014/main" id="{00000000-0008-0000-0600-0000B8020000}"/>
                </a:ext>
              </a:extLst>
            </xdr:cNvPr>
            <xdr:cNvGrpSpPr>
              <a:grpSpLocks/>
            </xdr:cNvGrpSpPr>
          </xdr:nvGrpSpPr>
          <xdr:grpSpPr bwMode="auto">
            <a:xfrm>
              <a:off x="815" y="1111"/>
              <a:ext cx="958" cy="712"/>
              <a:chOff x="815" y="1111"/>
              <a:chExt cx="958" cy="712"/>
            </a:xfrm>
          </xdr:grpSpPr>
          <xdr:sp macro="" textlink="">
            <xdr:nvSpPr>
              <xdr:cNvPr id="700" name="AutoShape 85">
                <a:extLst>
                  <a:ext uri="{FF2B5EF4-FFF2-40B4-BE49-F238E27FC236}">
                    <a16:creationId xmlns:a16="http://schemas.microsoft.com/office/drawing/2014/main" id="{00000000-0008-0000-0600-0000BC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01" name="Text Box 84">
                <a:extLst>
                  <a:ext uri="{FF2B5EF4-FFF2-40B4-BE49-F238E27FC236}">
                    <a16:creationId xmlns:a16="http://schemas.microsoft.com/office/drawing/2014/main" id="{00000000-0008-0000-0600-0000BD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697" name="Group 80">
              <a:extLst>
                <a:ext uri="{FF2B5EF4-FFF2-40B4-BE49-F238E27FC236}">
                  <a16:creationId xmlns:a16="http://schemas.microsoft.com/office/drawing/2014/main" id="{00000000-0008-0000-0600-0000B9020000}"/>
                </a:ext>
              </a:extLst>
            </xdr:cNvPr>
            <xdr:cNvGrpSpPr>
              <a:grpSpLocks/>
            </xdr:cNvGrpSpPr>
          </xdr:nvGrpSpPr>
          <xdr:grpSpPr bwMode="auto">
            <a:xfrm>
              <a:off x="1838" y="1100"/>
              <a:ext cx="958" cy="712"/>
              <a:chOff x="1838" y="1100"/>
              <a:chExt cx="958" cy="712"/>
            </a:xfrm>
          </xdr:grpSpPr>
          <xdr:sp macro="" textlink="">
            <xdr:nvSpPr>
              <xdr:cNvPr id="698" name="AutoShape 82">
                <a:extLst>
                  <a:ext uri="{FF2B5EF4-FFF2-40B4-BE49-F238E27FC236}">
                    <a16:creationId xmlns:a16="http://schemas.microsoft.com/office/drawing/2014/main" id="{00000000-0008-0000-0600-0000BA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699" name="Text Box 81">
                <a:extLst>
                  <a:ext uri="{FF2B5EF4-FFF2-40B4-BE49-F238E27FC236}">
                    <a16:creationId xmlns:a16="http://schemas.microsoft.com/office/drawing/2014/main" id="{00000000-0008-0000-0600-0000BB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690" name="Text Box 78">
            <a:extLst>
              <a:ext uri="{FF2B5EF4-FFF2-40B4-BE49-F238E27FC236}">
                <a16:creationId xmlns:a16="http://schemas.microsoft.com/office/drawing/2014/main" id="{00000000-0008-0000-0600-0000B2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691" name="Text Box 77">
            <a:extLst>
              <a:ext uri="{FF2B5EF4-FFF2-40B4-BE49-F238E27FC236}">
                <a16:creationId xmlns:a16="http://schemas.microsoft.com/office/drawing/2014/main" id="{00000000-0008-0000-0600-0000B3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692" name="Text Box 76">
            <a:extLst>
              <a:ext uri="{FF2B5EF4-FFF2-40B4-BE49-F238E27FC236}">
                <a16:creationId xmlns:a16="http://schemas.microsoft.com/office/drawing/2014/main" id="{00000000-0008-0000-0600-0000B4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693" name="Text Box 75">
            <a:extLst>
              <a:ext uri="{FF2B5EF4-FFF2-40B4-BE49-F238E27FC236}">
                <a16:creationId xmlns:a16="http://schemas.microsoft.com/office/drawing/2014/main" id="{00000000-0008-0000-0600-0000B5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1160318</xdr:colOff>
      <xdr:row>30</xdr:row>
      <xdr:rowOff>207818</xdr:rowOff>
    </xdr:from>
    <xdr:to>
      <xdr:col>21</xdr:col>
      <xdr:colOff>3411099</xdr:colOff>
      <xdr:row>30</xdr:row>
      <xdr:rowOff>2561697</xdr:rowOff>
    </xdr:to>
    <xdr:grpSp>
      <xdr:nvGrpSpPr>
        <xdr:cNvPr id="706" name="Group 74">
          <a:extLst>
            <a:ext uri="{FF2B5EF4-FFF2-40B4-BE49-F238E27FC236}">
              <a16:creationId xmlns:a16="http://schemas.microsoft.com/office/drawing/2014/main" id="{00000000-0008-0000-0600-0000C2020000}"/>
            </a:ext>
          </a:extLst>
        </xdr:cNvPr>
        <xdr:cNvGrpSpPr>
          <a:grpSpLocks/>
        </xdr:cNvGrpSpPr>
      </xdr:nvGrpSpPr>
      <xdr:grpSpPr bwMode="auto">
        <a:xfrm>
          <a:off x="14788732" y="53889404"/>
          <a:ext cx="2250781" cy="2353879"/>
          <a:chOff x="815" y="707"/>
          <a:chExt cx="1981" cy="1487"/>
        </a:xfrm>
      </xdr:grpSpPr>
      <xdr:grpSp>
        <xdr:nvGrpSpPr>
          <xdr:cNvPr id="707" name="Group 79">
            <a:extLst>
              <a:ext uri="{FF2B5EF4-FFF2-40B4-BE49-F238E27FC236}">
                <a16:creationId xmlns:a16="http://schemas.microsoft.com/office/drawing/2014/main" id="{00000000-0008-0000-0600-0000C3020000}"/>
              </a:ext>
            </a:extLst>
          </xdr:cNvPr>
          <xdr:cNvGrpSpPr>
            <a:grpSpLocks/>
          </xdr:cNvGrpSpPr>
        </xdr:nvGrpSpPr>
        <xdr:grpSpPr bwMode="auto">
          <a:xfrm>
            <a:off x="815" y="707"/>
            <a:ext cx="1981" cy="1487"/>
            <a:chOff x="815" y="707"/>
            <a:chExt cx="1981" cy="1487"/>
          </a:xfrm>
        </xdr:grpSpPr>
        <xdr:grpSp>
          <xdr:nvGrpSpPr>
            <xdr:cNvPr id="730" name="Group 89">
              <a:extLst>
                <a:ext uri="{FF2B5EF4-FFF2-40B4-BE49-F238E27FC236}">
                  <a16:creationId xmlns:a16="http://schemas.microsoft.com/office/drawing/2014/main" id="{00000000-0008-0000-0600-0000DA020000}"/>
                </a:ext>
              </a:extLst>
            </xdr:cNvPr>
            <xdr:cNvGrpSpPr>
              <a:grpSpLocks/>
            </xdr:cNvGrpSpPr>
          </xdr:nvGrpSpPr>
          <xdr:grpSpPr bwMode="auto">
            <a:xfrm>
              <a:off x="1325" y="707"/>
              <a:ext cx="958" cy="712"/>
              <a:chOff x="1325" y="707"/>
              <a:chExt cx="958" cy="712"/>
            </a:xfrm>
          </xdr:grpSpPr>
          <xdr:sp macro="" textlink="">
            <xdr:nvSpPr>
              <xdr:cNvPr id="740" name="AutoShape 91">
                <a:extLst>
                  <a:ext uri="{FF2B5EF4-FFF2-40B4-BE49-F238E27FC236}">
                    <a16:creationId xmlns:a16="http://schemas.microsoft.com/office/drawing/2014/main" id="{00000000-0008-0000-0600-0000E402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741" name="Text Box 90">
                <a:extLst>
                  <a:ext uri="{FF2B5EF4-FFF2-40B4-BE49-F238E27FC236}">
                    <a16:creationId xmlns:a16="http://schemas.microsoft.com/office/drawing/2014/main" id="{00000000-0008-0000-0600-0000E502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731" name="Group 86">
              <a:extLst>
                <a:ext uri="{FF2B5EF4-FFF2-40B4-BE49-F238E27FC236}">
                  <a16:creationId xmlns:a16="http://schemas.microsoft.com/office/drawing/2014/main" id="{00000000-0008-0000-0600-0000DB020000}"/>
                </a:ext>
              </a:extLst>
            </xdr:cNvPr>
            <xdr:cNvGrpSpPr>
              <a:grpSpLocks/>
            </xdr:cNvGrpSpPr>
          </xdr:nvGrpSpPr>
          <xdr:grpSpPr bwMode="auto">
            <a:xfrm>
              <a:off x="1368" y="1482"/>
              <a:ext cx="958" cy="712"/>
              <a:chOff x="1368" y="1482"/>
              <a:chExt cx="958" cy="712"/>
            </a:xfrm>
          </xdr:grpSpPr>
          <xdr:sp macro="" textlink="">
            <xdr:nvSpPr>
              <xdr:cNvPr id="738" name="AutoShape 88">
                <a:extLst>
                  <a:ext uri="{FF2B5EF4-FFF2-40B4-BE49-F238E27FC236}">
                    <a16:creationId xmlns:a16="http://schemas.microsoft.com/office/drawing/2014/main" id="{00000000-0008-0000-0600-0000E202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739" name="Text Box 87">
                <a:extLst>
                  <a:ext uri="{FF2B5EF4-FFF2-40B4-BE49-F238E27FC236}">
                    <a16:creationId xmlns:a16="http://schemas.microsoft.com/office/drawing/2014/main" id="{00000000-0008-0000-0600-0000E302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732" name="Group 83">
              <a:extLst>
                <a:ext uri="{FF2B5EF4-FFF2-40B4-BE49-F238E27FC236}">
                  <a16:creationId xmlns:a16="http://schemas.microsoft.com/office/drawing/2014/main" id="{00000000-0008-0000-0600-0000DC020000}"/>
                </a:ext>
              </a:extLst>
            </xdr:cNvPr>
            <xdr:cNvGrpSpPr>
              <a:grpSpLocks/>
            </xdr:cNvGrpSpPr>
          </xdr:nvGrpSpPr>
          <xdr:grpSpPr bwMode="auto">
            <a:xfrm>
              <a:off x="815" y="1111"/>
              <a:ext cx="958" cy="712"/>
              <a:chOff x="815" y="1111"/>
              <a:chExt cx="958" cy="712"/>
            </a:xfrm>
          </xdr:grpSpPr>
          <xdr:sp macro="" textlink="">
            <xdr:nvSpPr>
              <xdr:cNvPr id="736" name="AutoShape 85">
                <a:extLst>
                  <a:ext uri="{FF2B5EF4-FFF2-40B4-BE49-F238E27FC236}">
                    <a16:creationId xmlns:a16="http://schemas.microsoft.com/office/drawing/2014/main" id="{00000000-0008-0000-0600-0000E002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37" name="Text Box 84">
                <a:extLst>
                  <a:ext uri="{FF2B5EF4-FFF2-40B4-BE49-F238E27FC236}">
                    <a16:creationId xmlns:a16="http://schemas.microsoft.com/office/drawing/2014/main" id="{00000000-0008-0000-0600-0000E102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733" name="Group 80">
              <a:extLst>
                <a:ext uri="{FF2B5EF4-FFF2-40B4-BE49-F238E27FC236}">
                  <a16:creationId xmlns:a16="http://schemas.microsoft.com/office/drawing/2014/main" id="{00000000-0008-0000-0600-0000DD020000}"/>
                </a:ext>
              </a:extLst>
            </xdr:cNvPr>
            <xdr:cNvGrpSpPr>
              <a:grpSpLocks/>
            </xdr:cNvGrpSpPr>
          </xdr:nvGrpSpPr>
          <xdr:grpSpPr bwMode="auto">
            <a:xfrm>
              <a:off x="1838" y="1100"/>
              <a:ext cx="958" cy="712"/>
              <a:chOff x="1838" y="1100"/>
              <a:chExt cx="958" cy="712"/>
            </a:xfrm>
          </xdr:grpSpPr>
          <xdr:sp macro="" textlink="">
            <xdr:nvSpPr>
              <xdr:cNvPr id="734" name="AutoShape 82">
                <a:extLst>
                  <a:ext uri="{FF2B5EF4-FFF2-40B4-BE49-F238E27FC236}">
                    <a16:creationId xmlns:a16="http://schemas.microsoft.com/office/drawing/2014/main" id="{00000000-0008-0000-0600-0000DE02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735" name="Text Box 81">
                <a:extLst>
                  <a:ext uri="{FF2B5EF4-FFF2-40B4-BE49-F238E27FC236}">
                    <a16:creationId xmlns:a16="http://schemas.microsoft.com/office/drawing/2014/main" id="{00000000-0008-0000-0600-0000DF02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726" name="Text Box 78">
            <a:extLst>
              <a:ext uri="{FF2B5EF4-FFF2-40B4-BE49-F238E27FC236}">
                <a16:creationId xmlns:a16="http://schemas.microsoft.com/office/drawing/2014/main" id="{00000000-0008-0000-0600-0000D602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727" name="Text Box 77">
            <a:extLst>
              <a:ext uri="{FF2B5EF4-FFF2-40B4-BE49-F238E27FC236}">
                <a16:creationId xmlns:a16="http://schemas.microsoft.com/office/drawing/2014/main" id="{00000000-0008-0000-0600-0000D702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728" name="Text Box 76">
            <a:extLst>
              <a:ext uri="{FF2B5EF4-FFF2-40B4-BE49-F238E27FC236}">
                <a16:creationId xmlns:a16="http://schemas.microsoft.com/office/drawing/2014/main" id="{00000000-0008-0000-0600-0000D802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729" name="Text Box 75">
            <a:extLst>
              <a:ext uri="{FF2B5EF4-FFF2-40B4-BE49-F238E27FC236}">
                <a16:creationId xmlns:a16="http://schemas.microsoft.com/office/drawing/2014/main" id="{00000000-0008-0000-0600-0000D902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1125682</xdr:colOff>
      <xdr:row>31</xdr:row>
      <xdr:rowOff>69272</xdr:rowOff>
    </xdr:from>
    <xdr:to>
      <xdr:col>21</xdr:col>
      <xdr:colOff>3376463</xdr:colOff>
      <xdr:row>31</xdr:row>
      <xdr:rowOff>2423151</xdr:rowOff>
    </xdr:to>
    <xdr:grpSp>
      <xdr:nvGrpSpPr>
        <xdr:cNvPr id="924" name="Group 74">
          <a:extLst>
            <a:ext uri="{FF2B5EF4-FFF2-40B4-BE49-F238E27FC236}">
              <a16:creationId xmlns:a16="http://schemas.microsoft.com/office/drawing/2014/main" id="{00000000-0008-0000-0600-00009C030000}"/>
            </a:ext>
          </a:extLst>
        </xdr:cNvPr>
        <xdr:cNvGrpSpPr>
          <a:grpSpLocks/>
        </xdr:cNvGrpSpPr>
      </xdr:nvGrpSpPr>
      <xdr:grpSpPr bwMode="auto">
        <a:xfrm>
          <a:off x="14754096" y="56395962"/>
          <a:ext cx="2250781" cy="2353879"/>
          <a:chOff x="815" y="707"/>
          <a:chExt cx="1981" cy="1487"/>
        </a:xfrm>
      </xdr:grpSpPr>
      <xdr:grpSp>
        <xdr:nvGrpSpPr>
          <xdr:cNvPr id="925" name="Group 79">
            <a:extLst>
              <a:ext uri="{FF2B5EF4-FFF2-40B4-BE49-F238E27FC236}">
                <a16:creationId xmlns:a16="http://schemas.microsoft.com/office/drawing/2014/main" id="{00000000-0008-0000-0600-00009D030000}"/>
              </a:ext>
            </a:extLst>
          </xdr:cNvPr>
          <xdr:cNvGrpSpPr>
            <a:grpSpLocks/>
          </xdr:cNvGrpSpPr>
        </xdr:nvGrpSpPr>
        <xdr:grpSpPr bwMode="auto">
          <a:xfrm>
            <a:off x="815" y="707"/>
            <a:ext cx="1981" cy="1487"/>
            <a:chOff x="815" y="707"/>
            <a:chExt cx="1981" cy="1487"/>
          </a:xfrm>
        </xdr:grpSpPr>
        <xdr:grpSp>
          <xdr:nvGrpSpPr>
            <xdr:cNvPr id="930" name="Group 89">
              <a:extLst>
                <a:ext uri="{FF2B5EF4-FFF2-40B4-BE49-F238E27FC236}">
                  <a16:creationId xmlns:a16="http://schemas.microsoft.com/office/drawing/2014/main" id="{00000000-0008-0000-0600-0000A2030000}"/>
                </a:ext>
              </a:extLst>
            </xdr:cNvPr>
            <xdr:cNvGrpSpPr>
              <a:grpSpLocks/>
            </xdr:cNvGrpSpPr>
          </xdr:nvGrpSpPr>
          <xdr:grpSpPr bwMode="auto">
            <a:xfrm>
              <a:off x="1325" y="707"/>
              <a:ext cx="958" cy="712"/>
              <a:chOff x="1325" y="707"/>
              <a:chExt cx="958" cy="712"/>
            </a:xfrm>
          </xdr:grpSpPr>
          <xdr:sp macro="" textlink="">
            <xdr:nvSpPr>
              <xdr:cNvPr id="940" name="AutoShape 91">
                <a:extLst>
                  <a:ext uri="{FF2B5EF4-FFF2-40B4-BE49-F238E27FC236}">
                    <a16:creationId xmlns:a16="http://schemas.microsoft.com/office/drawing/2014/main" id="{00000000-0008-0000-0600-0000AC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941" name="Text Box 90">
                <a:extLst>
                  <a:ext uri="{FF2B5EF4-FFF2-40B4-BE49-F238E27FC236}">
                    <a16:creationId xmlns:a16="http://schemas.microsoft.com/office/drawing/2014/main" id="{00000000-0008-0000-0600-0000AD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931" name="Group 86">
              <a:extLst>
                <a:ext uri="{FF2B5EF4-FFF2-40B4-BE49-F238E27FC236}">
                  <a16:creationId xmlns:a16="http://schemas.microsoft.com/office/drawing/2014/main" id="{00000000-0008-0000-0600-0000A3030000}"/>
                </a:ext>
              </a:extLst>
            </xdr:cNvPr>
            <xdr:cNvGrpSpPr>
              <a:grpSpLocks/>
            </xdr:cNvGrpSpPr>
          </xdr:nvGrpSpPr>
          <xdr:grpSpPr bwMode="auto">
            <a:xfrm>
              <a:off x="1368" y="1482"/>
              <a:ext cx="958" cy="712"/>
              <a:chOff x="1368" y="1482"/>
              <a:chExt cx="958" cy="712"/>
            </a:xfrm>
          </xdr:grpSpPr>
          <xdr:sp macro="" textlink="">
            <xdr:nvSpPr>
              <xdr:cNvPr id="938" name="AutoShape 88">
                <a:extLst>
                  <a:ext uri="{FF2B5EF4-FFF2-40B4-BE49-F238E27FC236}">
                    <a16:creationId xmlns:a16="http://schemas.microsoft.com/office/drawing/2014/main" id="{00000000-0008-0000-0600-0000AA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939" name="Text Box 87">
                <a:extLst>
                  <a:ext uri="{FF2B5EF4-FFF2-40B4-BE49-F238E27FC236}">
                    <a16:creationId xmlns:a16="http://schemas.microsoft.com/office/drawing/2014/main" id="{00000000-0008-0000-0600-0000AB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932" name="Group 83">
              <a:extLst>
                <a:ext uri="{FF2B5EF4-FFF2-40B4-BE49-F238E27FC236}">
                  <a16:creationId xmlns:a16="http://schemas.microsoft.com/office/drawing/2014/main" id="{00000000-0008-0000-0600-0000A4030000}"/>
                </a:ext>
              </a:extLst>
            </xdr:cNvPr>
            <xdr:cNvGrpSpPr>
              <a:grpSpLocks/>
            </xdr:cNvGrpSpPr>
          </xdr:nvGrpSpPr>
          <xdr:grpSpPr bwMode="auto">
            <a:xfrm>
              <a:off x="815" y="1111"/>
              <a:ext cx="958" cy="712"/>
              <a:chOff x="815" y="1111"/>
              <a:chExt cx="958" cy="712"/>
            </a:xfrm>
          </xdr:grpSpPr>
          <xdr:sp macro="" textlink="">
            <xdr:nvSpPr>
              <xdr:cNvPr id="936" name="AutoShape 85">
                <a:extLst>
                  <a:ext uri="{FF2B5EF4-FFF2-40B4-BE49-F238E27FC236}">
                    <a16:creationId xmlns:a16="http://schemas.microsoft.com/office/drawing/2014/main" id="{00000000-0008-0000-0600-0000A8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37" name="Text Box 84">
                <a:extLst>
                  <a:ext uri="{FF2B5EF4-FFF2-40B4-BE49-F238E27FC236}">
                    <a16:creationId xmlns:a16="http://schemas.microsoft.com/office/drawing/2014/main" id="{00000000-0008-0000-0600-0000A9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933" name="Group 80">
              <a:extLst>
                <a:ext uri="{FF2B5EF4-FFF2-40B4-BE49-F238E27FC236}">
                  <a16:creationId xmlns:a16="http://schemas.microsoft.com/office/drawing/2014/main" id="{00000000-0008-0000-0600-0000A5030000}"/>
                </a:ext>
              </a:extLst>
            </xdr:cNvPr>
            <xdr:cNvGrpSpPr>
              <a:grpSpLocks/>
            </xdr:cNvGrpSpPr>
          </xdr:nvGrpSpPr>
          <xdr:grpSpPr bwMode="auto">
            <a:xfrm>
              <a:off x="1838" y="1100"/>
              <a:ext cx="958" cy="712"/>
              <a:chOff x="1838" y="1100"/>
              <a:chExt cx="958" cy="712"/>
            </a:xfrm>
          </xdr:grpSpPr>
          <xdr:sp macro="" textlink="">
            <xdr:nvSpPr>
              <xdr:cNvPr id="934" name="AutoShape 82">
                <a:extLst>
                  <a:ext uri="{FF2B5EF4-FFF2-40B4-BE49-F238E27FC236}">
                    <a16:creationId xmlns:a16="http://schemas.microsoft.com/office/drawing/2014/main" id="{00000000-0008-0000-0600-0000A6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935" name="Text Box 81">
                <a:extLst>
                  <a:ext uri="{FF2B5EF4-FFF2-40B4-BE49-F238E27FC236}">
                    <a16:creationId xmlns:a16="http://schemas.microsoft.com/office/drawing/2014/main" id="{00000000-0008-0000-0600-0000A7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926" name="Text Box 78">
            <a:extLst>
              <a:ext uri="{FF2B5EF4-FFF2-40B4-BE49-F238E27FC236}">
                <a16:creationId xmlns:a16="http://schemas.microsoft.com/office/drawing/2014/main" id="{00000000-0008-0000-0600-00009E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927" name="Text Box 77">
            <a:extLst>
              <a:ext uri="{FF2B5EF4-FFF2-40B4-BE49-F238E27FC236}">
                <a16:creationId xmlns:a16="http://schemas.microsoft.com/office/drawing/2014/main" id="{00000000-0008-0000-0600-00009F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928" name="Text Box 76">
            <a:extLst>
              <a:ext uri="{FF2B5EF4-FFF2-40B4-BE49-F238E27FC236}">
                <a16:creationId xmlns:a16="http://schemas.microsoft.com/office/drawing/2014/main" id="{00000000-0008-0000-0600-0000A0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929" name="Text Box 75">
            <a:extLst>
              <a:ext uri="{FF2B5EF4-FFF2-40B4-BE49-F238E27FC236}">
                <a16:creationId xmlns:a16="http://schemas.microsoft.com/office/drawing/2014/main" id="{00000000-0008-0000-0600-0000A1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1298863</xdr:colOff>
      <xdr:row>32</xdr:row>
      <xdr:rowOff>190500</xdr:rowOff>
    </xdr:from>
    <xdr:to>
      <xdr:col>21</xdr:col>
      <xdr:colOff>3549644</xdr:colOff>
      <xdr:row>32</xdr:row>
      <xdr:rowOff>2544379</xdr:rowOff>
    </xdr:to>
    <xdr:grpSp>
      <xdr:nvGrpSpPr>
        <xdr:cNvPr id="996" name="Group 74">
          <a:extLst>
            <a:ext uri="{FF2B5EF4-FFF2-40B4-BE49-F238E27FC236}">
              <a16:creationId xmlns:a16="http://schemas.microsoft.com/office/drawing/2014/main" id="{00000000-0008-0000-0600-0000E4030000}"/>
            </a:ext>
          </a:extLst>
        </xdr:cNvPr>
        <xdr:cNvGrpSpPr>
          <a:grpSpLocks/>
        </xdr:cNvGrpSpPr>
      </xdr:nvGrpSpPr>
      <xdr:grpSpPr bwMode="auto">
        <a:xfrm>
          <a:off x="14927277" y="59162293"/>
          <a:ext cx="2250781" cy="2353879"/>
          <a:chOff x="815" y="707"/>
          <a:chExt cx="1981" cy="1487"/>
        </a:xfrm>
      </xdr:grpSpPr>
      <xdr:grpSp>
        <xdr:nvGrpSpPr>
          <xdr:cNvPr id="997" name="Group 79">
            <a:extLst>
              <a:ext uri="{FF2B5EF4-FFF2-40B4-BE49-F238E27FC236}">
                <a16:creationId xmlns:a16="http://schemas.microsoft.com/office/drawing/2014/main" id="{00000000-0008-0000-0600-0000E5030000}"/>
              </a:ext>
            </a:extLst>
          </xdr:cNvPr>
          <xdr:cNvGrpSpPr>
            <a:grpSpLocks/>
          </xdr:cNvGrpSpPr>
        </xdr:nvGrpSpPr>
        <xdr:grpSpPr bwMode="auto">
          <a:xfrm>
            <a:off x="815" y="707"/>
            <a:ext cx="1981" cy="1487"/>
            <a:chOff x="815" y="707"/>
            <a:chExt cx="1981" cy="1487"/>
          </a:xfrm>
        </xdr:grpSpPr>
        <xdr:grpSp>
          <xdr:nvGrpSpPr>
            <xdr:cNvPr id="1002" name="Group 89">
              <a:extLst>
                <a:ext uri="{FF2B5EF4-FFF2-40B4-BE49-F238E27FC236}">
                  <a16:creationId xmlns:a16="http://schemas.microsoft.com/office/drawing/2014/main" id="{00000000-0008-0000-0600-0000EA030000}"/>
                </a:ext>
              </a:extLst>
            </xdr:cNvPr>
            <xdr:cNvGrpSpPr>
              <a:grpSpLocks/>
            </xdr:cNvGrpSpPr>
          </xdr:nvGrpSpPr>
          <xdr:grpSpPr bwMode="auto">
            <a:xfrm>
              <a:off x="1325" y="707"/>
              <a:ext cx="958" cy="712"/>
              <a:chOff x="1325" y="707"/>
              <a:chExt cx="958" cy="712"/>
            </a:xfrm>
          </xdr:grpSpPr>
          <xdr:sp macro="" textlink="">
            <xdr:nvSpPr>
              <xdr:cNvPr id="1012" name="AutoShape 91">
                <a:extLst>
                  <a:ext uri="{FF2B5EF4-FFF2-40B4-BE49-F238E27FC236}">
                    <a16:creationId xmlns:a16="http://schemas.microsoft.com/office/drawing/2014/main" id="{00000000-0008-0000-0600-0000F403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013" name="Text Box 90">
                <a:extLst>
                  <a:ext uri="{FF2B5EF4-FFF2-40B4-BE49-F238E27FC236}">
                    <a16:creationId xmlns:a16="http://schemas.microsoft.com/office/drawing/2014/main" id="{00000000-0008-0000-0600-0000F503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003" name="Group 86">
              <a:extLst>
                <a:ext uri="{FF2B5EF4-FFF2-40B4-BE49-F238E27FC236}">
                  <a16:creationId xmlns:a16="http://schemas.microsoft.com/office/drawing/2014/main" id="{00000000-0008-0000-0600-0000EB030000}"/>
                </a:ext>
              </a:extLst>
            </xdr:cNvPr>
            <xdr:cNvGrpSpPr>
              <a:grpSpLocks/>
            </xdr:cNvGrpSpPr>
          </xdr:nvGrpSpPr>
          <xdr:grpSpPr bwMode="auto">
            <a:xfrm>
              <a:off x="1368" y="1482"/>
              <a:ext cx="958" cy="712"/>
              <a:chOff x="1368" y="1482"/>
              <a:chExt cx="958" cy="712"/>
            </a:xfrm>
          </xdr:grpSpPr>
          <xdr:sp macro="" textlink="">
            <xdr:nvSpPr>
              <xdr:cNvPr id="1010" name="AutoShape 88">
                <a:extLst>
                  <a:ext uri="{FF2B5EF4-FFF2-40B4-BE49-F238E27FC236}">
                    <a16:creationId xmlns:a16="http://schemas.microsoft.com/office/drawing/2014/main" id="{00000000-0008-0000-0600-0000F203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011" name="Text Box 87">
                <a:extLst>
                  <a:ext uri="{FF2B5EF4-FFF2-40B4-BE49-F238E27FC236}">
                    <a16:creationId xmlns:a16="http://schemas.microsoft.com/office/drawing/2014/main" id="{00000000-0008-0000-0600-0000F303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004" name="Group 83">
              <a:extLst>
                <a:ext uri="{FF2B5EF4-FFF2-40B4-BE49-F238E27FC236}">
                  <a16:creationId xmlns:a16="http://schemas.microsoft.com/office/drawing/2014/main" id="{00000000-0008-0000-0600-0000EC030000}"/>
                </a:ext>
              </a:extLst>
            </xdr:cNvPr>
            <xdr:cNvGrpSpPr>
              <a:grpSpLocks/>
            </xdr:cNvGrpSpPr>
          </xdr:nvGrpSpPr>
          <xdr:grpSpPr bwMode="auto">
            <a:xfrm>
              <a:off x="815" y="1111"/>
              <a:ext cx="958" cy="712"/>
              <a:chOff x="815" y="1111"/>
              <a:chExt cx="958" cy="712"/>
            </a:xfrm>
          </xdr:grpSpPr>
          <xdr:sp macro="" textlink="">
            <xdr:nvSpPr>
              <xdr:cNvPr id="1008" name="AutoShape 85">
                <a:extLst>
                  <a:ext uri="{FF2B5EF4-FFF2-40B4-BE49-F238E27FC236}">
                    <a16:creationId xmlns:a16="http://schemas.microsoft.com/office/drawing/2014/main" id="{00000000-0008-0000-0600-0000F003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09" name="Text Box 84">
                <a:extLst>
                  <a:ext uri="{FF2B5EF4-FFF2-40B4-BE49-F238E27FC236}">
                    <a16:creationId xmlns:a16="http://schemas.microsoft.com/office/drawing/2014/main" id="{00000000-0008-0000-0600-0000F103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005" name="Group 80">
              <a:extLst>
                <a:ext uri="{FF2B5EF4-FFF2-40B4-BE49-F238E27FC236}">
                  <a16:creationId xmlns:a16="http://schemas.microsoft.com/office/drawing/2014/main" id="{00000000-0008-0000-0600-0000ED030000}"/>
                </a:ext>
              </a:extLst>
            </xdr:cNvPr>
            <xdr:cNvGrpSpPr>
              <a:grpSpLocks/>
            </xdr:cNvGrpSpPr>
          </xdr:nvGrpSpPr>
          <xdr:grpSpPr bwMode="auto">
            <a:xfrm>
              <a:off x="1838" y="1100"/>
              <a:ext cx="958" cy="712"/>
              <a:chOff x="1838" y="1100"/>
              <a:chExt cx="958" cy="712"/>
            </a:xfrm>
          </xdr:grpSpPr>
          <xdr:sp macro="" textlink="">
            <xdr:nvSpPr>
              <xdr:cNvPr id="1006" name="AutoShape 82">
                <a:extLst>
                  <a:ext uri="{FF2B5EF4-FFF2-40B4-BE49-F238E27FC236}">
                    <a16:creationId xmlns:a16="http://schemas.microsoft.com/office/drawing/2014/main" id="{00000000-0008-0000-0600-0000EE03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07" name="Text Box 81">
                <a:extLst>
                  <a:ext uri="{FF2B5EF4-FFF2-40B4-BE49-F238E27FC236}">
                    <a16:creationId xmlns:a16="http://schemas.microsoft.com/office/drawing/2014/main" id="{00000000-0008-0000-0600-0000EF03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998" name="Text Box 78">
            <a:extLst>
              <a:ext uri="{FF2B5EF4-FFF2-40B4-BE49-F238E27FC236}">
                <a16:creationId xmlns:a16="http://schemas.microsoft.com/office/drawing/2014/main" id="{00000000-0008-0000-0600-0000E603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999" name="Text Box 77">
            <a:extLst>
              <a:ext uri="{FF2B5EF4-FFF2-40B4-BE49-F238E27FC236}">
                <a16:creationId xmlns:a16="http://schemas.microsoft.com/office/drawing/2014/main" id="{00000000-0008-0000-0600-0000E703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00" name="Text Box 76">
            <a:extLst>
              <a:ext uri="{FF2B5EF4-FFF2-40B4-BE49-F238E27FC236}">
                <a16:creationId xmlns:a16="http://schemas.microsoft.com/office/drawing/2014/main" id="{00000000-0008-0000-0600-0000E803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01" name="Text Box 75">
            <a:extLst>
              <a:ext uri="{FF2B5EF4-FFF2-40B4-BE49-F238E27FC236}">
                <a16:creationId xmlns:a16="http://schemas.microsoft.com/office/drawing/2014/main" id="{00000000-0008-0000-0600-0000E903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1194955</xdr:colOff>
      <xdr:row>34</xdr:row>
      <xdr:rowOff>103909</xdr:rowOff>
    </xdr:from>
    <xdr:to>
      <xdr:col>21</xdr:col>
      <xdr:colOff>3413923</xdr:colOff>
      <xdr:row>34</xdr:row>
      <xdr:rowOff>2494196</xdr:rowOff>
    </xdr:to>
    <xdr:grpSp>
      <xdr:nvGrpSpPr>
        <xdr:cNvPr id="1032" name="Group 74">
          <a:extLst>
            <a:ext uri="{FF2B5EF4-FFF2-40B4-BE49-F238E27FC236}">
              <a16:creationId xmlns:a16="http://schemas.microsoft.com/office/drawing/2014/main" id="{00000000-0008-0000-0600-000008040000}"/>
            </a:ext>
          </a:extLst>
        </xdr:cNvPr>
        <xdr:cNvGrpSpPr>
          <a:grpSpLocks/>
        </xdr:cNvGrpSpPr>
      </xdr:nvGrpSpPr>
      <xdr:grpSpPr bwMode="auto">
        <a:xfrm>
          <a:off x="14823369" y="61983564"/>
          <a:ext cx="2218968" cy="2390287"/>
          <a:chOff x="815" y="707"/>
          <a:chExt cx="1953" cy="1510"/>
        </a:xfrm>
      </xdr:grpSpPr>
      <xdr:grpSp>
        <xdr:nvGrpSpPr>
          <xdr:cNvPr id="1033" name="Group 79">
            <a:extLst>
              <a:ext uri="{FF2B5EF4-FFF2-40B4-BE49-F238E27FC236}">
                <a16:creationId xmlns:a16="http://schemas.microsoft.com/office/drawing/2014/main" id="{00000000-0008-0000-0600-000009040000}"/>
              </a:ext>
            </a:extLst>
          </xdr:cNvPr>
          <xdr:cNvGrpSpPr>
            <a:grpSpLocks/>
          </xdr:cNvGrpSpPr>
        </xdr:nvGrpSpPr>
        <xdr:grpSpPr bwMode="auto">
          <a:xfrm>
            <a:off x="815" y="707"/>
            <a:ext cx="1953" cy="1510"/>
            <a:chOff x="815" y="707"/>
            <a:chExt cx="1953" cy="1510"/>
          </a:xfrm>
        </xdr:grpSpPr>
        <xdr:grpSp>
          <xdr:nvGrpSpPr>
            <xdr:cNvPr id="1038" name="Group 89">
              <a:extLst>
                <a:ext uri="{FF2B5EF4-FFF2-40B4-BE49-F238E27FC236}">
                  <a16:creationId xmlns:a16="http://schemas.microsoft.com/office/drawing/2014/main" id="{00000000-0008-0000-0600-00000E040000}"/>
                </a:ext>
              </a:extLst>
            </xdr:cNvPr>
            <xdr:cNvGrpSpPr>
              <a:grpSpLocks/>
            </xdr:cNvGrpSpPr>
          </xdr:nvGrpSpPr>
          <xdr:grpSpPr bwMode="auto">
            <a:xfrm>
              <a:off x="1325" y="707"/>
              <a:ext cx="958" cy="712"/>
              <a:chOff x="1325" y="707"/>
              <a:chExt cx="958" cy="712"/>
            </a:xfrm>
          </xdr:grpSpPr>
          <xdr:sp macro="" textlink="">
            <xdr:nvSpPr>
              <xdr:cNvPr id="1048" name="AutoShape 91">
                <a:extLst>
                  <a:ext uri="{FF2B5EF4-FFF2-40B4-BE49-F238E27FC236}">
                    <a16:creationId xmlns:a16="http://schemas.microsoft.com/office/drawing/2014/main" id="{00000000-0008-0000-0600-00001804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049" name="Text Box 90">
                <a:extLst>
                  <a:ext uri="{FF2B5EF4-FFF2-40B4-BE49-F238E27FC236}">
                    <a16:creationId xmlns:a16="http://schemas.microsoft.com/office/drawing/2014/main" id="{00000000-0008-0000-0600-00001904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039" name="Group 86">
              <a:extLst>
                <a:ext uri="{FF2B5EF4-FFF2-40B4-BE49-F238E27FC236}">
                  <a16:creationId xmlns:a16="http://schemas.microsoft.com/office/drawing/2014/main" id="{00000000-0008-0000-0600-00000F040000}"/>
                </a:ext>
              </a:extLst>
            </xdr:cNvPr>
            <xdr:cNvGrpSpPr>
              <a:grpSpLocks/>
            </xdr:cNvGrpSpPr>
          </xdr:nvGrpSpPr>
          <xdr:grpSpPr bwMode="auto">
            <a:xfrm>
              <a:off x="1605" y="1099"/>
              <a:ext cx="1163" cy="781"/>
              <a:chOff x="1605" y="1099"/>
              <a:chExt cx="1163" cy="781"/>
            </a:xfrm>
          </xdr:grpSpPr>
          <xdr:sp macro="" textlink="">
            <xdr:nvSpPr>
              <xdr:cNvPr id="1046" name="AutoShape 88">
                <a:extLst>
                  <a:ext uri="{FF2B5EF4-FFF2-40B4-BE49-F238E27FC236}">
                    <a16:creationId xmlns:a16="http://schemas.microsoft.com/office/drawing/2014/main" id="{00000000-0008-0000-0600-000016040000}"/>
                  </a:ext>
                </a:extLst>
              </xdr:cNvPr>
              <xdr:cNvSpPr>
                <a:spLocks noChangeArrowheads="1"/>
              </xdr:cNvSpPr>
            </xdr:nvSpPr>
            <xdr:spPr bwMode="auto">
              <a:xfrm>
                <a:off x="1810" y="1099"/>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047" name="Text Box 87">
                <a:extLst>
                  <a:ext uri="{FF2B5EF4-FFF2-40B4-BE49-F238E27FC236}">
                    <a16:creationId xmlns:a16="http://schemas.microsoft.com/office/drawing/2014/main" id="{00000000-0008-0000-0600-000017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040" name="Group 83">
              <a:extLst>
                <a:ext uri="{FF2B5EF4-FFF2-40B4-BE49-F238E27FC236}">
                  <a16:creationId xmlns:a16="http://schemas.microsoft.com/office/drawing/2014/main" id="{00000000-0008-0000-0600-000010040000}"/>
                </a:ext>
              </a:extLst>
            </xdr:cNvPr>
            <xdr:cNvGrpSpPr>
              <a:grpSpLocks/>
            </xdr:cNvGrpSpPr>
          </xdr:nvGrpSpPr>
          <xdr:grpSpPr bwMode="auto">
            <a:xfrm>
              <a:off x="815" y="1111"/>
              <a:ext cx="958" cy="712"/>
              <a:chOff x="815" y="1111"/>
              <a:chExt cx="958" cy="712"/>
            </a:xfrm>
          </xdr:grpSpPr>
          <xdr:sp macro="" textlink="">
            <xdr:nvSpPr>
              <xdr:cNvPr id="1044" name="AutoShape 85">
                <a:extLst>
                  <a:ext uri="{FF2B5EF4-FFF2-40B4-BE49-F238E27FC236}">
                    <a16:creationId xmlns:a16="http://schemas.microsoft.com/office/drawing/2014/main" id="{00000000-0008-0000-0600-000014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45" name="Text Box 84">
                <a:extLst>
                  <a:ext uri="{FF2B5EF4-FFF2-40B4-BE49-F238E27FC236}">
                    <a16:creationId xmlns:a16="http://schemas.microsoft.com/office/drawing/2014/main" id="{00000000-0008-0000-0600-000015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041" name="Group 80">
              <a:extLst>
                <a:ext uri="{FF2B5EF4-FFF2-40B4-BE49-F238E27FC236}">
                  <a16:creationId xmlns:a16="http://schemas.microsoft.com/office/drawing/2014/main" id="{00000000-0008-0000-0600-000011040000}"/>
                </a:ext>
              </a:extLst>
            </xdr:cNvPr>
            <xdr:cNvGrpSpPr>
              <a:grpSpLocks/>
            </xdr:cNvGrpSpPr>
          </xdr:nvGrpSpPr>
          <xdr:grpSpPr bwMode="auto">
            <a:xfrm>
              <a:off x="1320" y="1348"/>
              <a:ext cx="1210" cy="869"/>
              <a:chOff x="1320" y="1348"/>
              <a:chExt cx="1210" cy="869"/>
            </a:xfrm>
          </xdr:grpSpPr>
          <xdr:sp macro="" textlink="">
            <xdr:nvSpPr>
              <xdr:cNvPr id="1042" name="AutoShape 82">
                <a:extLst>
                  <a:ext uri="{FF2B5EF4-FFF2-40B4-BE49-F238E27FC236}">
                    <a16:creationId xmlns:a16="http://schemas.microsoft.com/office/drawing/2014/main" id="{00000000-0008-0000-0600-000012040000}"/>
                  </a:ext>
                </a:extLst>
              </xdr:cNvPr>
              <xdr:cNvSpPr>
                <a:spLocks noChangeArrowheads="1"/>
              </xdr:cNvSpPr>
            </xdr:nvSpPr>
            <xdr:spPr bwMode="auto">
              <a:xfrm>
                <a:off x="1320" y="1505"/>
                <a:ext cx="958" cy="712"/>
              </a:xfrm>
              <a:prstGeom prst="diamond">
                <a:avLst/>
              </a:prstGeom>
              <a:solidFill>
                <a:srgbClr val="FFFF00"/>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43" name="Text Box 81">
                <a:extLst>
                  <a:ext uri="{FF2B5EF4-FFF2-40B4-BE49-F238E27FC236}">
                    <a16:creationId xmlns:a16="http://schemas.microsoft.com/office/drawing/2014/main" id="{00000000-0008-0000-0600-000013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034" name="Text Box 78">
            <a:extLst>
              <a:ext uri="{FF2B5EF4-FFF2-40B4-BE49-F238E27FC236}">
                <a16:creationId xmlns:a16="http://schemas.microsoft.com/office/drawing/2014/main" id="{00000000-0008-0000-0600-00000A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035" name="Text Box 77">
            <a:extLst>
              <a:ext uri="{FF2B5EF4-FFF2-40B4-BE49-F238E27FC236}">
                <a16:creationId xmlns:a16="http://schemas.microsoft.com/office/drawing/2014/main" id="{00000000-0008-0000-0600-00000B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36" name="Text Box 76">
            <a:extLst>
              <a:ext uri="{FF2B5EF4-FFF2-40B4-BE49-F238E27FC236}">
                <a16:creationId xmlns:a16="http://schemas.microsoft.com/office/drawing/2014/main" id="{00000000-0008-0000-0600-00000C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37" name="Text Box 75">
            <a:extLst>
              <a:ext uri="{FF2B5EF4-FFF2-40B4-BE49-F238E27FC236}">
                <a16:creationId xmlns:a16="http://schemas.microsoft.com/office/drawing/2014/main" id="{00000000-0008-0000-0600-00000D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1298864</xdr:colOff>
      <xdr:row>35</xdr:row>
      <xdr:rowOff>138545</xdr:rowOff>
    </xdr:from>
    <xdr:to>
      <xdr:col>21</xdr:col>
      <xdr:colOff>3549645</xdr:colOff>
      <xdr:row>35</xdr:row>
      <xdr:rowOff>2492424</xdr:rowOff>
    </xdr:to>
    <xdr:grpSp>
      <xdr:nvGrpSpPr>
        <xdr:cNvPr id="1068" name="Group 74">
          <a:extLst>
            <a:ext uri="{FF2B5EF4-FFF2-40B4-BE49-F238E27FC236}">
              <a16:creationId xmlns:a16="http://schemas.microsoft.com/office/drawing/2014/main" id="{00000000-0008-0000-0600-00002C040000}"/>
            </a:ext>
          </a:extLst>
        </xdr:cNvPr>
        <xdr:cNvGrpSpPr>
          <a:grpSpLocks/>
        </xdr:cNvGrpSpPr>
      </xdr:nvGrpSpPr>
      <xdr:grpSpPr bwMode="auto">
        <a:xfrm>
          <a:off x="14927278" y="64575717"/>
          <a:ext cx="2250781" cy="2353879"/>
          <a:chOff x="815" y="707"/>
          <a:chExt cx="1981" cy="1487"/>
        </a:xfrm>
      </xdr:grpSpPr>
      <xdr:grpSp>
        <xdr:nvGrpSpPr>
          <xdr:cNvPr id="1069" name="Group 79">
            <a:extLst>
              <a:ext uri="{FF2B5EF4-FFF2-40B4-BE49-F238E27FC236}">
                <a16:creationId xmlns:a16="http://schemas.microsoft.com/office/drawing/2014/main" id="{00000000-0008-0000-0600-00002D040000}"/>
              </a:ext>
            </a:extLst>
          </xdr:cNvPr>
          <xdr:cNvGrpSpPr>
            <a:grpSpLocks/>
          </xdr:cNvGrpSpPr>
        </xdr:nvGrpSpPr>
        <xdr:grpSpPr bwMode="auto">
          <a:xfrm>
            <a:off x="815" y="707"/>
            <a:ext cx="1981" cy="1487"/>
            <a:chOff x="815" y="707"/>
            <a:chExt cx="1981" cy="1487"/>
          </a:xfrm>
        </xdr:grpSpPr>
        <xdr:grpSp>
          <xdr:nvGrpSpPr>
            <xdr:cNvPr id="1074" name="Group 89">
              <a:extLst>
                <a:ext uri="{FF2B5EF4-FFF2-40B4-BE49-F238E27FC236}">
                  <a16:creationId xmlns:a16="http://schemas.microsoft.com/office/drawing/2014/main" id="{00000000-0008-0000-0600-000032040000}"/>
                </a:ext>
              </a:extLst>
            </xdr:cNvPr>
            <xdr:cNvGrpSpPr>
              <a:grpSpLocks/>
            </xdr:cNvGrpSpPr>
          </xdr:nvGrpSpPr>
          <xdr:grpSpPr bwMode="auto">
            <a:xfrm>
              <a:off x="1325" y="707"/>
              <a:ext cx="958" cy="712"/>
              <a:chOff x="1325" y="707"/>
              <a:chExt cx="958" cy="712"/>
            </a:xfrm>
          </xdr:grpSpPr>
          <xdr:sp macro="" textlink="">
            <xdr:nvSpPr>
              <xdr:cNvPr id="1084" name="AutoShape 91">
                <a:extLst>
                  <a:ext uri="{FF2B5EF4-FFF2-40B4-BE49-F238E27FC236}">
                    <a16:creationId xmlns:a16="http://schemas.microsoft.com/office/drawing/2014/main" id="{00000000-0008-0000-0600-00003C04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085" name="Text Box 90">
                <a:extLst>
                  <a:ext uri="{FF2B5EF4-FFF2-40B4-BE49-F238E27FC236}">
                    <a16:creationId xmlns:a16="http://schemas.microsoft.com/office/drawing/2014/main" id="{00000000-0008-0000-0600-00003D04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075" name="Group 86">
              <a:extLst>
                <a:ext uri="{FF2B5EF4-FFF2-40B4-BE49-F238E27FC236}">
                  <a16:creationId xmlns:a16="http://schemas.microsoft.com/office/drawing/2014/main" id="{00000000-0008-0000-0600-000033040000}"/>
                </a:ext>
              </a:extLst>
            </xdr:cNvPr>
            <xdr:cNvGrpSpPr>
              <a:grpSpLocks/>
            </xdr:cNvGrpSpPr>
          </xdr:nvGrpSpPr>
          <xdr:grpSpPr bwMode="auto">
            <a:xfrm>
              <a:off x="1368" y="1482"/>
              <a:ext cx="958" cy="712"/>
              <a:chOff x="1368" y="1482"/>
              <a:chExt cx="958" cy="712"/>
            </a:xfrm>
          </xdr:grpSpPr>
          <xdr:sp macro="" textlink="">
            <xdr:nvSpPr>
              <xdr:cNvPr id="1082" name="AutoShape 88">
                <a:extLst>
                  <a:ext uri="{FF2B5EF4-FFF2-40B4-BE49-F238E27FC236}">
                    <a16:creationId xmlns:a16="http://schemas.microsoft.com/office/drawing/2014/main" id="{00000000-0008-0000-0600-00003A04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083" name="Text Box 87">
                <a:extLst>
                  <a:ext uri="{FF2B5EF4-FFF2-40B4-BE49-F238E27FC236}">
                    <a16:creationId xmlns:a16="http://schemas.microsoft.com/office/drawing/2014/main" id="{00000000-0008-0000-0600-00003B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076" name="Group 83">
              <a:extLst>
                <a:ext uri="{FF2B5EF4-FFF2-40B4-BE49-F238E27FC236}">
                  <a16:creationId xmlns:a16="http://schemas.microsoft.com/office/drawing/2014/main" id="{00000000-0008-0000-0600-000034040000}"/>
                </a:ext>
              </a:extLst>
            </xdr:cNvPr>
            <xdr:cNvGrpSpPr>
              <a:grpSpLocks/>
            </xdr:cNvGrpSpPr>
          </xdr:nvGrpSpPr>
          <xdr:grpSpPr bwMode="auto">
            <a:xfrm>
              <a:off x="815" y="1111"/>
              <a:ext cx="958" cy="712"/>
              <a:chOff x="815" y="1111"/>
              <a:chExt cx="958" cy="712"/>
            </a:xfrm>
          </xdr:grpSpPr>
          <xdr:sp macro="" textlink="">
            <xdr:nvSpPr>
              <xdr:cNvPr id="1080" name="AutoShape 85">
                <a:extLst>
                  <a:ext uri="{FF2B5EF4-FFF2-40B4-BE49-F238E27FC236}">
                    <a16:creationId xmlns:a16="http://schemas.microsoft.com/office/drawing/2014/main" id="{00000000-0008-0000-0600-000038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81" name="Text Box 84">
                <a:extLst>
                  <a:ext uri="{FF2B5EF4-FFF2-40B4-BE49-F238E27FC236}">
                    <a16:creationId xmlns:a16="http://schemas.microsoft.com/office/drawing/2014/main" id="{00000000-0008-0000-0600-000039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077" name="Group 80">
              <a:extLst>
                <a:ext uri="{FF2B5EF4-FFF2-40B4-BE49-F238E27FC236}">
                  <a16:creationId xmlns:a16="http://schemas.microsoft.com/office/drawing/2014/main" id="{00000000-0008-0000-0600-000035040000}"/>
                </a:ext>
              </a:extLst>
            </xdr:cNvPr>
            <xdr:cNvGrpSpPr>
              <a:grpSpLocks/>
            </xdr:cNvGrpSpPr>
          </xdr:nvGrpSpPr>
          <xdr:grpSpPr bwMode="auto">
            <a:xfrm>
              <a:off x="1838" y="1100"/>
              <a:ext cx="958" cy="712"/>
              <a:chOff x="1838" y="1100"/>
              <a:chExt cx="958" cy="712"/>
            </a:xfrm>
          </xdr:grpSpPr>
          <xdr:sp macro="" textlink="">
            <xdr:nvSpPr>
              <xdr:cNvPr id="1078" name="AutoShape 82">
                <a:extLst>
                  <a:ext uri="{FF2B5EF4-FFF2-40B4-BE49-F238E27FC236}">
                    <a16:creationId xmlns:a16="http://schemas.microsoft.com/office/drawing/2014/main" id="{00000000-0008-0000-0600-00003604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079" name="Text Box 81">
                <a:extLst>
                  <a:ext uri="{FF2B5EF4-FFF2-40B4-BE49-F238E27FC236}">
                    <a16:creationId xmlns:a16="http://schemas.microsoft.com/office/drawing/2014/main" id="{00000000-0008-0000-0600-000037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070" name="Text Box 78">
            <a:extLst>
              <a:ext uri="{FF2B5EF4-FFF2-40B4-BE49-F238E27FC236}">
                <a16:creationId xmlns:a16="http://schemas.microsoft.com/office/drawing/2014/main" id="{00000000-0008-0000-0600-00002E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071" name="Text Box 77">
            <a:extLst>
              <a:ext uri="{FF2B5EF4-FFF2-40B4-BE49-F238E27FC236}">
                <a16:creationId xmlns:a16="http://schemas.microsoft.com/office/drawing/2014/main" id="{00000000-0008-0000-0600-00002F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072" name="Text Box 76">
            <a:extLst>
              <a:ext uri="{FF2B5EF4-FFF2-40B4-BE49-F238E27FC236}">
                <a16:creationId xmlns:a16="http://schemas.microsoft.com/office/drawing/2014/main" id="{00000000-0008-0000-0600-000030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073" name="Text Box 75">
            <a:extLst>
              <a:ext uri="{FF2B5EF4-FFF2-40B4-BE49-F238E27FC236}">
                <a16:creationId xmlns:a16="http://schemas.microsoft.com/office/drawing/2014/main" id="{00000000-0008-0000-0600-000031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1298864</xdr:colOff>
      <xdr:row>36</xdr:row>
      <xdr:rowOff>155864</xdr:rowOff>
    </xdr:from>
    <xdr:to>
      <xdr:col>21</xdr:col>
      <xdr:colOff>3549645</xdr:colOff>
      <xdr:row>36</xdr:row>
      <xdr:rowOff>2509743</xdr:rowOff>
    </xdr:to>
    <xdr:grpSp>
      <xdr:nvGrpSpPr>
        <xdr:cNvPr id="1104" name="Group 74">
          <a:extLst>
            <a:ext uri="{FF2B5EF4-FFF2-40B4-BE49-F238E27FC236}">
              <a16:creationId xmlns:a16="http://schemas.microsoft.com/office/drawing/2014/main" id="{00000000-0008-0000-0600-000050040000}"/>
            </a:ext>
          </a:extLst>
        </xdr:cNvPr>
        <xdr:cNvGrpSpPr>
          <a:grpSpLocks/>
        </xdr:cNvGrpSpPr>
      </xdr:nvGrpSpPr>
      <xdr:grpSpPr bwMode="auto">
        <a:xfrm>
          <a:off x="14927278" y="67150554"/>
          <a:ext cx="2250781" cy="2353879"/>
          <a:chOff x="815" y="707"/>
          <a:chExt cx="1981" cy="1487"/>
        </a:xfrm>
      </xdr:grpSpPr>
      <xdr:grpSp>
        <xdr:nvGrpSpPr>
          <xdr:cNvPr id="1105" name="Group 79">
            <a:extLst>
              <a:ext uri="{FF2B5EF4-FFF2-40B4-BE49-F238E27FC236}">
                <a16:creationId xmlns:a16="http://schemas.microsoft.com/office/drawing/2014/main" id="{00000000-0008-0000-0600-000051040000}"/>
              </a:ext>
            </a:extLst>
          </xdr:cNvPr>
          <xdr:cNvGrpSpPr>
            <a:grpSpLocks/>
          </xdr:cNvGrpSpPr>
        </xdr:nvGrpSpPr>
        <xdr:grpSpPr bwMode="auto">
          <a:xfrm>
            <a:off x="815" y="707"/>
            <a:ext cx="1981" cy="1487"/>
            <a:chOff x="815" y="707"/>
            <a:chExt cx="1981" cy="1487"/>
          </a:xfrm>
        </xdr:grpSpPr>
        <xdr:grpSp>
          <xdr:nvGrpSpPr>
            <xdr:cNvPr id="1110" name="Group 89">
              <a:extLst>
                <a:ext uri="{FF2B5EF4-FFF2-40B4-BE49-F238E27FC236}">
                  <a16:creationId xmlns:a16="http://schemas.microsoft.com/office/drawing/2014/main" id="{00000000-0008-0000-0600-000056040000}"/>
                </a:ext>
              </a:extLst>
            </xdr:cNvPr>
            <xdr:cNvGrpSpPr>
              <a:grpSpLocks/>
            </xdr:cNvGrpSpPr>
          </xdr:nvGrpSpPr>
          <xdr:grpSpPr bwMode="auto">
            <a:xfrm>
              <a:off x="1325" y="707"/>
              <a:ext cx="958" cy="712"/>
              <a:chOff x="1325" y="707"/>
              <a:chExt cx="958" cy="712"/>
            </a:xfrm>
          </xdr:grpSpPr>
          <xdr:sp macro="" textlink="">
            <xdr:nvSpPr>
              <xdr:cNvPr id="1120" name="AutoShape 91">
                <a:extLst>
                  <a:ext uri="{FF2B5EF4-FFF2-40B4-BE49-F238E27FC236}">
                    <a16:creationId xmlns:a16="http://schemas.microsoft.com/office/drawing/2014/main" id="{00000000-0008-0000-0600-00006004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121" name="Text Box 90">
                <a:extLst>
                  <a:ext uri="{FF2B5EF4-FFF2-40B4-BE49-F238E27FC236}">
                    <a16:creationId xmlns:a16="http://schemas.microsoft.com/office/drawing/2014/main" id="{00000000-0008-0000-0600-00006104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111" name="Group 86">
              <a:extLst>
                <a:ext uri="{FF2B5EF4-FFF2-40B4-BE49-F238E27FC236}">
                  <a16:creationId xmlns:a16="http://schemas.microsoft.com/office/drawing/2014/main" id="{00000000-0008-0000-0600-000057040000}"/>
                </a:ext>
              </a:extLst>
            </xdr:cNvPr>
            <xdr:cNvGrpSpPr>
              <a:grpSpLocks/>
            </xdr:cNvGrpSpPr>
          </xdr:nvGrpSpPr>
          <xdr:grpSpPr bwMode="auto">
            <a:xfrm>
              <a:off x="1368" y="1482"/>
              <a:ext cx="958" cy="712"/>
              <a:chOff x="1368" y="1482"/>
              <a:chExt cx="958" cy="712"/>
            </a:xfrm>
          </xdr:grpSpPr>
          <xdr:sp macro="" textlink="">
            <xdr:nvSpPr>
              <xdr:cNvPr id="1118" name="AutoShape 88">
                <a:extLst>
                  <a:ext uri="{FF2B5EF4-FFF2-40B4-BE49-F238E27FC236}">
                    <a16:creationId xmlns:a16="http://schemas.microsoft.com/office/drawing/2014/main" id="{00000000-0008-0000-0600-00005E04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19" name="Text Box 87">
                <a:extLst>
                  <a:ext uri="{FF2B5EF4-FFF2-40B4-BE49-F238E27FC236}">
                    <a16:creationId xmlns:a16="http://schemas.microsoft.com/office/drawing/2014/main" id="{00000000-0008-0000-0600-00005F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112" name="Group 83">
              <a:extLst>
                <a:ext uri="{FF2B5EF4-FFF2-40B4-BE49-F238E27FC236}">
                  <a16:creationId xmlns:a16="http://schemas.microsoft.com/office/drawing/2014/main" id="{00000000-0008-0000-0600-000058040000}"/>
                </a:ext>
              </a:extLst>
            </xdr:cNvPr>
            <xdr:cNvGrpSpPr>
              <a:grpSpLocks/>
            </xdr:cNvGrpSpPr>
          </xdr:nvGrpSpPr>
          <xdr:grpSpPr bwMode="auto">
            <a:xfrm>
              <a:off x="815" y="1111"/>
              <a:ext cx="958" cy="712"/>
              <a:chOff x="815" y="1111"/>
              <a:chExt cx="958" cy="712"/>
            </a:xfrm>
          </xdr:grpSpPr>
          <xdr:sp macro="" textlink="">
            <xdr:nvSpPr>
              <xdr:cNvPr id="1116" name="AutoShape 85">
                <a:extLst>
                  <a:ext uri="{FF2B5EF4-FFF2-40B4-BE49-F238E27FC236}">
                    <a16:creationId xmlns:a16="http://schemas.microsoft.com/office/drawing/2014/main" id="{00000000-0008-0000-0600-00005C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17" name="Text Box 84">
                <a:extLst>
                  <a:ext uri="{FF2B5EF4-FFF2-40B4-BE49-F238E27FC236}">
                    <a16:creationId xmlns:a16="http://schemas.microsoft.com/office/drawing/2014/main" id="{00000000-0008-0000-0600-00005D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113" name="Group 80">
              <a:extLst>
                <a:ext uri="{FF2B5EF4-FFF2-40B4-BE49-F238E27FC236}">
                  <a16:creationId xmlns:a16="http://schemas.microsoft.com/office/drawing/2014/main" id="{00000000-0008-0000-0600-000059040000}"/>
                </a:ext>
              </a:extLst>
            </xdr:cNvPr>
            <xdr:cNvGrpSpPr>
              <a:grpSpLocks/>
            </xdr:cNvGrpSpPr>
          </xdr:nvGrpSpPr>
          <xdr:grpSpPr bwMode="auto">
            <a:xfrm>
              <a:off x="1838" y="1100"/>
              <a:ext cx="958" cy="712"/>
              <a:chOff x="1838" y="1100"/>
              <a:chExt cx="958" cy="712"/>
            </a:xfrm>
          </xdr:grpSpPr>
          <xdr:sp macro="" textlink="">
            <xdr:nvSpPr>
              <xdr:cNvPr id="1114" name="AutoShape 82">
                <a:extLst>
                  <a:ext uri="{FF2B5EF4-FFF2-40B4-BE49-F238E27FC236}">
                    <a16:creationId xmlns:a16="http://schemas.microsoft.com/office/drawing/2014/main" id="{00000000-0008-0000-0600-00005A04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15" name="Text Box 81">
                <a:extLst>
                  <a:ext uri="{FF2B5EF4-FFF2-40B4-BE49-F238E27FC236}">
                    <a16:creationId xmlns:a16="http://schemas.microsoft.com/office/drawing/2014/main" id="{00000000-0008-0000-0600-00005B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106" name="Text Box 78">
            <a:extLst>
              <a:ext uri="{FF2B5EF4-FFF2-40B4-BE49-F238E27FC236}">
                <a16:creationId xmlns:a16="http://schemas.microsoft.com/office/drawing/2014/main" id="{00000000-0008-0000-0600-000052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107" name="Text Box 77">
            <a:extLst>
              <a:ext uri="{FF2B5EF4-FFF2-40B4-BE49-F238E27FC236}">
                <a16:creationId xmlns:a16="http://schemas.microsoft.com/office/drawing/2014/main" id="{00000000-0008-0000-0600-000053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108" name="Text Box 76">
            <a:extLst>
              <a:ext uri="{FF2B5EF4-FFF2-40B4-BE49-F238E27FC236}">
                <a16:creationId xmlns:a16="http://schemas.microsoft.com/office/drawing/2014/main" id="{00000000-0008-0000-0600-000054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109" name="Text Box 75">
            <a:extLst>
              <a:ext uri="{FF2B5EF4-FFF2-40B4-BE49-F238E27FC236}">
                <a16:creationId xmlns:a16="http://schemas.microsoft.com/office/drawing/2014/main" id="{00000000-0008-0000-0600-000055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1281546</xdr:colOff>
      <xdr:row>37</xdr:row>
      <xdr:rowOff>86591</xdr:rowOff>
    </xdr:from>
    <xdr:to>
      <xdr:col>21</xdr:col>
      <xdr:colOff>3532327</xdr:colOff>
      <xdr:row>37</xdr:row>
      <xdr:rowOff>2440470</xdr:rowOff>
    </xdr:to>
    <xdr:grpSp>
      <xdr:nvGrpSpPr>
        <xdr:cNvPr id="1140" name="Group 74">
          <a:extLst>
            <a:ext uri="{FF2B5EF4-FFF2-40B4-BE49-F238E27FC236}">
              <a16:creationId xmlns:a16="http://schemas.microsoft.com/office/drawing/2014/main" id="{00000000-0008-0000-0600-000074040000}"/>
            </a:ext>
          </a:extLst>
        </xdr:cNvPr>
        <xdr:cNvGrpSpPr>
          <a:grpSpLocks/>
        </xdr:cNvGrpSpPr>
      </xdr:nvGrpSpPr>
      <xdr:grpSpPr bwMode="auto">
        <a:xfrm>
          <a:off x="14909960" y="69638798"/>
          <a:ext cx="2250781" cy="2353879"/>
          <a:chOff x="815" y="707"/>
          <a:chExt cx="1981" cy="1487"/>
        </a:xfrm>
      </xdr:grpSpPr>
      <xdr:grpSp>
        <xdr:nvGrpSpPr>
          <xdr:cNvPr id="1141" name="Group 79">
            <a:extLst>
              <a:ext uri="{FF2B5EF4-FFF2-40B4-BE49-F238E27FC236}">
                <a16:creationId xmlns:a16="http://schemas.microsoft.com/office/drawing/2014/main" id="{00000000-0008-0000-0600-000075040000}"/>
              </a:ext>
            </a:extLst>
          </xdr:cNvPr>
          <xdr:cNvGrpSpPr>
            <a:grpSpLocks/>
          </xdr:cNvGrpSpPr>
        </xdr:nvGrpSpPr>
        <xdr:grpSpPr bwMode="auto">
          <a:xfrm>
            <a:off x="815" y="707"/>
            <a:ext cx="1981" cy="1487"/>
            <a:chOff x="815" y="707"/>
            <a:chExt cx="1981" cy="1487"/>
          </a:xfrm>
        </xdr:grpSpPr>
        <xdr:grpSp>
          <xdr:nvGrpSpPr>
            <xdr:cNvPr id="1146" name="Group 89">
              <a:extLst>
                <a:ext uri="{FF2B5EF4-FFF2-40B4-BE49-F238E27FC236}">
                  <a16:creationId xmlns:a16="http://schemas.microsoft.com/office/drawing/2014/main" id="{00000000-0008-0000-0600-00007A040000}"/>
                </a:ext>
              </a:extLst>
            </xdr:cNvPr>
            <xdr:cNvGrpSpPr>
              <a:grpSpLocks/>
            </xdr:cNvGrpSpPr>
          </xdr:nvGrpSpPr>
          <xdr:grpSpPr bwMode="auto">
            <a:xfrm>
              <a:off x="1325" y="707"/>
              <a:ext cx="958" cy="712"/>
              <a:chOff x="1325" y="707"/>
              <a:chExt cx="958" cy="712"/>
            </a:xfrm>
          </xdr:grpSpPr>
          <xdr:sp macro="" textlink="">
            <xdr:nvSpPr>
              <xdr:cNvPr id="1156" name="AutoShape 91">
                <a:extLst>
                  <a:ext uri="{FF2B5EF4-FFF2-40B4-BE49-F238E27FC236}">
                    <a16:creationId xmlns:a16="http://schemas.microsoft.com/office/drawing/2014/main" id="{00000000-0008-0000-0600-00008404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157" name="Text Box 90">
                <a:extLst>
                  <a:ext uri="{FF2B5EF4-FFF2-40B4-BE49-F238E27FC236}">
                    <a16:creationId xmlns:a16="http://schemas.microsoft.com/office/drawing/2014/main" id="{00000000-0008-0000-0600-00008504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147" name="Group 86">
              <a:extLst>
                <a:ext uri="{FF2B5EF4-FFF2-40B4-BE49-F238E27FC236}">
                  <a16:creationId xmlns:a16="http://schemas.microsoft.com/office/drawing/2014/main" id="{00000000-0008-0000-0600-00007B040000}"/>
                </a:ext>
              </a:extLst>
            </xdr:cNvPr>
            <xdr:cNvGrpSpPr>
              <a:grpSpLocks/>
            </xdr:cNvGrpSpPr>
          </xdr:nvGrpSpPr>
          <xdr:grpSpPr bwMode="auto">
            <a:xfrm>
              <a:off x="1368" y="1482"/>
              <a:ext cx="958" cy="712"/>
              <a:chOff x="1368" y="1482"/>
              <a:chExt cx="958" cy="712"/>
            </a:xfrm>
          </xdr:grpSpPr>
          <xdr:sp macro="" textlink="">
            <xdr:nvSpPr>
              <xdr:cNvPr id="1154" name="AutoShape 88">
                <a:extLst>
                  <a:ext uri="{FF2B5EF4-FFF2-40B4-BE49-F238E27FC236}">
                    <a16:creationId xmlns:a16="http://schemas.microsoft.com/office/drawing/2014/main" id="{00000000-0008-0000-0600-00008204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55" name="Text Box 87">
                <a:extLst>
                  <a:ext uri="{FF2B5EF4-FFF2-40B4-BE49-F238E27FC236}">
                    <a16:creationId xmlns:a16="http://schemas.microsoft.com/office/drawing/2014/main" id="{00000000-0008-0000-0600-000083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148" name="Group 83">
              <a:extLst>
                <a:ext uri="{FF2B5EF4-FFF2-40B4-BE49-F238E27FC236}">
                  <a16:creationId xmlns:a16="http://schemas.microsoft.com/office/drawing/2014/main" id="{00000000-0008-0000-0600-00007C040000}"/>
                </a:ext>
              </a:extLst>
            </xdr:cNvPr>
            <xdr:cNvGrpSpPr>
              <a:grpSpLocks/>
            </xdr:cNvGrpSpPr>
          </xdr:nvGrpSpPr>
          <xdr:grpSpPr bwMode="auto">
            <a:xfrm>
              <a:off x="815" y="1111"/>
              <a:ext cx="958" cy="712"/>
              <a:chOff x="815" y="1111"/>
              <a:chExt cx="958" cy="712"/>
            </a:xfrm>
          </xdr:grpSpPr>
          <xdr:sp macro="" textlink="">
            <xdr:nvSpPr>
              <xdr:cNvPr id="1152" name="AutoShape 85">
                <a:extLst>
                  <a:ext uri="{FF2B5EF4-FFF2-40B4-BE49-F238E27FC236}">
                    <a16:creationId xmlns:a16="http://schemas.microsoft.com/office/drawing/2014/main" id="{00000000-0008-0000-0600-000080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53" name="Text Box 84">
                <a:extLst>
                  <a:ext uri="{FF2B5EF4-FFF2-40B4-BE49-F238E27FC236}">
                    <a16:creationId xmlns:a16="http://schemas.microsoft.com/office/drawing/2014/main" id="{00000000-0008-0000-0600-000081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149" name="Group 80">
              <a:extLst>
                <a:ext uri="{FF2B5EF4-FFF2-40B4-BE49-F238E27FC236}">
                  <a16:creationId xmlns:a16="http://schemas.microsoft.com/office/drawing/2014/main" id="{00000000-0008-0000-0600-00007D040000}"/>
                </a:ext>
              </a:extLst>
            </xdr:cNvPr>
            <xdr:cNvGrpSpPr>
              <a:grpSpLocks/>
            </xdr:cNvGrpSpPr>
          </xdr:nvGrpSpPr>
          <xdr:grpSpPr bwMode="auto">
            <a:xfrm>
              <a:off x="1838" y="1100"/>
              <a:ext cx="958" cy="712"/>
              <a:chOff x="1838" y="1100"/>
              <a:chExt cx="958" cy="712"/>
            </a:xfrm>
          </xdr:grpSpPr>
          <xdr:sp macro="" textlink="">
            <xdr:nvSpPr>
              <xdr:cNvPr id="1150" name="AutoShape 82">
                <a:extLst>
                  <a:ext uri="{FF2B5EF4-FFF2-40B4-BE49-F238E27FC236}">
                    <a16:creationId xmlns:a16="http://schemas.microsoft.com/office/drawing/2014/main" id="{00000000-0008-0000-0600-00007E04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51" name="Text Box 81">
                <a:extLst>
                  <a:ext uri="{FF2B5EF4-FFF2-40B4-BE49-F238E27FC236}">
                    <a16:creationId xmlns:a16="http://schemas.microsoft.com/office/drawing/2014/main" id="{00000000-0008-0000-0600-00007F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142" name="Text Box 78">
            <a:extLst>
              <a:ext uri="{FF2B5EF4-FFF2-40B4-BE49-F238E27FC236}">
                <a16:creationId xmlns:a16="http://schemas.microsoft.com/office/drawing/2014/main" id="{00000000-0008-0000-0600-000076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143" name="Text Box 77">
            <a:extLst>
              <a:ext uri="{FF2B5EF4-FFF2-40B4-BE49-F238E27FC236}">
                <a16:creationId xmlns:a16="http://schemas.microsoft.com/office/drawing/2014/main" id="{00000000-0008-0000-0600-000077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144" name="Text Box 76">
            <a:extLst>
              <a:ext uri="{FF2B5EF4-FFF2-40B4-BE49-F238E27FC236}">
                <a16:creationId xmlns:a16="http://schemas.microsoft.com/office/drawing/2014/main" id="{00000000-0008-0000-0600-000078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145" name="Text Box 75">
            <a:extLst>
              <a:ext uri="{FF2B5EF4-FFF2-40B4-BE49-F238E27FC236}">
                <a16:creationId xmlns:a16="http://schemas.microsoft.com/office/drawing/2014/main" id="{00000000-0008-0000-0600-000079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1298863</xdr:colOff>
      <xdr:row>38</xdr:row>
      <xdr:rowOff>69273</xdr:rowOff>
    </xdr:from>
    <xdr:to>
      <xdr:col>21</xdr:col>
      <xdr:colOff>3549644</xdr:colOff>
      <xdr:row>38</xdr:row>
      <xdr:rowOff>2423152</xdr:rowOff>
    </xdr:to>
    <xdr:grpSp>
      <xdr:nvGrpSpPr>
        <xdr:cNvPr id="1176" name="Group 74">
          <a:extLst>
            <a:ext uri="{FF2B5EF4-FFF2-40B4-BE49-F238E27FC236}">
              <a16:creationId xmlns:a16="http://schemas.microsoft.com/office/drawing/2014/main" id="{00000000-0008-0000-0600-000098040000}"/>
            </a:ext>
          </a:extLst>
        </xdr:cNvPr>
        <xdr:cNvGrpSpPr>
          <a:grpSpLocks/>
        </xdr:cNvGrpSpPr>
      </xdr:nvGrpSpPr>
      <xdr:grpSpPr bwMode="auto">
        <a:xfrm>
          <a:off x="14927277" y="72178997"/>
          <a:ext cx="2250781" cy="2353879"/>
          <a:chOff x="815" y="707"/>
          <a:chExt cx="1981" cy="1487"/>
        </a:xfrm>
      </xdr:grpSpPr>
      <xdr:grpSp>
        <xdr:nvGrpSpPr>
          <xdr:cNvPr id="1177" name="Group 79">
            <a:extLst>
              <a:ext uri="{FF2B5EF4-FFF2-40B4-BE49-F238E27FC236}">
                <a16:creationId xmlns:a16="http://schemas.microsoft.com/office/drawing/2014/main" id="{00000000-0008-0000-0600-000099040000}"/>
              </a:ext>
            </a:extLst>
          </xdr:cNvPr>
          <xdr:cNvGrpSpPr>
            <a:grpSpLocks/>
          </xdr:cNvGrpSpPr>
        </xdr:nvGrpSpPr>
        <xdr:grpSpPr bwMode="auto">
          <a:xfrm>
            <a:off x="815" y="707"/>
            <a:ext cx="1981" cy="1487"/>
            <a:chOff x="815" y="707"/>
            <a:chExt cx="1981" cy="1487"/>
          </a:xfrm>
        </xdr:grpSpPr>
        <xdr:grpSp>
          <xdr:nvGrpSpPr>
            <xdr:cNvPr id="1182" name="Group 89">
              <a:extLst>
                <a:ext uri="{FF2B5EF4-FFF2-40B4-BE49-F238E27FC236}">
                  <a16:creationId xmlns:a16="http://schemas.microsoft.com/office/drawing/2014/main" id="{00000000-0008-0000-0600-00009E040000}"/>
                </a:ext>
              </a:extLst>
            </xdr:cNvPr>
            <xdr:cNvGrpSpPr>
              <a:grpSpLocks/>
            </xdr:cNvGrpSpPr>
          </xdr:nvGrpSpPr>
          <xdr:grpSpPr bwMode="auto">
            <a:xfrm>
              <a:off x="1325" y="707"/>
              <a:ext cx="958" cy="712"/>
              <a:chOff x="1325" y="707"/>
              <a:chExt cx="958" cy="712"/>
            </a:xfrm>
          </xdr:grpSpPr>
          <xdr:sp macro="" textlink="">
            <xdr:nvSpPr>
              <xdr:cNvPr id="1192" name="AutoShape 91">
                <a:extLst>
                  <a:ext uri="{FF2B5EF4-FFF2-40B4-BE49-F238E27FC236}">
                    <a16:creationId xmlns:a16="http://schemas.microsoft.com/office/drawing/2014/main" id="{00000000-0008-0000-0600-0000A804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193" name="Text Box 90">
                <a:extLst>
                  <a:ext uri="{FF2B5EF4-FFF2-40B4-BE49-F238E27FC236}">
                    <a16:creationId xmlns:a16="http://schemas.microsoft.com/office/drawing/2014/main" id="{00000000-0008-0000-0600-0000A904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183" name="Group 86">
              <a:extLst>
                <a:ext uri="{FF2B5EF4-FFF2-40B4-BE49-F238E27FC236}">
                  <a16:creationId xmlns:a16="http://schemas.microsoft.com/office/drawing/2014/main" id="{00000000-0008-0000-0600-00009F040000}"/>
                </a:ext>
              </a:extLst>
            </xdr:cNvPr>
            <xdr:cNvGrpSpPr>
              <a:grpSpLocks/>
            </xdr:cNvGrpSpPr>
          </xdr:nvGrpSpPr>
          <xdr:grpSpPr bwMode="auto">
            <a:xfrm>
              <a:off x="1368" y="1482"/>
              <a:ext cx="958" cy="712"/>
              <a:chOff x="1368" y="1482"/>
              <a:chExt cx="958" cy="712"/>
            </a:xfrm>
          </xdr:grpSpPr>
          <xdr:sp macro="" textlink="">
            <xdr:nvSpPr>
              <xdr:cNvPr id="1190" name="AutoShape 88">
                <a:extLst>
                  <a:ext uri="{FF2B5EF4-FFF2-40B4-BE49-F238E27FC236}">
                    <a16:creationId xmlns:a16="http://schemas.microsoft.com/office/drawing/2014/main" id="{00000000-0008-0000-0600-0000A604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191" name="Text Box 87">
                <a:extLst>
                  <a:ext uri="{FF2B5EF4-FFF2-40B4-BE49-F238E27FC236}">
                    <a16:creationId xmlns:a16="http://schemas.microsoft.com/office/drawing/2014/main" id="{00000000-0008-0000-0600-0000A7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184" name="Group 83">
              <a:extLst>
                <a:ext uri="{FF2B5EF4-FFF2-40B4-BE49-F238E27FC236}">
                  <a16:creationId xmlns:a16="http://schemas.microsoft.com/office/drawing/2014/main" id="{00000000-0008-0000-0600-0000A0040000}"/>
                </a:ext>
              </a:extLst>
            </xdr:cNvPr>
            <xdr:cNvGrpSpPr>
              <a:grpSpLocks/>
            </xdr:cNvGrpSpPr>
          </xdr:nvGrpSpPr>
          <xdr:grpSpPr bwMode="auto">
            <a:xfrm>
              <a:off x="815" y="1111"/>
              <a:ext cx="958" cy="712"/>
              <a:chOff x="815" y="1111"/>
              <a:chExt cx="958" cy="712"/>
            </a:xfrm>
          </xdr:grpSpPr>
          <xdr:sp macro="" textlink="">
            <xdr:nvSpPr>
              <xdr:cNvPr id="1188" name="AutoShape 85">
                <a:extLst>
                  <a:ext uri="{FF2B5EF4-FFF2-40B4-BE49-F238E27FC236}">
                    <a16:creationId xmlns:a16="http://schemas.microsoft.com/office/drawing/2014/main" id="{00000000-0008-0000-0600-0000A4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89" name="Text Box 84">
                <a:extLst>
                  <a:ext uri="{FF2B5EF4-FFF2-40B4-BE49-F238E27FC236}">
                    <a16:creationId xmlns:a16="http://schemas.microsoft.com/office/drawing/2014/main" id="{00000000-0008-0000-0600-0000A5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185" name="Group 80">
              <a:extLst>
                <a:ext uri="{FF2B5EF4-FFF2-40B4-BE49-F238E27FC236}">
                  <a16:creationId xmlns:a16="http://schemas.microsoft.com/office/drawing/2014/main" id="{00000000-0008-0000-0600-0000A1040000}"/>
                </a:ext>
              </a:extLst>
            </xdr:cNvPr>
            <xdr:cNvGrpSpPr>
              <a:grpSpLocks/>
            </xdr:cNvGrpSpPr>
          </xdr:nvGrpSpPr>
          <xdr:grpSpPr bwMode="auto">
            <a:xfrm>
              <a:off x="1838" y="1100"/>
              <a:ext cx="958" cy="712"/>
              <a:chOff x="1838" y="1100"/>
              <a:chExt cx="958" cy="712"/>
            </a:xfrm>
          </xdr:grpSpPr>
          <xdr:sp macro="" textlink="">
            <xdr:nvSpPr>
              <xdr:cNvPr id="1186" name="AutoShape 82">
                <a:extLst>
                  <a:ext uri="{FF2B5EF4-FFF2-40B4-BE49-F238E27FC236}">
                    <a16:creationId xmlns:a16="http://schemas.microsoft.com/office/drawing/2014/main" id="{00000000-0008-0000-0600-0000A204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187" name="Text Box 81">
                <a:extLst>
                  <a:ext uri="{FF2B5EF4-FFF2-40B4-BE49-F238E27FC236}">
                    <a16:creationId xmlns:a16="http://schemas.microsoft.com/office/drawing/2014/main" id="{00000000-0008-0000-0600-0000A3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178" name="Text Box 78">
            <a:extLst>
              <a:ext uri="{FF2B5EF4-FFF2-40B4-BE49-F238E27FC236}">
                <a16:creationId xmlns:a16="http://schemas.microsoft.com/office/drawing/2014/main" id="{00000000-0008-0000-0600-00009A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179" name="Text Box 77">
            <a:extLst>
              <a:ext uri="{FF2B5EF4-FFF2-40B4-BE49-F238E27FC236}">
                <a16:creationId xmlns:a16="http://schemas.microsoft.com/office/drawing/2014/main" id="{00000000-0008-0000-0600-00009B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180" name="Text Box 76">
            <a:extLst>
              <a:ext uri="{FF2B5EF4-FFF2-40B4-BE49-F238E27FC236}">
                <a16:creationId xmlns:a16="http://schemas.microsoft.com/office/drawing/2014/main" id="{00000000-0008-0000-0600-00009C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181" name="Text Box 75">
            <a:extLst>
              <a:ext uri="{FF2B5EF4-FFF2-40B4-BE49-F238E27FC236}">
                <a16:creationId xmlns:a16="http://schemas.microsoft.com/office/drawing/2014/main" id="{00000000-0008-0000-0600-00009D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xdr:twoCellAnchor>
    <xdr:from>
      <xdr:col>21</xdr:col>
      <xdr:colOff>1368137</xdr:colOff>
      <xdr:row>39</xdr:row>
      <xdr:rowOff>173182</xdr:rowOff>
    </xdr:from>
    <xdr:to>
      <xdr:col>21</xdr:col>
      <xdr:colOff>3618918</xdr:colOff>
      <xdr:row>39</xdr:row>
      <xdr:rowOff>2527061</xdr:rowOff>
    </xdr:to>
    <xdr:grpSp>
      <xdr:nvGrpSpPr>
        <xdr:cNvPr id="1264" name="Group 74">
          <a:extLst>
            <a:ext uri="{FF2B5EF4-FFF2-40B4-BE49-F238E27FC236}">
              <a16:creationId xmlns:a16="http://schemas.microsoft.com/office/drawing/2014/main" id="{00000000-0008-0000-0600-0000F0040000}"/>
            </a:ext>
          </a:extLst>
        </xdr:cNvPr>
        <xdr:cNvGrpSpPr>
          <a:grpSpLocks/>
        </xdr:cNvGrpSpPr>
      </xdr:nvGrpSpPr>
      <xdr:grpSpPr bwMode="auto">
        <a:xfrm>
          <a:off x="14996551" y="74840423"/>
          <a:ext cx="2250781" cy="2353879"/>
          <a:chOff x="815" y="707"/>
          <a:chExt cx="1981" cy="1487"/>
        </a:xfrm>
      </xdr:grpSpPr>
      <xdr:grpSp>
        <xdr:nvGrpSpPr>
          <xdr:cNvPr id="1265" name="Group 79">
            <a:extLst>
              <a:ext uri="{FF2B5EF4-FFF2-40B4-BE49-F238E27FC236}">
                <a16:creationId xmlns:a16="http://schemas.microsoft.com/office/drawing/2014/main" id="{00000000-0008-0000-0600-0000F1040000}"/>
              </a:ext>
            </a:extLst>
          </xdr:cNvPr>
          <xdr:cNvGrpSpPr>
            <a:grpSpLocks/>
          </xdr:cNvGrpSpPr>
        </xdr:nvGrpSpPr>
        <xdr:grpSpPr bwMode="auto">
          <a:xfrm>
            <a:off x="815" y="707"/>
            <a:ext cx="1981" cy="1487"/>
            <a:chOff x="815" y="707"/>
            <a:chExt cx="1981" cy="1487"/>
          </a:xfrm>
        </xdr:grpSpPr>
        <xdr:grpSp>
          <xdr:nvGrpSpPr>
            <xdr:cNvPr id="1270" name="Group 89">
              <a:extLst>
                <a:ext uri="{FF2B5EF4-FFF2-40B4-BE49-F238E27FC236}">
                  <a16:creationId xmlns:a16="http://schemas.microsoft.com/office/drawing/2014/main" id="{00000000-0008-0000-0600-0000F6040000}"/>
                </a:ext>
              </a:extLst>
            </xdr:cNvPr>
            <xdr:cNvGrpSpPr>
              <a:grpSpLocks/>
            </xdr:cNvGrpSpPr>
          </xdr:nvGrpSpPr>
          <xdr:grpSpPr bwMode="auto">
            <a:xfrm>
              <a:off x="1325" y="707"/>
              <a:ext cx="958" cy="712"/>
              <a:chOff x="1325" y="707"/>
              <a:chExt cx="958" cy="712"/>
            </a:xfrm>
          </xdr:grpSpPr>
          <xdr:sp macro="" textlink="">
            <xdr:nvSpPr>
              <xdr:cNvPr id="1280" name="AutoShape 91">
                <a:extLst>
                  <a:ext uri="{FF2B5EF4-FFF2-40B4-BE49-F238E27FC236}">
                    <a16:creationId xmlns:a16="http://schemas.microsoft.com/office/drawing/2014/main" id="{00000000-0008-0000-0600-000000050000}"/>
                  </a:ext>
                </a:extLst>
              </xdr:cNvPr>
              <xdr:cNvSpPr>
                <a:spLocks noChangeArrowheads="1"/>
              </xdr:cNvSpPr>
            </xdr:nvSpPr>
            <xdr:spPr bwMode="auto">
              <a:xfrm>
                <a:off x="1325" y="707"/>
                <a:ext cx="958" cy="712"/>
              </a:xfrm>
              <a:prstGeom prst="diamond">
                <a:avLst/>
              </a:prstGeom>
              <a:solidFill>
                <a:srgbClr val="03884A"/>
              </a:solidFill>
              <a:ln w="38100">
                <a:solidFill>
                  <a:srgbClr val="F2F2F2"/>
                </a:solidFill>
                <a:miter lim="800000"/>
                <a:headEnd/>
                <a:tailEnd/>
              </a:ln>
              <a:effectLst>
                <a:outerShdw dist="28398" dir="3806097" algn="ctr" rotWithShape="0">
                  <a:srgbClr val="4E6128">
                    <a:alpha val="50000"/>
                  </a:srgbClr>
                </a:outerShdw>
              </a:effectLst>
            </xdr:spPr>
          </xdr:sp>
          <xdr:sp macro="" textlink="">
            <xdr:nvSpPr>
              <xdr:cNvPr id="1281" name="Text Box 90">
                <a:extLst>
                  <a:ext uri="{FF2B5EF4-FFF2-40B4-BE49-F238E27FC236}">
                    <a16:creationId xmlns:a16="http://schemas.microsoft.com/office/drawing/2014/main" id="{00000000-0008-0000-0600-000001050000}"/>
                  </a:ext>
                </a:extLst>
              </xdr:cNvPr>
              <xdr:cNvSpPr txBox="1">
                <a:spLocks noChangeArrowheads="1"/>
              </xdr:cNvSpPr>
            </xdr:nvSpPr>
            <xdr:spPr bwMode="auto">
              <a:xfrm>
                <a:off x="1581" y="987"/>
                <a:ext cx="472" cy="19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P</a:t>
                </a:r>
                <a:endParaRPr lang="es-CO"/>
              </a:p>
            </xdr:txBody>
          </xdr:sp>
        </xdr:grpSp>
        <xdr:grpSp>
          <xdr:nvGrpSpPr>
            <xdr:cNvPr id="1271" name="Group 86">
              <a:extLst>
                <a:ext uri="{FF2B5EF4-FFF2-40B4-BE49-F238E27FC236}">
                  <a16:creationId xmlns:a16="http://schemas.microsoft.com/office/drawing/2014/main" id="{00000000-0008-0000-0600-0000F7040000}"/>
                </a:ext>
              </a:extLst>
            </xdr:cNvPr>
            <xdr:cNvGrpSpPr>
              <a:grpSpLocks/>
            </xdr:cNvGrpSpPr>
          </xdr:nvGrpSpPr>
          <xdr:grpSpPr bwMode="auto">
            <a:xfrm>
              <a:off x="1368" y="1482"/>
              <a:ext cx="958" cy="712"/>
              <a:chOff x="1368" y="1482"/>
              <a:chExt cx="958" cy="712"/>
            </a:xfrm>
          </xdr:grpSpPr>
          <xdr:sp macro="" textlink="">
            <xdr:nvSpPr>
              <xdr:cNvPr id="1278" name="AutoShape 88">
                <a:extLst>
                  <a:ext uri="{FF2B5EF4-FFF2-40B4-BE49-F238E27FC236}">
                    <a16:creationId xmlns:a16="http://schemas.microsoft.com/office/drawing/2014/main" id="{00000000-0008-0000-0600-0000FE040000}"/>
                  </a:ext>
                </a:extLst>
              </xdr:cNvPr>
              <xdr:cNvSpPr>
                <a:spLocks noChangeArrowheads="1"/>
              </xdr:cNvSpPr>
            </xdr:nvSpPr>
            <xdr:spPr bwMode="auto">
              <a:xfrm>
                <a:off x="1368" y="1482"/>
                <a:ext cx="958" cy="712"/>
              </a:xfrm>
              <a:prstGeom prst="diamond">
                <a:avLst/>
              </a:prstGeom>
              <a:solidFill>
                <a:srgbClr val="00B050"/>
              </a:solidFill>
              <a:ln w="38100">
                <a:solidFill>
                  <a:srgbClr val="FFFFFF"/>
                </a:solidFill>
                <a:miter lim="800000"/>
                <a:headEnd/>
                <a:tailEnd/>
              </a:ln>
              <a:effectLst>
                <a:outerShdw dist="28398" dir="3806097" algn="ctr" rotWithShape="0">
                  <a:srgbClr val="974706">
                    <a:alpha val="50000"/>
                  </a:srgbClr>
                </a:outerShdw>
              </a:effectLst>
            </xdr:spPr>
          </xdr:sp>
          <xdr:sp macro="" textlink="">
            <xdr:nvSpPr>
              <xdr:cNvPr id="1279" name="Text Box 87">
                <a:extLst>
                  <a:ext uri="{FF2B5EF4-FFF2-40B4-BE49-F238E27FC236}">
                    <a16:creationId xmlns:a16="http://schemas.microsoft.com/office/drawing/2014/main" id="{00000000-0008-0000-0600-0000FF040000}"/>
                  </a:ext>
                </a:extLst>
              </xdr:cNvPr>
              <xdr:cNvSpPr txBox="1">
                <a:spLocks noChangeArrowheads="1"/>
              </xdr:cNvSpPr>
            </xdr:nvSpPr>
            <xdr:spPr bwMode="auto">
              <a:xfrm>
                <a:off x="1605" y="1695"/>
                <a:ext cx="454" cy="185"/>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A</a:t>
                </a:r>
                <a:endParaRPr lang="es-CO">
                  <a:solidFill>
                    <a:sysClr val="windowText" lastClr="000000"/>
                  </a:solidFill>
                </a:endParaRPr>
              </a:p>
            </xdr:txBody>
          </xdr:sp>
        </xdr:grpSp>
        <xdr:grpSp>
          <xdr:nvGrpSpPr>
            <xdr:cNvPr id="1272" name="Group 83">
              <a:extLst>
                <a:ext uri="{FF2B5EF4-FFF2-40B4-BE49-F238E27FC236}">
                  <a16:creationId xmlns:a16="http://schemas.microsoft.com/office/drawing/2014/main" id="{00000000-0008-0000-0600-0000F8040000}"/>
                </a:ext>
              </a:extLst>
            </xdr:cNvPr>
            <xdr:cNvGrpSpPr>
              <a:grpSpLocks/>
            </xdr:cNvGrpSpPr>
          </xdr:nvGrpSpPr>
          <xdr:grpSpPr bwMode="auto">
            <a:xfrm>
              <a:off x="815" y="1111"/>
              <a:ext cx="958" cy="712"/>
              <a:chOff x="815" y="1111"/>
              <a:chExt cx="958" cy="712"/>
            </a:xfrm>
          </xdr:grpSpPr>
          <xdr:sp macro="" textlink="">
            <xdr:nvSpPr>
              <xdr:cNvPr id="1276" name="AutoShape 85">
                <a:extLst>
                  <a:ext uri="{FF2B5EF4-FFF2-40B4-BE49-F238E27FC236}">
                    <a16:creationId xmlns:a16="http://schemas.microsoft.com/office/drawing/2014/main" id="{00000000-0008-0000-0600-0000FC040000}"/>
                  </a:ext>
                </a:extLst>
              </xdr:cNvPr>
              <xdr:cNvSpPr>
                <a:spLocks noChangeArrowheads="1"/>
              </xdr:cNvSpPr>
            </xdr:nvSpPr>
            <xdr:spPr bwMode="auto">
              <a:xfrm>
                <a:off x="815" y="1111"/>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277" name="Text Box 84">
                <a:extLst>
                  <a:ext uri="{FF2B5EF4-FFF2-40B4-BE49-F238E27FC236}">
                    <a16:creationId xmlns:a16="http://schemas.microsoft.com/office/drawing/2014/main" id="{00000000-0008-0000-0600-0000FD040000}"/>
                  </a:ext>
                </a:extLst>
              </xdr:cNvPr>
              <xdr:cNvSpPr txBox="1">
                <a:spLocks noChangeArrowheads="1"/>
              </xdr:cNvSpPr>
            </xdr:nvSpPr>
            <xdr:spPr bwMode="auto">
              <a:xfrm>
                <a:off x="1080" y="1353"/>
                <a:ext cx="448" cy="200"/>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rgbClr val="000000"/>
                    </a:solidFill>
                    <a:latin typeface="Calibri"/>
                    <a:cs typeface="Calibri"/>
                  </a:rPr>
                  <a:t>R</a:t>
                </a:r>
                <a:endParaRPr lang="es-CO"/>
              </a:p>
            </xdr:txBody>
          </xdr:sp>
        </xdr:grpSp>
        <xdr:grpSp>
          <xdr:nvGrpSpPr>
            <xdr:cNvPr id="1273" name="Group 80">
              <a:extLst>
                <a:ext uri="{FF2B5EF4-FFF2-40B4-BE49-F238E27FC236}">
                  <a16:creationId xmlns:a16="http://schemas.microsoft.com/office/drawing/2014/main" id="{00000000-0008-0000-0600-0000F9040000}"/>
                </a:ext>
              </a:extLst>
            </xdr:cNvPr>
            <xdr:cNvGrpSpPr>
              <a:grpSpLocks/>
            </xdr:cNvGrpSpPr>
          </xdr:nvGrpSpPr>
          <xdr:grpSpPr bwMode="auto">
            <a:xfrm>
              <a:off x="1838" y="1100"/>
              <a:ext cx="958" cy="712"/>
              <a:chOff x="1838" y="1100"/>
              <a:chExt cx="958" cy="712"/>
            </a:xfrm>
          </xdr:grpSpPr>
          <xdr:sp macro="" textlink="">
            <xdr:nvSpPr>
              <xdr:cNvPr id="1274" name="AutoShape 82">
                <a:extLst>
                  <a:ext uri="{FF2B5EF4-FFF2-40B4-BE49-F238E27FC236}">
                    <a16:creationId xmlns:a16="http://schemas.microsoft.com/office/drawing/2014/main" id="{00000000-0008-0000-0600-0000FA040000}"/>
                  </a:ext>
                </a:extLst>
              </xdr:cNvPr>
              <xdr:cNvSpPr>
                <a:spLocks noChangeArrowheads="1"/>
              </xdr:cNvSpPr>
            </xdr:nvSpPr>
            <xdr:spPr bwMode="auto">
              <a:xfrm>
                <a:off x="1838" y="1100"/>
                <a:ext cx="958" cy="712"/>
              </a:xfrm>
              <a:prstGeom prst="diamond">
                <a:avLst/>
              </a:prstGeom>
              <a:solidFill>
                <a:srgbClr val="03884A"/>
              </a:solidFill>
              <a:ln w="38100">
                <a:solidFill>
                  <a:srgbClr val="F2F2F2"/>
                </a:solidFill>
                <a:miter lim="800000"/>
                <a:headEnd/>
                <a:tailEnd/>
              </a:ln>
              <a:effectLst>
                <a:outerShdw dist="28398" dir="3806097" algn="ctr" rotWithShape="0">
                  <a:srgbClr val="622423">
                    <a:alpha val="50000"/>
                  </a:srgbClr>
                </a:outerShdw>
              </a:effectLst>
            </xdr:spPr>
          </xdr:sp>
          <xdr:sp macro="" textlink="">
            <xdr:nvSpPr>
              <xdr:cNvPr id="1275" name="Text Box 81">
                <a:extLst>
                  <a:ext uri="{FF2B5EF4-FFF2-40B4-BE49-F238E27FC236}">
                    <a16:creationId xmlns:a16="http://schemas.microsoft.com/office/drawing/2014/main" id="{00000000-0008-0000-0600-0000FB040000}"/>
                  </a:ext>
                </a:extLst>
              </xdr:cNvPr>
              <xdr:cNvSpPr txBox="1">
                <a:spLocks noChangeArrowheads="1"/>
              </xdr:cNvSpPr>
            </xdr:nvSpPr>
            <xdr:spPr bwMode="auto">
              <a:xfrm>
                <a:off x="2094" y="1348"/>
                <a:ext cx="436" cy="209"/>
              </a:xfrm>
              <a:prstGeom prst="rect">
                <a:avLst/>
              </a:prstGeom>
              <a:noFill/>
              <a:ln>
                <a:noFill/>
              </a:ln>
            </xdr:spPr>
            <xdr:txBody>
              <a:bodyPr vertOverflow="clip" wrap="square" lIns="91440" tIns="45720" rIns="91440" bIns="45720" anchor="t"/>
              <a:lstStyle/>
              <a:p>
                <a:pPr algn="ctr" rtl="0">
                  <a:defRPr sz="1000"/>
                </a:pPr>
                <a:r>
                  <a:rPr lang="es-CO" sz="1400" b="1" i="0" u="none" strike="noStrike" baseline="0">
                    <a:solidFill>
                      <a:sysClr val="windowText" lastClr="000000"/>
                    </a:solidFill>
                    <a:latin typeface="Calibri"/>
                    <a:cs typeface="Calibri"/>
                  </a:rPr>
                  <a:t>S</a:t>
                </a:r>
                <a:r>
                  <a:rPr lang="es-CO" sz="1400" b="1" i="0" u="none" strike="noStrike" baseline="0">
                    <a:solidFill>
                      <a:schemeClr val="bg1"/>
                    </a:solidFill>
                    <a:latin typeface="Calibri"/>
                    <a:cs typeface="Calibri"/>
                  </a:rPr>
                  <a:t> </a:t>
                </a:r>
                <a:endParaRPr lang="es-CO">
                  <a:solidFill>
                    <a:schemeClr val="bg1"/>
                  </a:solidFill>
                </a:endParaRPr>
              </a:p>
            </xdr:txBody>
          </xdr:sp>
        </xdr:grpSp>
      </xdr:grpSp>
      <xdr:sp macro="" textlink="">
        <xdr:nvSpPr>
          <xdr:cNvPr id="1266" name="Text Box 78">
            <a:extLst>
              <a:ext uri="{FF2B5EF4-FFF2-40B4-BE49-F238E27FC236}">
                <a16:creationId xmlns:a16="http://schemas.microsoft.com/office/drawing/2014/main" id="{00000000-0008-0000-0600-0000F2040000}"/>
              </a:ext>
            </a:extLst>
          </xdr:cNvPr>
          <xdr:cNvSpPr txBox="1">
            <a:spLocks noChangeArrowheads="1"/>
          </xdr:cNvSpPr>
        </xdr:nvSpPr>
        <xdr:spPr bwMode="auto">
          <a:xfrm>
            <a:off x="1434" y="997"/>
            <a:ext cx="778" cy="295"/>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PERSONAS</a:t>
            </a:r>
            <a:endParaRPr lang="es-CO" sz="1100" b="1"/>
          </a:p>
        </xdr:txBody>
      </xdr:sp>
      <xdr:sp macro="" textlink="">
        <xdr:nvSpPr>
          <xdr:cNvPr id="1267" name="Text Box 77">
            <a:extLst>
              <a:ext uri="{FF2B5EF4-FFF2-40B4-BE49-F238E27FC236}">
                <a16:creationId xmlns:a16="http://schemas.microsoft.com/office/drawing/2014/main" id="{00000000-0008-0000-0600-0000F3040000}"/>
              </a:ext>
            </a:extLst>
          </xdr:cNvPr>
          <xdr:cNvSpPr txBox="1">
            <a:spLocks noChangeArrowheads="1"/>
          </xdr:cNvSpPr>
        </xdr:nvSpPr>
        <xdr:spPr bwMode="auto">
          <a:xfrm>
            <a:off x="951" y="1396"/>
            <a:ext cx="731" cy="2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rgbClr val="000000"/>
                </a:solidFill>
                <a:latin typeface="Calibri"/>
                <a:cs typeface="Calibri"/>
              </a:rPr>
              <a:t>RECURSOS</a:t>
            </a:r>
            <a:endParaRPr lang="es-CO" sz="1100" b="1"/>
          </a:p>
        </xdr:txBody>
      </xdr:sp>
      <xdr:sp macro="" textlink="">
        <xdr:nvSpPr>
          <xdr:cNvPr id="1268" name="Text Box 76">
            <a:extLst>
              <a:ext uri="{FF2B5EF4-FFF2-40B4-BE49-F238E27FC236}">
                <a16:creationId xmlns:a16="http://schemas.microsoft.com/office/drawing/2014/main" id="{00000000-0008-0000-0600-0000F4040000}"/>
              </a:ext>
            </a:extLst>
          </xdr:cNvPr>
          <xdr:cNvSpPr txBox="1">
            <a:spLocks noChangeArrowheads="1"/>
          </xdr:cNvSpPr>
        </xdr:nvSpPr>
        <xdr:spPr bwMode="auto">
          <a:xfrm>
            <a:off x="2065" y="1472"/>
            <a:ext cx="513" cy="266"/>
          </a:xfrm>
          <a:prstGeom prst="rect">
            <a:avLst/>
          </a:prstGeom>
          <a:solidFill>
            <a:srgbClr val="FFFFFF">
              <a:alpha val="0"/>
            </a:srgbClr>
          </a:solidFill>
          <a:ln>
            <a:noFill/>
          </a:ln>
        </xdr:spPr>
        <xdr:txBody>
          <a:bodyPr vertOverflow="clip" wrap="square" lIns="91440" tIns="45720" rIns="91440" bIns="45720" anchor="t"/>
          <a:lstStyle/>
          <a:p>
            <a:pPr algn="ctr" rtl="0">
              <a:lnSpc>
                <a:spcPts val="900"/>
              </a:lnSpc>
              <a:defRPr sz="1000"/>
            </a:pPr>
            <a:r>
              <a:rPr lang="es-CO" sz="800" b="1" i="0" u="none" strike="noStrike" baseline="0">
                <a:solidFill>
                  <a:sysClr val="windowText" lastClr="000000"/>
                </a:solidFill>
                <a:latin typeface="Calibri"/>
                <a:cs typeface="Calibri"/>
              </a:rPr>
              <a:t>SISTEMAS Y </a:t>
            </a:r>
          </a:p>
          <a:p>
            <a:pPr algn="ctr" rtl="0">
              <a:lnSpc>
                <a:spcPts val="1000"/>
              </a:lnSpc>
              <a:defRPr sz="1000"/>
            </a:pPr>
            <a:r>
              <a:rPr lang="es-CO" sz="800" b="1" i="0" u="none" strike="noStrike" baseline="0">
                <a:solidFill>
                  <a:sysClr val="windowText" lastClr="000000"/>
                </a:solidFill>
                <a:latin typeface="Calibri"/>
                <a:cs typeface="Calibri"/>
              </a:rPr>
              <a:t>PROCESOS</a:t>
            </a:r>
            <a:endParaRPr lang="es-CO" sz="1050" b="1">
              <a:solidFill>
                <a:sysClr val="windowText" lastClr="000000"/>
              </a:solidFill>
            </a:endParaRPr>
          </a:p>
        </xdr:txBody>
      </xdr:sp>
      <xdr:sp macro="" textlink="">
        <xdr:nvSpPr>
          <xdr:cNvPr id="1269" name="Text Box 75">
            <a:extLst>
              <a:ext uri="{FF2B5EF4-FFF2-40B4-BE49-F238E27FC236}">
                <a16:creationId xmlns:a16="http://schemas.microsoft.com/office/drawing/2014/main" id="{00000000-0008-0000-0600-0000F5040000}"/>
              </a:ext>
            </a:extLst>
          </xdr:cNvPr>
          <xdr:cNvSpPr txBox="1">
            <a:spLocks noChangeArrowheads="1"/>
          </xdr:cNvSpPr>
        </xdr:nvSpPr>
        <xdr:spPr bwMode="auto">
          <a:xfrm>
            <a:off x="1434" y="1814"/>
            <a:ext cx="790" cy="133"/>
          </a:xfrm>
          <a:prstGeom prst="rect">
            <a:avLst/>
          </a:prstGeom>
          <a:solidFill>
            <a:srgbClr val="FFFFFF">
              <a:alpha val="0"/>
            </a:srgbClr>
          </a:solidFill>
          <a:ln>
            <a:noFill/>
          </a:ln>
        </xdr:spPr>
        <xdr:txBody>
          <a:bodyPr vertOverflow="clip" wrap="square" lIns="91440" tIns="45720" rIns="91440" bIns="45720" anchor="ctr"/>
          <a:lstStyle/>
          <a:p>
            <a:pPr algn="ctr" rtl="0">
              <a:defRPr sz="1000"/>
            </a:pPr>
            <a:r>
              <a:rPr lang="es-CO" sz="900" b="1" i="0" u="none" strike="noStrike" baseline="0">
                <a:solidFill>
                  <a:sysClr val="windowText" lastClr="000000"/>
                </a:solidFill>
                <a:latin typeface="Calibri"/>
                <a:cs typeface="Calibri"/>
              </a:rPr>
              <a:t>AMENAZAS</a:t>
            </a:r>
            <a:endParaRPr lang="es-CO" sz="1100" b="1">
              <a:solidFill>
                <a:sysClr val="windowText" lastClr="00000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16</xdr:col>
          <xdr:colOff>247650</xdr:colOff>
          <xdr:row>10</xdr:row>
          <xdr:rowOff>533400</xdr:rowOff>
        </xdr:from>
        <xdr:to>
          <xdr:col>19</xdr:col>
          <xdr:colOff>66675</xdr:colOff>
          <xdr:row>10</xdr:row>
          <xdr:rowOff>1133475</xdr:rowOff>
        </xdr:to>
        <xdr:pic>
          <xdr:nvPicPr>
            <xdr:cNvPr id="179167" name="Picture 19808">
              <a:extLst>
                <a:ext uri="{FF2B5EF4-FFF2-40B4-BE49-F238E27FC236}">
                  <a16:creationId xmlns:a16="http://schemas.microsoft.com/office/drawing/2014/main" id="{8176ABE3-1E9C-32B7-FD10-10DE36409A4D}"/>
                </a:ext>
              </a:extLst>
            </xdr:cNvPr>
            <xdr:cNvPicPr>
              <a:picLocks noChangeAspect="1" noChangeArrowheads="1"/>
              <a:extLst>
                <a:ext uri="{84589F7E-364E-4C9E-8A38-B11213B215E9}">
                  <a14:cameraTool cellRange="AMENAZA11" spid="_x0000_s181483"/>
                </a:ext>
              </a:extLst>
            </xdr:cNvPicPr>
          </xdr:nvPicPr>
          <xdr:blipFill>
            <a:blip xmlns:r="http://schemas.openxmlformats.org/officeDocument/2006/relationships" r:embed="rId6">
              <a:extLst>
                <a:ext uri="{28A0092B-C50C-407E-A947-70E740481C1C}">
                  <a14:useLocalDpi val="0"/>
                </a:ext>
              </a:extLst>
            </a:blip>
            <a:srcRect l="9377" t="9860" r="9357" b="7043"/>
            <a:stretch>
              <a:fillRect/>
            </a:stretch>
          </xdr:blipFill>
          <xdr:spPr bwMode="auto">
            <a:xfrm>
              <a:off x="10915650" y="4962525"/>
              <a:ext cx="885825" cy="6000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pecializado\Documents\Analisis%20de%20vulnerabilidad%20Candel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7"/>
  <sheetViews>
    <sheetView tabSelected="1" view="pageBreakPreview" zoomScale="85" zoomScaleNormal="85" zoomScaleSheetLayoutView="85" workbookViewId="0">
      <selection activeCell="F18" sqref="F18:AB18"/>
    </sheetView>
  </sheetViews>
  <sheetFormatPr baseColWidth="10" defaultColWidth="2.6328125" defaultRowHeight="15.6" x14ac:dyDescent="0.3"/>
  <cols>
    <col min="1" max="1" width="1.90625" style="15" customWidth="1"/>
    <col min="2" max="2" width="6" style="15" customWidth="1"/>
    <col min="3" max="3" width="4.36328125" style="15" customWidth="1"/>
    <col min="4" max="5" width="3.6328125" style="15" customWidth="1"/>
    <col min="6" max="6" width="2.08984375" style="15" customWidth="1"/>
    <col min="7" max="7" width="2.6328125" style="15" customWidth="1"/>
    <col min="8" max="8" width="1.6328125" style="15" customWidth="1"/>
    <col min="9" max="14" width="2.6328125" style="15" customWidth="1"/>
    <col min="15" max="15" width="4" style="15" customWidth="1"/>
    <col min="16" max="16" width="3.453125" style="15" customWidth="1"/>
    <col min="17" max="17" width="3.36328125" style="15" customWidth="1"/>
    <col min="18" max="19" width="2.6328125" style="15" customWidth="1"/>
    <col min="20" max="20" width="5.08984375" style="15" customWidth="1"/>
    <col min="21" max="21" width="6.6328125" style="15" customWidth="1"/>
    <col min="22" max="22" width="4.6328125" style="15" customWidth="1"/>
    <col min="23" max="23" width="2.6328125" style="15" customWidth="1"/>
    <col min="24" max="24" width="6.08984375" style="15" customWidth="1"/>
    <col min="25" max="29" width="2.6328125" style="15" customWidth="1"/>
    <col min="30" max="41" width="2.6328125" style="15"/>
    <col min="42" max="42" width="5.54296875" style="15" bestFit="1" customWidth="1"/>
    <col min="43" max="16384" width="2.6328125" style="15"/>
  </cols>
  <sheetData>
    <row r="1" spans="1:29" ht="24.75" customHeight="1" x14ac:dyDescent="0.3">
      <c r="A1" s="147"/>
      <c r="B1" s="147"/>
      <c r="C1" s="147"/>
      <c r="D1" s="147"/>
      <c r="E1" s="148" t="s">
        <v>285</v>
      </c>
      <c r="F1" s="149"/>
      <c r="G1" s="149"/>
      <c r="H1" s="149"/>
      <c r="I1" s="149"/>
      <c r="J1" s="149"/>
      <c r="K1" s="149"/>
      <c r="L1" s="149"/>
      <c r="M1" s="149"/>
      <c r="N1" s="149"/>
      <c r="O1" s="149"/>
      <c r="P1" s="149"/>
      <c r="Q1" s="149"/>
      <c r="R1" s="149"/>
      <c r="S1" s="149"/>
      <c r="T1" s="149"/>
      <c r="U1" s="149"/>
      <c r="V1" s="149"/>
      <c r="W1" s="149"/>
      <c r="X1" s="149"/>
      <c r="Y1" s="149"/>
      <c r="Z1" s="149"/>
      <c r="AA1" s="149"/>
      <c r="AB1" s="149"/>
      <c r="AC1" s="150"/>
    </row>
    <row r="2" spans="1:29" ht="20.25" customHeight="1" x14ac:dyDescent="0.3">
      <c r="A2" s="147"/>
      <c r="B2" s="147"/>
      <c r="C2" s="147"/>
      <c r="D2" s="147"/>
      <c r="E2" s="151"/>
      <c r="F2" s="152"/>
      <c r="G2" s="152"/>
      <c r="H2" s="152"/>
      <c r="I2" s="152"/>
      <c r="J2" s="152"/>
      <c r="K2" s="152"/>
      <c r="L2" s="152"/>
      <c r="M2" s="152"/>
      <c r="N2" s="152"/>
      <c r="O2" s="152"/>
      <c r="P2" s="152"/>
      <c r="Q2" s="152"/>
      <c r="R2" s="152"/>
      <c r="S2" s="152"/>
      <c r="T2" s="152"/>
      <c r="U2" s="152"/>
      <c r="V2" s="152"/>
      <c r="W2" s="152"/>
      <c r="X2" s="152"/>
      <c r="Y2" s="152"/>
      <c r="Z2" s="152"/>
      <c r="AA2" s="152"/>
      <c r="AB2" s="152"/>
      <c r="AC2" s="153"/>
    </row>
    <row r="3" spans="1:29" ht="15.75" customHeight="1" x14ac:dyDescent="0.3">
      <c r="A3" s="147"/>
      <c r="B3" s="147"/>
      <c r="C3" s="147"/>
      <c r="D3" s="147"/>
      <c r="E3" s="151"/>
      <c r="F3" s="152"/>
      <c r="G3" s="152"/>
      <c r="H3" s="152"/>
      <c r="I3" s="152"/>
      <c r="J3" s="152"/>
      <c r="K3" s="152"/>
      <c r="L3" s="152"/>
      <c r="M3" s="152"/>
      <c r="N3" s="152"/>
      <c r="O3" s="152"/>
      <c r="P3" s="152"/>
      <c r="Q3" s="152"/>
      <c r="R3" s="152"/>
      <c r="S3" s="152"/>
      <c r="T3" s="152"/>
      <c r="U3" s="152"/>
      <c r="V3" s="152"/>
      <c r="W3" s="152"/>
      <c r="X3" s="152"/>
      <c r="Y3" s="152"/>
      <c r="Z3" s="152"/>
      <c r="AA3" s="152"/>
      <c r="AB3" s="152"/>
      <c r="AC3" s="153"/>
    </row>
    <row r="4" spans="1:29" ht="22.5" customHeight="1" x14ac:dyDescent="0.3">
      <c r="A4" s="147"/>
      <c r="B4" s="147"/>
      <c r="C4" s="147"/>
      <c r="D4" s="147"/>
      <c r="E4" s="154"/>
      <c r="F4" s="155"/>
      <c r="G4" s="155"/>
      <c r="H4" s="155"/>
      <c r="I4" s="155"/>
      <c r="J4" s="155"/>
      <c r="K4" s="155"/>
      <c r="L4" s="155"/>
      <c r="M4" s="155"/>
      <c r="N4" s="155"/>
      <c r="O4" s="155"/>
      <c r="P4" s="155"/>
      <c r="Q4" s="155"/>
      <c r="R4" s="155"/>
      <c r="S4" s="155"/>
      <c r="T4" s="155"/>
      <c r="U4" s="155"/>
      <c r="V4" s="155"/>
      <c r="W4" s="155"/>
      <c r="X4" s="155"/>
      <c r="Y4" s="155"/>
      <c r="Z4" s="155"/>
      <c r="AA4" s="155"/>
      <c r="AB4" s="155"/>
      <c r="AC4" s="156"/>
    </row>
    <row r="5" spans="1:29" ht="30.75" customHeight="1" x14ac:dyDescent="0.3">
      <c r="A5" s="182" t="s">
        <v>0</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row>
    <row r="6" spans="1:29" ht="48" customHeight="1" x14ac:dyDescent="0.3">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row>
    <row r="7" spans="1:29" ht="30.75" customHeight="1" x14ac:dyDescent="0.3">
      <c r="I7" s="106"/>
      <c r="J7" s="106"/>
      <c r="K7" s="106"/>
      <c r="L7" s="106"/>
      <c r="M7" s="106"/>
      <c r="N7" s="106"/>
      <c r="O7" s="106"/>
      <c r="P7" s="106"/>
      <c r="Q7" s="106"/>
      <c r="R7" s="106"/>
      <c r="S7" s="106"/>
      <c r="T7" s="106"/>
      <c r="U7" s="106"/>
      <c r="V7" s="106"/>
      <c r="W7" s="106"/>
      <c r="X7" s="16"/>
      <c r="Y7" s="16"/>
      <c r="Z7" s="16"/>
      <c r="AA7" s="16"/>
      <c r="AB7" s="16"/>
      <c r="AC7" s="16"/>
    </row>
    <row r="8" spans="1:29" ht="30.75" customHeight="1" x14ac:dyDescent="0.3">
      <c r="A8" s="184" t="s">
        <v>1</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row>
    <row r="9" spans="1:29" ht="30.75" customHeight="1" x14ac:dyDescent="0.3">
      <c r="B9" s="163" t="s">
        <v>2</v>
      </c>
      <c r="C9" s="163"/>
      <c r="D9" s="163"/>
      <c r="E9" s="160" t="s">
        <v>260</v>
      </c>
      <c r="F9" s="160"/>
      <c r="G9" s="160"/>
      <c r="H9" s="160"/>
      <c r="I9" s="160"/>
      <c r="J9" s="160"/>
      <c r="K9" s="160"/>
      <c r="L9" s="160"/>
      <c r="M9" s="160"/>
      <c r="N9" s="160"/>
      <c r="O9" s="160"/>
      <c r="P9" s="160"/>
      <c r="Q9" s="160"/>
      <c r="R9" s="183" t="s">
        <v>3</v>
      </c>
      <c r="S9" s="183"/>
      <c r="T9" s="159">
        <v>899999061</v>
      </c>
      <c r="U9" s="160"/>
      <c r="V9" s="160"/>
      <c r="W9" s="160"/>
      <c r="X9" s="160"/>
      <c r="Y9" s="160"/>
      <c r="Z9" s="160"/>
      <c r="AA9" s="160"/>
      <c r="AB9" s="160"/>
      <c r="AC9" s="17"/>
    </row>
    <row r="10" spans="1:29" ht="9" customHeight="1" x14ac:dyDescent="0.3">
      <c r="B10" s="163" t="s">
        <v>4</v>
      </c>
      <c r="C10" s="163"/>
      <c r="D10" s="163"/>
      <c r="E10" s="161" t="s">
        <v>199</v>
      </c>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7"/>
    </row>
    <row r="11" spans="1:29" x14ac:dyDescent="0.3">
      <c r="B11" s="163" t="s">
        <v>5</v>
      </c>
      <c r="C11" s="163"/>
      <c r="D11" s="163"/>
      <c r="E11" s="162" t="s">
        <v>259</v>
      </c>
      <c r="F11" s="162"/>
      <c r="G11" s="162"/>
      <c r="H11" s="162"/>
      <c r="I11" s="162"/>
      <c r="J11" s="162"/>
      <c r="K11" s="162"/>
      <c r="L11" s="162"/>
      <c r="M11" s="162"/>
      <c r="N11" s="162"/>
      <c r="O11" s="162"/>
      <c r="P11" s="163" t="s">
        <v>6</v>
      </c>
      <c r="Q11" s="163"/>
      <c r="R11" s="163"/>
      <c r="S11" s="163"/>
      <c r="T11" s="163"/>
      <c r="U11" s="163"/>
      <c r="V11" s="162">
        <v>3105728225</v>
      </c>
      <c r="W11" s="162"/>
      <c r="X11" s="162"/>
      <c r="Y11" s="162"/>
      <c r="Z11" s="162"/>
      <c r="AA11" s="162"/>
      <c r="AB11" s="162"/>
    </row>
    <row r="12" spans="1:29" ht="8.25" customHeight="1" x14ac:dyDescent="0.3">
      <c r="B12" s="163" t="s">
        <v>7</v>
      </c>
      <c r="C12" s="163"/>
      <c r="D12" s="163"/>
      <c r="E12" s="162" t="s">
        <v>200</v>
      </c>
      <c r="F12" s="162"/>
      <c r="G12" s="162"/>
      <c r="H12" s="162"/>
      <c r="I12" s="162"/>
      <c r="J12" s="162"/>
      <c r="K12" s="162"/>
      <c r="L12" s="162"/>
      <c r="M12" s="162"/>
      <c r="N12" s="162"/>
      <c r="O12" s="162"/>
      <c r="P12" s="163" t="s">
        <v>8</v>
      </c>
      <c r="Q12" s="163"/>
      <c r="R12" s="163"/>
      <c r="S12" s="163"/>
      <c r="T12" s="163"/>
      <c r="U12" s="163"/>
      <c r="V12" s="162" t="s">
        <v>201</v>
      </c>
      <c r="W12" s="162"/>
      <c r="X12" s="162"/>
      <c r="Y12" s="162"/>
      <c r="Z12" s="162"/>
      <c r="AA12" s="162"/>
      <c r="AB12" s="162"/>
    </row>
    <row r="13" spans="1:29" ht="21.75" customHeight="1" x14ac:dyDescent="0.3">
      <c r="B13" s="163" t="s">
        <v>9</v>
      </c>
      <c r="C13" s="163"/>
      <c r="D13" s="163"/>
      <c r="E13" s="162">
        <v>22</v>
      </c>
      <c r="F13" s="162"/>
      <c r="G13" s="162"/>
      <c r="H13" s="162"/>
      <c r="I13" s="162"/>
      <c r="J13" s="162"/>
      <c r="K13" s="162"/>
      <c r="L13" s="162"/>
      <c r="M13" s="162"/>
      <c r="N13" s="162"/>
      <c r="O13" s="162"/>
      <c r="P13" s="163" t="s">
        <v>10</v>
      </c>
      <c r="Q13" s="163"/>
      <c r="R13" s="163"/>
      <c r="S13" s="163"/>
      <c r="T13" s="163"/>
      <c r="U13" s="163"/>
      <c r="V13" s="162">
        <v>2</v>
      </c>
      <c r="W13" s="162"/>
      <c r="X13" s="162"/>
      <c r="Y13" s="162"/>
      <c r="Z13" s="162"/>
      <c r="AA13" s="162"/>
      <c r="AB13" s="162"/>
    </row>
    <row r="14" spans="1:29" s="21" customFormat="1" ht="21.75" customHeight="1" x14ac:dyDescent="0.3">
      <c r="A14" s="18"/>
      <c r="B14" s="15"/>
      <c r="C14" s="15"/>
      <c r="D14" s="19"/>
      <c r="E14" s="106"/>
      <c r="F14" s="15"/>
      <c r="G14" s="15"/>
      <c r="H14" s="15"/>
      <c r="I14" s="15"/>
      <c r="J14" s="15"/>
      <c r="K14" s="15"/>
      <c r="L14" s="15"/>
      <c r="M14" s="15"/>
      <c r="N14" s="15"/>
      <c r="O14" s="15"/>
      <c r="P14" s="15"/>
      <c r="Q14" s="15"/>
      <c r="R14" s="15"/>
      <c r="S14" s="15"/>
      <c r="T14" s="15"/>
      <c r="U14" s="106"/>
      <c r="V14" s="15"/>
      <c r="W14" s="15"/>
      <c r="X14" s="15"/>
      <c r="Y14" s="15"/>
      <c r="Z14" s="15"/>
      <c r="AA14" s="15"/>
      <c r="AB14" s="15"/>
      <c r="AC14" s="15"/>
    </row>
    <row r="15" spans="1:29" s="21" customFormat="1" ht="9.75" customHeight="1" x14ac:dyDescent="0.25">
      <c r="A15" s="164" t="s">
        <v>11</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row>
    <row r="16" spans="1:29" ht="16.5" customHeight="1" x14ac:dyDescent="0.3">
      <c r="A16" s="165"/>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row>
    <row r="17" spans="1:29" ht="20.100000000000001" customHeight="1" x14ac:dyDescent="0.3">
      <c r="A17" s="166" t="s">
        <v>12</v>
      </c>
      <c r="B17" s="166"/>
      <c r="C17" s="166"/>
      <c r="D17" s="166"/>
      <c r="E17" s="166"/>
      <c r="F17" s="168" t="s">
        <v>286</v>
      </c>
      <c r="G17" s="168"/>
      <c r="H17" s="168"/>
      <c r="I17" s="168"/>
      <c r="J17" s="168"/>
      <c r="K17" s="168"/>
      <c r="Q17" s="166" t="s">
        <v>13</v>
      </c>
      <c r="R17" s="166"/>
      <c r="S17" s="166"/>
      <c r="T17" s="166"/>
      <c r="U17" s="166"/>
      <c r="V17" s="168"/>
      <c r="W17" s="168"/>
      <c r="X17" s="168"/>
      <c r="Y17" s="168"/>
      <c r="Z17" s="168"/>
      <c r="AA17" s="106"/>
      <c r="AB17" s="106"/>
      <c r="AC17" s="106"/>
    </row>
    <row r="18" spans="1:29" ht="20.100000000000001" customHeight="1" x14ac:dyDescent="0.3">
      <c r="A18" s="166" t="s">
        <v>14</v>
      </c>
      <c r="B18" s="166"/>
      <c r="C18" s="166"/>
      <c r="D18" s="166"/>
      <c r="E18" s="166"/>
      <c r="F18" s="167" t="s">
        <v>278</v>
      </c>
      <c r="G18" s="167"/>
      <c r="H18" s="167"/>
      <c r="I18" s="167"/>
      <c r="J18" s="167"/>
      <c r="K18" s="167"/>
      <c r="L18" s="167"/>
      <c r="M18" s="167"/>
      <c r="N18" s="167"/>
      <c r="O18" s="167"/>
      <c r="P18" s="167"/>
      <c r="Q18" s="167"/>
      <c r="R18" s="167"/>
      <c r="S18" s="167"/>
      <c r="T18" s="167"/>
      <c r="U18" s="167"/>
      <c r="V18" s="167"/>
      <c r="W18" s="167"/>
      <c r="X18" s="167"/>
      <c r="Y18" s="167"/>
      <c r="Z18" s="167"/>
      <c r="AA18" s="167"/>
      <c r="AB18" s="167"/>
      <c r="AC18" s="20"/>
    </row>
    <row r="19" spans="1:29" ht="20.100000000000001" customHeight="1" thickBot="1" x14ac:dyDescent="0.35">
      <c r="A19" s="107"/>
      <c r="B19" s="107"/>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0"/>
    </row>
    <row r="20" spans="1:29" ht="20.100000000000001" customHeight="1" thickBot="1" x14ac:dyDescent="0.35">
      <c r="A20" s="173" t="s">
        <v>15</v>
      </c>
      <c r="B20" s="174"/>
      <c r="C20" s="174"/>
      <c r="D20" s="174"/>
      <c r="E20" s="174"/>
      <c r="F20" s="174"/>
      <c r="G20" s="174"/>
      <c r="H20" s="174"/>
      <c r="I20" s="174"/>
      <c r="J20" s="174"/>
      <c r="K20" s="174"/>
      <c r="L20" s="174"/>
      <c r="M20" s="174"/>
      <c r="N20" s="174"/>
      <c r="O20" s="174"/>
      <c r="P20" s="174"/>
      <c r="Q20" s="174"/>
      <c r="R20" s="177" t="s">
        <v>16</v>
      </c>
      <c r="S20" s="178"/>
      <c r="T20" s="178"/>
      <c r="U20" s="178"/>
      <c r="V20" s="178"/>
      <c r="W20" s="178"/>
      <c r="X20" s="178"/>
      <c r="Y20" s="178"/>
      <c r="Z20" s="178"/>
      <c r="AA20" s="178"/>
      <c r="AB20" s="178"/>
      <c r="AC20" s="179"/>
    </row>
    <row r="21" spans="1:29" ht="20.100000000000001" customHeight="1" x14ac:dyDescent="0.3">
      <c r="A21" s="180" t="s">
        <v>17</v>
      </c>
      <c r="B21" s="180"/>
      <c r="C21" s="180"/>
      <c r="D21" s="180"/>
      <c r="E21" s="180"/>
      <c r="F21" s="180"/>
      <c r="G21" s="180"/>
      <c r="H21" s="180"/>
      <c r="I21" s="180"/>
      <c r="J21" s="180"/>
      <c r="K21" s="180"/>
      <c r="L21" s="180"/>
      <c r="M21" s="180"/>
      <c r="N21" s="180"/>
      <c r="O21" s="180"/>
      <c r="P21" s="180"/>
      <c r="Q21" s="180"/>
      <c r="R21" s="181"/>
      <c r="S21" s="181"/>
      <c r="T21" s="181"/>
      <c r="U21" s="181"/>
      <c r="V21" s="181"/>
      <c r="W21" s="181"/>
      <c r="X21" s="181"/>
      <c r="Y21" s="181"/>
      <c r="Z21" s="181"/>
      <c r="AA21" s="181"/>
      <c r="AB21" s="181"/>
      <c r="AC21" s="181"/>
    </row>
    <row r="22" spans="1:29" ht="20.100000000000001" customHeight="1" x14ac:dyDescent="0.3">
      <c r="A22" s="169" t="s">
        <v>18</v>
      </c>
      <c r="B22" s="169"/>
      <c r="C22" s="169"/>
      <c r="D22" s="169"/>
      <c r="E22" s="169"/>
      <c r="F22" s="169"/>
      <c r="G22" s="169"/>
      <c r="H22" s="169"/>
      <c r="I22" s="169"/>
      <c r="J22" s="169"/>
      <c r="K22" s="169"/>
      <c r="L22" s="169"/>
      <c r="M22" s="169"/>
      <c r="N22" s="169"/>
      <c r="O22" s="169"/>
      <c r="P22" s="169"/>
      <c r="Q22" s="169"/>
      <c r="R22" s="170"/>
      <c r="S22" s="170"/>
      <c r="T22" s="170"/>
      <c r="U22" s="170"/>
      <c r="V22" s="170"/>
      <c r="W22" s="170"/>
      <c r="X22" s="170"/>
      <c r="Y22" s="170"/>
      <c r="Z22" s="170"/>
      <c r="AA22" s="170"/>
      <c r="AB22" s="170"/>
      <c r="AC22" s="170"/>
    </row>
    <row r="23" spans="1:29" ht="19.5" customHeight="1" x14ac:dyDescent="0.3">
      <c r="A23" s="175" t="s">
        <v>19</v>
      </c>
      <c r="B23" s="175"/>
      <c r="C23" s="175"/>
      <c r="D23" s="175"/>
      <c r="E23" s="175"/>
      <c r="F23" s="175"/>
      <c r="G23" s="175"/>
      <c r="H23" s="175"/>
      <c r="I23" s="175"/>
      <c r="J23" s="175"/>
      <c r="K23" s="175"/>
      <c r="L23" s="175"/>
      <c r="M23" s="175"/>
      <c r="N23" s="175"/>
      <c r="O23" s="175"/>
      <c r="P23" s="175"/>
      <c r="Q23" s="175"/>
      <c r="R23" s="157">
        <f>' Vul.personas'!D32</f>
        <v>2.6124999999999998</v>
      </c>
      <c r="S23" s="158"/>
      <c r="T23" s="158"/>
      <c r="U23" s="158"/>
      <c r="V23" s="158" t="str">
        <f>' Vul.personas'!E32</f>
        <v>BAJA</v>
      </c>
      <c r="W23" s="158"/>
      <c r="X23" s="158"/>
      <c r="Y23" s="158"/>
      <c r="Z23" s="158"/>
      <c r="AA23" s="158"/>
      <c r="AB23" s="158"/>
      <c r="AC23" s="158"/>
    </row>
    <row r="24" spans="1:29" x14ac:dyDescent="0.3">
      <c r="A24" s="175" t="s">
        <v>20</v>
      </c>
      <c r="B24" s="175"/>
      <c r="C24" s="175"/>
      <c r="D24" s="175"/>
      <c r="E24" s="175"/>
      <c r="F24" s="175"/>
      <c r="G24" s="175"/>
      <c r="H24" s="175"/>
      <c r="I24" s="175"/>
      <c r="J24" s="175"/>
      <c r="K24" s="175"/>
      <c r="L24" s="175"/>
      <c r="M24" s="175"/>
      <c r="N24" s="175"/>
      <c r="O24" s="175"/>
      <c r="P24" s="175"/>
      <c r="Q24" s="175"/>
      <c r="R24" s="157">
        <f>Vul.recursos!D44</f>
        <v>2.2430555555555554</v>
      </c>
      <c r="S24" s="158"/>
      <c r="T24" s="158"/>
      <c r="U24" s="158"/>
      <c r="V24" s="158" t="str">
        <f>Vul.recursos!E44</f>
        <v>BAJA</v>
      </c>
      <c r="W24" s="158"/>
      <c r="X24" s="158"/>
      <c r="Y24" s="158"/>
      <c r="Z24" s="158"/>
      <c r="AA24" s="158"/>
      <c r="AB24" s="158"/>
      <c r="AC24" s="158"/>
    </row>
    <row r="25" spans="1:29" x14ac:dyDescent="0.3">
      <c r="A25" s="175" t="s">
        <v>21</v>
      </c>
      <c r="B25" s="175"/>
      <c r="C25" s="175"/>
      <c r="D25" s="175"/>
      <c r="E25" s="175"/>
      <c r="F25" s="175"/>
      <c r="G25" s="175"/>
      <c r="H25" s="175"/>
      <c r="I25" s="175"/>
      <c r="J25" s="175"/>
      <c r="K25" s="175"/>
      <c r="L25" s="175"/>
      <c r="M25" s="175"/>
      <c r="N25" s="175"/>
      <c r="O25" s="175"/>
      <c r="P25" s="175"/>
      <c r="Q25" s="175"/>
      <c r="R25" s="157">
        <f>' Vul.sistem'!D25</f>
        <v>2.375</v>
      </c>
      <c r="S25" s="158"/>
      <c r="T25" s="158"/>
      <c r="U25" s="158"/>
      <c r="V25" s="158" t="str">
        <f>' Vul.sistem'!E25</f>
        <v>BAJA</v>
      </c>
      <c r="W25" s="158"/>
      <c r="X25" s="158"/>
      <c r="Y25" s="158"/>
      <c r="Z25" s="158"/>
      <c r="AA25" s="158"/>
      <c r="AB25" s="158"/>
      <c r="AC25" s="158"/>
    </row>
    <row r="26" spans="1:29" x14ac:dyDescent="0.3">
      <c r="A26" s="172" t="s">
        <v>22</v>
      </c>
      <c r="B26" s="172"/>
      <c r="C26" s="172"/>
      <c r="D26" s="172"/>
      <c r="E26" s="172"/>
      <c r="F26" s="172"/>
      <c r="G26" s="172"/>
      <c r="H26" s="172"/>
      <c r="I26" s="172"/>
      <c r="J26" s="172"/>
      <c r="K26" s="172"/>
      <c r="L26" s="172"/>
      <c r="M26" s="172"/>
      <c r="N26" s="172"/>
      <c r="O26" s="172"/>
      <c r="P26" s="172"/>
      <c r="Q26" s="172"/>
      <c r="R26" s="170"/>
      <c r="S26" s="170"/>
      <c r="T26" s="170"/>
      <c r="U26" s="170"/>
      <c r="V26" s="170"/>
      <c r="W26" s="170"/>
      <c r="X26" s="170"/>
      <c r="Y26" s="170"/>
      <c r="Z26" s="170"/>
      <c r="AA26" s="170"/>
      <c r="AB26" s="170"/>
      <c r="AC26" s="170"/>
    </row>
    <row r="27" spans="1:29" x14ac:dyDescent="0.3">
      <c r="A27" s="171" t="s">
        <v>23</v>
      </c>
      <c r="B27" s="171"/>
      <c r="C27" s="171"/>
      <c r="D27" s="171"/>
      <c r="E27" s="171"/>
      <c r="F27" s="171"/>
      <c r="G27" s="171"/>
      <c r="H27" s="171"/>
      <c r="I27" s="171"/>
      <c r="J27" s="171"/>
      <c r="K27" s="171"/>
      <c r="L27" s="171"/>
      <c r="M27" s="171"/>
      <c r="N27" s="171"/>
      <c r="O27" s="171"/>
      <c r="P27" s="171"/>
      <c r="Q27" s="171"/>
      <c r="R27" s="176"/>
      <c r="S27" s="176"/>
      <c r="T27" s="176"/>
      <c r="U27" s="176"/>
      <c r="V27" s="176"/>
      <c r="W27" s="176"/>
      <c r="X27" s="176"/>
      <c r="Y27" s="176"/>
      <c r="Z27" s="176"/>
      <c r="AA27" s="176"/>
      <c r="AB27" s="176"/>
      <c r="AC27" s="176"/>
    </row>
  </sheetData>
  <mergeCells count="49">
    <mergeCell ref="A8:AC8"/>
    <mergeCell ref="R20:AC20"/>
    <mergeCell ref="A21:Q21"/>
    <mergeCell ref="F17:K17"/>
    <mergeCell ref="R21:AC21"/>
    <mergeCell ref="A5:AC6"/>
    <mergeCell ref="B13:D13"/>
    <mergeCell ref="B11:D11"/>
    <mergeCell ref="E11:O11"/>
    <mergeCell ref="P11:U11"/>
    <mergeCell ref="V11:AB11"/>
    <mergeCell ref="B12:D12"/>
    <mergeCell ref="E12:O12"/>
    <mergeCell ref="B10:D10"/>
    <mergeCell ref="B9:D9"/>
    <mergeCell ref="E9:Q9"/>
    <mergeCell ref="R9:S9"/>
    <mergeCell ref="Q17:U17"/>
    <mergeCell ref="A22:Q22"/>
    <mergeCell ref="R26:AC26"/>
    <mergeCell ref="A27:Q27"/>
    <mergeCell ref="A26:Q26"/>
    <mergeCell ref="A20:Q20"/>
    <mergeCell ref="A23:Q23"/>
    <mergeCell ref="R24:U24"/>
    <mergeCell ref="A25:Q25"/>
    <mergeCell ref="A24:Q24"/>
    <mergeCell ref="R25:U25"/>
    <mergeCell ref="R22:AC22"/>
    <mergeCell ref="V23:AC23"/>
    <mergeCell ref="V24:AC24"/>
    <mergeCell ref="V25:AC25"/>
    <mergeCell ref="R27:AC27"/>
    <mergeCell ref="A1:D4"/>
    <mergeCell ref="E1:AC4"/>
    <mergeCell ref="R23:U23"/>
    <mergeCell ref="T9:AB9"/>
    <mergeCell ref="E10:AB10"/>
    <mergeCell ref="E13:O13"/>
    <mergeCell ref="P13:U13"/>
    <mergeCell ref="V13:AB13"/>
    <mergeCell ref="P12:U12"/>
    <mergeCell ref="V12:AB12"/>
    <mergeCell ref="A15:AC15"/>
    <mergeCell ref="A16:AC16"/>
    <mergeCell ref="A18:E18"/>
    <mergeCell ref="F18:AB18"/>
    <mergeCell ref="V17:Z17"/>
    <mergeCell ref="A17:E17"/>
  </mergeCells>
  <conditionalFormatting sqref="V23:Y25">
    <cfRule type="containsText" dxfId="65" priority="1" stopIfTrue="1" operator="containsText" text="BAJA">
      <formula>NOT(ISERROR(SEARCH("BAJA",V23)))</formula>
    </cfRule>
    <cfRule type="containsText" dxfId="64" priority="2" stopIfTrue="1" operator="containsText" text="MEDIA">
      <formula>NOT(ISERROR(SEARCH("MEDIA",V23)))</formula>
    </cfRule>
    <cfRule type="cellIs" dxfId="63" priority="3" stopIfTrue="1" operator="equal">
      <formula>"ALTA"</formula>
    </cfRule>
  </conditionalFormatting>
  <hyperlinks>
    <hyperlink ref="A23:Q23" location="VULPERSONAS!A1" display="Personas" xr:uid="{00000000-0004-0000-0000-000000000000}"/>
    <hyperlink ref="A24:Q24" location="VULRECURSOS!A1" display="Recursos" xr:uid="{00000000-0004-0000-0000-000001000000}"/>
    <hyperlink ref="A25:Q25" location="VULSISTEMAS!A1" display="Sistemas o Procesos" xr:uid="{00000000-0004-0000-0000-000002000000}"/>
    <hyperlink ref="A26:Q26" location="'CONS. ANAL. RIESGO'!A1" display="CONSOLIDADO ANÁLISIS DEL RIESGO" xr:uid="{00000000-0004-0000-0000-000003000000}"/>
    <hyperlink ref="A27:Q27" location="'PRIORIZACIÓN RIESGOS '!A1" display="PRIORIZACIÓN RIESGOS" xr:uid="{00000000-0004-0000-0000-000004000000}"/>
    <hyperlink ref="A21:Q21" location="AMENAZAS!A1" display="AMENAZAS" xr:uid="{00000000-0004-0000-0000-000005000000}"/>
  </hyperlinks>
  <printOptions horizontalCentered="1"/>
  <pageMargins left="0.78740157480314965" right="0.78740157480314965" top="0.78740157480314965" bottom="0.39370078740157483" header="0.31496062992125984" footer="0.31496062992125984"/>
  <pageSetup scale="86"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39"/>
  <sheetViews>
    <sheetView showGridLines="0" view="pageBreakPreview" zoomScale="90" zoomScaleNormal="85" zoomScaleSheetLayoutView="90" zoomScalePageLayoutView="75" workbookViewId="0">
      <selection activeCell="E6" sqref="E6"/>
    </sheetView>
  </sheetViews>
  <sheetFormatPr baseColWidth="10" defaultColWidth="11.54296875" defaultRowHeight="12.6" x14ac:dyDescent="0.25"/>
  <cols>
    <col min="1" max="1" width="8.36328125" style="23" customWidth="1"/>
    <col min="2" max="2" width="11.36328125" style="23" customWidth="1"/>
    <col min="3" max="3" width="19.6328125" style="23" customWidth="1"/>
    <col min="4" max="4" width="15.1796875" style="122" bestFit="1" customWidth="1"/>
    <col min="5" max="5" width="47" style="23" customWidth="1"/>
    <col min="6" max="6" width="12.36328125" style="23" customWidth="1"/>
    <col min="7" max="7" width="8.1796875" style="23" customWidth="1"/>
    <col min="8" max="8" width="1.36328125" style="23" customWidth="1"/>
    <col min="9" max="16384" width="11.54296875" style="23"/>
  </cols>
  <sheetData>
    <row r="1" spans="1:7" s="108" customFormat="1" ht="23.25" customHeight="1" x14ac:dyDescent="0.25">
      <c r="A1" s="186" t="s">
        <v>24</v>
      </c>
      <c r="B1" s="187"/>
      <c r="C1" s="187"/>
      <c r="D1" s="187"/>
      <c r="E1" s="187"/>
      <c r="F1" s="187"/>
      <c r="G1" s="187"/>
    </row>
    <row r="2" spans="1:7" s="108" customFormat="1" ht="15" customHeight="1" x14ac:dyDescent="0.25">
      <c r="A2" s="187"/>
      <c r="B2" s="187"/>
      <c r="C2" s="187"/>
      <c r="D2" s="187"/>
      <c r="E2" s="187"/>
      <c r="F2" s="187"/>
      <c r="G2" s="187"/>
    </row>
    <row r="3" spans="1:7" s="108" customFormat="1" ht="15" customHeight="1" x14ac:dyDescent="0.25">
      <c r="A3" s="187"/>
      <c r="B3" s="187"/>
      <c r="C3" s="187"/>
      <c r="D3" s="187"/>
      <c r="E3" s="187"/>
      <c r="F3" s="187"/>
      <c r="G3" s="187"/>
    </row>
    <row r="4" spans="1:7" x14ac:dyDescent="0.25">
      <c r="A4" s="24"/>
      <c r="B4" s="24"/>
      <c r="C4" s="24"/>
      <c r="D4" s="118"/>
      <c r="E4" s="24"/>
      <c r="F4" s="24"/>
      <c r="G4" s="24"/>
    </row>
    <row r="5" spans="1:7" ht="42" customHeight="1" x14ac:dyDescent="0.25">
      <c r="A5" s="123" t="s">
        <v>25</v>
      </c>
      <c r="B5" s="188" t="s">
        <v>26</v>
      </c>
      <c r="C5" s="188"/>
      <c r="D5" s="124" t="s">
        <v>27</v>
      </c>
      <c r="E5" s="123" t="s">
        <v>28</v>
      </c>
      <c r="F5" s="124" t="s">
        <v>29</v>
      </c>
    </row>
    <row r="6" spans="1:7" ht="69.900000000000006" customHeight="1" x14ac:dyDescent="0.25">
      <c r="A6" s="185" t="s">
        <v>30</v>
      </c>
      <c r="B6" s="193" t="s">
        <v>183</v>
      </c>
      <c r="C6" s="193"/>
      <c r="D6" s="4" t="s">
        <v>31</v>
      </c>
      <c r="E6" s="5" t="s">
        <v>284</v>
      </c>
      <c r="F6" s="6" t="s">
        <v>32</v>
      </c>
    </row>
    <row r="7" spans="1:7" ht="69.900000000000006" customHeight="1" x14ac:dyDescent="0.25">
      <c r="A7" s="185"/>
      <c r="B7" s="193" t="s">
        <v>185</v>
      </c>
      <c r="C7" s="193"/>
      <c r="D7" s="4" t="s">
        <v>31</v>
      </c>
      <c r="E7" s="5" t="s">
        <v>246</v>
      </c>
      <c r="F7" s="6" t="s">
        <v>32</v>
      </c>
    </row>
    <row r="8" spans="1:7" ht="69.900000000000006" customHeight="1" x14ac:dyDescent="0.25">
      <c r="A8" s="185"/>
      <c r="B8" s="193" t="s">
        <v>173</v>
      </c>
      <c r="C8" s="193"/>
      <c r="D8" s="4" t="s">
        <v>31</v>
      </c>
      <c r="E8" s="5" t="s">
        <v>202</v>
      </c>
      <c r="F8" s="6" t="s">
        <v>34</v>
      </c>
    </row>
    <row r="9" spans="1:7" ht="69.900000000000006" customHeight="1" x14ac:dyDescent="0.25">
      <c r="A9" s="185"/>
      <c r="B9" s="193" t="s">
        <v>174</v>
      </c>
      <c r="C9" s="193"/>
      <c r="D9" s="4" t="s">
        <v>33</v>
      </c>
      <c r="E9" s="5" t="s">
        <v>279</v>
      </c>
      <c r="F9" s="6" t="s">
        <v>32</v>
      </c>
    </row>
    <row r="10" spans="1:7" ht="69.900000000000006" customHeight="1" x14ac:dyDescent="0.25">
      <c r="A10" s="185"/>
      <c r="B10" s="193" t="s">
        <v>175</v>
      </c>
      <c r="C10" s="193"/>
      <c r="D10" s="4" t="s">
        <v>33</v>
      </c>
      <c r="E10" s="5" t="s">
        <v>203</v>
      </c>
      <c r="F10" s="6" t="s">
        <v>32</v>
      </c>
    </row>
    <row r="11" spans="1:7" ht="151.5" customHeight="1" x14ac:dyDescent="0.25">
      <c r="A11" s="185"/>
      <c r="B11" s="193" t="s">
        <v>211</v>
      </c>
      <c r="C11" s="193"/>
      <c r="D11" s="4" t="s">
        <v>36</v>
      </c>
      <c r="E11" s="5" t="s">
        <v>212</v>
      </c>
      <c r="F11" s="6" t="s">
        <v>32</v>
      </c>
    </row>
    <row r="12" spans="1:7" ht="69.900000000000006" customHeight="1" x14ac:dyDescent="0.25">
      <c r="A12" s="185"/>
      <c r="B12" s="193" t="s">
        <v>184</v>
      </c>
      <c r="C12" s="193"/>
      <c r="D12" s="4" t="s">
        <v>31</v>
      </c>
      <c r="E12" s="5" t="s">
        <v>280</v>
      </c>
      <c r="F12" s="6" t="s">
        <v>32</v>
      </c>
    </row>
    <row r="13" spans="1:7" ht="75" customHeight="1" x14ac:dyDescent="0.25">
      <c r="A13" s="190" t="s">
        <v>35</v>
      </c>
      <c r="B13" s="196" t="s">
        <v>176</v>
      </c>
      <c r="C13" s="196"/>
      <c r="D13" s="125" t="s">
        <v>33</v>
      </c>
      <c r="E13" s="126" t="s">
        <v>204</v>
      </c>
      <c r="F13" s="89" t="s">
        <v>34</v>
      </c>
    </row>
    <row r="14" spans="1:7" ht="80.25" customHeight="1" x14ac:dyDescent="0.25">
      <c r="A14" s="191"/>
      <c r="B14" s="193" t="s">
        <v>177</v>
      </c>
      <c r="C14" s="193"/>
      <c r="D14" s="4" t="s">
        <v>33</v>
      </c>
      <c r="E14" s="5" t="s">
        <v>206</v>
      </c>
      <c r="F14" s="6" t="s">
        <v>34</v>
      </c>
    </row>
    <row r="15" spans="1:7" ht="70.5" customHeight="1" x14ac:dyDescent="0.25">
      <c r="A15" s="191"/>
      <c r="B15" s="193" t="s">
        <v>186</v>
      </c>
      <c r="C15" s="193"/>
      <c r="D15" s="4" t="s">
        <v>33</v>
      </c>
      <c r="E15" s="5" t="s">
        <v>207</v>
      </c>
      <c r="F15" s="6" t="s">
        <v>34</v>
      </c>
    </row>
    <row r="16" spans="1:7" ht="57" customHeight="1" x14ac:dyDescent="0.25">
      <c r="A16" s="191"/>
      <c r="B16" s="193" t="s">
        <v>179</v>
      </c>
      <c r="C16" s="193"/>
      <c r="D16" s="4" t="s">
        <v>33</v>
      </c>
      <c r="E16" s="5" t="s">
        <v>208</v>
      </c>
      <c r="F16" s="6" t="s">
        <v>34</v>
      </c>
    </row>
    <row r="17" spans="1:6" ht="69.75" customHeight="1" x14ac:dyDescent="0.25">
      <c r="A17" s="191"/>
      <c r="B17" s="193" t="s">
        <v>180</v>
      </c>
      <c r="C17" s="193"/>
      <c r="D17" s="4" t="s">
        <v>33</v>
      </c>
      <c r="E17" s="5" t="s">
        <v>209</v>
      </c>
      <c r="F17" s="6" t="s">
        <v>34</v>
      </c>
    </row>
    <row r="18" spans="1:6" ht="69.900000000000006" customHeight="1" x14ac:dyDescent="0.25">
      <c r="A18" s="191"/>
      <c r="B18" s="193" t="s">
        <v>181</v>
      </c>
      <c r="C18" s="193"/>
      <c r="D18" s="4" t="s">
        <v>33</v>
      </c>
      <c r="E18" s="5" t="s">
        <v>234</v>
      </c>
      <c r="F18" s="6" t="s">
        <v>34</v>
      </c>
    </row>
    <row r="19" spans="1:6" ht="149.25" customHeight="1" x14ac:dyDescent="0.25">
      <c r="A19" s="191"/>
      <c r="B19" s="193" t="s">
        <v>213</v>
      </c>
      <c r="C19" s="193"/>
      <c r="D19" s="4" t="s">
        <v>33</v>
      </c>
      <c r="E19" s="5" t="s">
        <v>210</v>
      </c>
      <c r="F19" s="6" t="s">
        <v>34</v>
      </c>
    </row>
    <row r="20" spans="1:6" ht="84.75" customHeight="1" thickBot="1" x14ac:dyDescent="0.3">
      <c r="A20" s="192"/>
      <c r="B20" s="205" t="s">
        <v>182</v>
      </c>
      <c r="C20" s="205"/>
      <c r="D20" s="127" t="s">
        <v>36</v>
      </c>
      <c r="E20" s="128" t="s">
        <v>205</v>
      </c>
      <c r="F20" s="3" t="s">
        <v>34</v>
      </c>
    </row>
    <row r="21" spans="1:6" ht="69.900000000000006" customHeight="1" x14ac:dyDescent="0.25">
      <c r="A21" s="194" t="s">
        <v>171</v>
      </c>
      <c r="B21" s="196" t="s">
        <v>178</v>
      </c>
      <c r="C21" s="196"/>
      <c r="D21" s="125" t="s">
        <v>36</v>
      </c>
      <c r="E21" s="126" t="s">
        <v>214</v>
      </c>
      <c r="F21" s="89" t="s">
        <v>34</v>
      </c>
    </row>
    <row r="22" spans="1:6" ht="69.900000000000006" customHeight="1" x14ac:dyDescent="0.25">
      <c r="A22" s="195"/>
      <c r="B22" s="193" t="s">
        <v>197</v>
      </c>
      <c r="C22" s="193"/>
      <c r="D22" s="4" t="s">
        <v>31</v>
      </c>
      <c r="E22" s="5" t="s">
        <v>215</v>
      </c>
      <c r="F22" s="6" t="s">
        <v>32</v>
      </c>
    </row>
    <row r="23" spans="1:6" ht="69.900000000000006" customHeight="1" x14ac:dyDescent="0.25">
      <c r="A23" s="195"/>
      <c r="B23" s="193" t="s">
        <v>193</v>
      </c>
      <c r="C23" s="193"/>
      <c r="D23" s="4" t="s">
        <v>33</v>
      </c>
      <c r="E23" s="5" t="s">
        <v>266</v>
      </c>
      <c r="F23" s="89" t="s">
        <v>34</v>
      </c>
    </row>
    <row r="24" spans="1:6" ht="92.25" customHeight="1" x14ac:dyDescent="0.25">
      <c r="A24" s="195"/>
      <c r="B24" s="193" t="s">
        <v>198</v>
      </c>
      <c r="C24" s="193"/>
      <c r="D24" s="4" t="s">
        <v>33</v>
      </c>
      <c r="E24" s="5" t="s">
        <v>216</v>
      </c>
      <c r="F24" s="6" t="s">
        <v>32</v>
      </c>
    </row>
    <row r="25" spans="1:6" ht="69.900000000000006" customHeight="1" x14ac:dyDescent="0.25">
      <c r="A25" s="195"/>
      <c r="B25" s="193" t="s">
        <v>194</v>
      </c>
      <c r="C25" s="193"/>
      <c r="D25" s="4" t="s">
        <v>33</v>
      </c>
      <c r="E25" s="5" t="s">
        <v>217</v>
      </c>
      <c r="F25" s="6" t="s">
        <v>32</v>
      </c>
    </row>
    <row r="26" spans="1:6" ht="69.900000000000006" customHeight="1" x14ac:dyDescent="0.25">
      <c r="A26" s="195"/>
      <c r="B26" s="193" t="s">
        <v>195</v>
      </c>
      <c r="C26" s="193"/>
      <c r="D26" s="4" t="s">
        <v>31</v>
      </c>
      <c r="E26" s="5" t="s">
        <v>218</v>
      </c>
      <c r="F26" s="6" t="s">
        <v>32</v>
      </c>
    </row>
    <row r="27" spans="1:6" ht="69.900000000000006" customHeight="1" x14ac:dyDescent="0.25">
      <c r="A27" s="195"/>
      <c r="B27" s="193" t="s">
        <v>196</v>
      </c>
      <c r="C27" s="193"/>
      <c r="D27" s="4" t="s">
        <v>31</v>
      </c>
      <c r="E27" s="5" t="s">
        <v>219</v>
      </c>
      <c r="F27" s="6" t="s">
        <v>32</v>
      </c>
    </row>
    <row r="28" spans="1:6" ht="69.900000000000006" customHeight="1" x14ac:dyDescent="0.25">
      <c r="A28" s="189" t="s">
        <v>37</v>
      </c>
      <c r="B28" s="193" t="s">
        <v>187</v>
      </c>
      <c r="C28" s="193"/>
      <c r="D28" s="4" t="s">
        <v>31</v>
      </c>
      <c r="E28" s="5" t="s">
        <v>247</v>
      </c>
      <c r="F28" s="89" t="s">
        <v>32</v>
      </c>
    </row>
    <row r="29" spans="1:6" ht="69.900000000000006" customHeight="1" x14ac:dyDescent="0.25">
      <c r="A29" s="189"/>
      <c r="B29" s="193" t="s">
        <v>188</v>
      </c>
      <c r="C29" s="193"/>
      <c r="D29" s="4" t="s">
        <v>31</v>
      </c>
      <c r="E29" s="5" t="s">
        <v>220</v>
      </c>
      <c r="F29" s="89" t="s">
        <v>32</v>
      </c>
    </row>
    <row r="30" spans="1:6" ht="99.75" customHeight="1" x14ac:dyDescent="0.25">
      <c r="A30" s="189"/>
      <c r="B30" s="193" t="s">
        <v>189</v>
      </c>
      <c r="C30" s="193"/>
      <c r="D30" s="4" t="s">
        <v>31</v>
      </c>
      <c r="E30" s="5" t="s">
        <v>221</v>
      </c>
      <c r="F30" s="89" t="s">
        <v>34</v>
      </c>
    </row>
    <row r="31" spans="1:6" ht="90" customHeight="1" x14ac:dyDescent="0.25">
      <c r="A31" s="189"/>
      <c r="B31" s="193" t="s">
        <v>190</v>
      </c>
      <c r="C31" s="193"/>
      <c r="D31" s="4" t="s">
        <v>31</v>
      </c>
      <c r="E31" s="5" t="s">
        <v>222</v>
      </c>
      <c r="F31" s="89" t="s">
        <v>34</v>
      </c>
    </row>
    <row r="32" spans="1:6" ht="101.25" customHeight="1" x14ac:dyDescent="0.25">
      <c r="A32" s="189"/>
      <c r="B32" s="193" t="s">
        <v>191</v>
      </c>
      <c r="C32" s="193"/>
      <c r="D32" s="4" t="s">
        <v>31</v>
      </c>
      <c r="E32" s="5" t="s">
        <v>223</v>
      </c>
      <c r="F32" s="89" t="s">
        <v>34</v>
      </c>
    </row>
    <row r="33" spans="1:7" ht="154.5" customHeight="1" x14ac:dyDescent="0.25">
      <c r="A33" s="189"/>
      <c r="B33" s="193" t="s">
        <v>192</v>
      </c>
      <c r="C33" s="193"/>
      <c r="D33" s="4" t="s">
        <v>31</v>
      </c>
      <c r="E33" s="5" t="s">
        <v>224</v>
      </c>
      <c r="F33" s="89" t="s">
        <v>34</v>
      </c>
    </row>
    <row r="34" spans="1:7" ht="20.100000000000001" customHeight="1" thickBot="1" x14ac:dyDescent="0.3">
      <c r="A34" s="25"/>
      <c r="B34" s="25"/>
      <c r="C34" s="25"/>
      <c r="D34" s="35"/>
      <c r="E34" s="25"/>
      <c r="F34" s="25"/>
      <c r="G34" s="25"/>
    </row>
    <row r="35" spans="1:7" ht="29.25" customHeight="1" thickBot="1" x14ac:dyDescent="0.3">
      <c r="A35" s="25"/>
      <c r="B35" s="199" t="s">
        <v>38</v>
      </c>
      <c r="C35" s="200"/>
      <c r="D35" s="26" t="s">
        <v>39</v>
      </c>
      <c r="E35" s="27" t="s">
        <v>40</v>
      </c>
      <c r="F35" s="27" t="s">
        <v>41</v>
      </c>
      <c r="G35" s="25"/>
    </row>
    <row r="36" spans="1:7" ht="40.5" customHeight="1" x14ac:dyDescent="0.25">
      <c r="A36" s="28"/>
      <c r="B36" s="201" t="s">
        <v>34</v>
      </c>
      <c r="C36" s="202"/>
      <c r="D36" s="119">
        <v>1</v>
      </c>
      <c r="E36" s="29" t="s">
        <v>42</v>
      </c>
      <c r="F36" s="30" t="s">
        <v>43</v>
      </c>
      <c r="G36" s="25"/>
    </row>
    <row r="37" spans="1:7" ht="41.25" customHeight="1" x14ac:dyDescent="0.25">
      <c r="A37" s="28"/>
      <c r="B37" s="203" t="s">
        <v>32</v>
      </c>
      <c r="C37" s="204"/>
      <c r="D37" s="120">
        <v>2</v>
      </c>
      <c r="E37" s="31" t="s">
        <v>44</v>
      </c>
      <c r="F37" s="32" t="s">
        <v>45</v>
      </c>
      <c r="G37" s="25"/>
    </row>
    <row r="38" spans="1:7" ht="41.25" customHeight="1" thickBot="1" x14ac:dyDescent="0.3">
      <c r="A38" s="28"/>
      <c r="B38" s="197" t="s">
        <v>46</v>
      </c>
      <c r="C38" s="198"/>
      <c r="D38" s="121">
        <v>3</v>
      </c>
      <c r="E38" s="33" t="s">
        <v>47</v>
      </c>
      <c r="F38" s="34" t="s">
        <v>48</v>
      </c>
      <c r="G38" s="25"/>
    </row>
    <row r="39" spans="1:7" ht="20.100000000000001" customHeight="1" x14ac:dyDescent="0.25">
      <c r="A39" s="28"/>
      <c r="B39" s="28"/>
      <c r="C39" s="28"/>
      <c r="D39" s="36"/>
      <c r="E39" s="35"/>
      <c r="F39" s="36"/>
      <c r="G39" s="25"/>
    </row>
  </sheetData>
  <mergeCells count="38">
    <mergeCell ref="B25:C25"/>
    <mergeCell ref="B32:C32"/>
    <mergeCell ref="B33:C33"/>
    <mergeCell ref="B29:C29"/>
    <mergeCell ref="B30:C30"/>
    <mergeCell ref="B31:C31"/>
    <mergeCell ref="B38:C38"/>
    <mergeCell ref="B13:C13"/>
    <mergeCell ref="B35:C35"/>
    <mergeCell ref="B36:C36"/>
    <mergeCell ref="B37:C37"/>
    <mergeCell ref="B20:C20"/>
    <mergeCell ref="B28:C28"/>
    <mergeCell ref="B26:C26"/>
    <mergeCell ref="B27:C27"/>
    <mergeCell ref="B22:C22"/>
    <mergeCell ref="B23:C23"/>
    <mergeCell ref="B19:C19"/>
    <mergeCell ref="B18:C18"/>
    <mergeCell ref="B14:C14"/>
    <mergeCell ref="B15:C15"/>
    <mergeCell ref="B16:C16"/>
    <mergeCell ref="A6:A12"/>
    <mergeCell ref="A1:G3"/>
    <mergeCell ref="B5:C5"/>
    <mergeCell ref="A28:A33"/>
    <mergeCell ref="A13:A20"/>
    <mergeCell ref="B12:C12"/>
    <mergeCell ref="A21:A27"/>
    <mergeCell ref="B21:C21"/>
    <mergeCell ref="B6:C6"/>
    <mergeCell ref="B7:C7"/>
    <mergeCell ref="B10:C10"/>
    <mergeCell ref="B8:C8"/>
    <mergeCell ref="B9:C9"/>
    <mergeCell ref="B17:C17"/>
    <mergeCell ref="B11:C11"/>
    <mergeCell ref="B24:C24"/>
  </mergeCells>
  <phoneticPr fontId="0" type="noConversion"/>
  <conditionalFormatting sqref="F6:F33">
    <cfRule type="cellIs" dxfId="62" priority="1" operator="equal">
      <formula>"INMINENTE"</formula>
    </cfRule>
    <cfRule type="cellIs" dxfId="61" priority="2" operator="equal">
      <formula>"PROBABLE"</formula>
    </cfRule>
    <cfRule type="cellIs" dxfId="60" priority="3" operator="equal">
      <formula>"POSIBLE"</formula>
    </cfRule>
  </conditionalFormatting>
  <printOptions horizontalCentered="1"/>
  <pageMargins left="0.39370078740157483" right="0.39370078740157483" top="0.59055118110236227" bottom="0.39370078740157483" header="0" footer="0"/>
  <pageSetup scale="39" orientation="landscape" horizontalDpi="300" verticalDpi="300" r:id="rId1"/>
  <headerFooter alignWithMargins="0">
    <oddFooter xml:space="preserve">&amp;R&amp;8 </oddFooter>
  </headerFooter>
  <rowBreaks count="1" manualBreakCount="1">
    <brk id="19" max="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Hoja2!$D$8:$D$10</xm:f>
          </x14:formula1>
          <xm:sqref>D6:D33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D8:F14"/>
  <sheetViews>
    <sheetView workbookViewId="0">
      <selection activeCell="E14" sqref="E12:E14"/>
    </sheetView>
  </sheetViews>
  <sheetFormatPr baseColWidth="10" defaultColWidth="11.54296875" defaultRowHeight="15" x14ac:dyDescent="0.25"/>
  <sheetData>
    <row r="8" spans="4:6" x14ac:dyDescent="0.25">
      <c r="D8" s="1" t="s">
        <v>31</v>
      </c>
      <c r="F8" s="1" t="s">
        <v>34</v>
      </c>
    </row>
    <row r="9" spans="4:6" x14ac:dyDescent="0.25">
      <c r="D9" s="1" t="s">
        <v>36</v>
      </c>
      <c r="F9" s="1" t="s">
        <v>32</v>
      </c>
    </row>
    <row r="10" spans="4:6" x14ac:dyDescent="0.25">
      <c r="D10" s="1" t="s">
        <v>33</v>
      </c>
      <c r="F10" s="1" t="s">
        <v>46</v>
      </c>
    </row>
    <row r="12" spans="4:6" x14ac:dyDescent="0.25">
      <c r="D12" s="1" t="s">
        <v>49</v>
      </c>
      <c r="E12">
        <v>1</v>
      </c>
    </row>
    <row r="13" spans="4:6" x14ac:dyDescent="0.25">
      <c r="D13" s="1" t="s">
        <v>50</v>
      </c>
      <c r="E13">
        <v>0</v>
      </c>
    </row>
    <row r="14" spans="4:6" x14ac:dyDescent="0.25">
      <c r="D14" s="1" t="s">
        <v>51</v>
      </c>
      <c r="E14" s="1">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43"/>
  <sheetViews>
    <sheetView view="pageBreakPreview" topLeftCell="A20" zoomScaleNormal="100" zoomScaleSheetLayoutView="100" workbookViewId="0">
      <selection activeCell="E26" sqref="E26:G26"/>
    </sheetView>
  </sheetViews>
  <sheetFormatPr baseColWidth="10" defaultColWidth="8.90625" defaultRowHeight="10.8" x14ac:dyDescent="0.25"/>
  <cols>
    <col min="1" max="1" width="17.6328125" style="37" customWidth="1"/>
    <col min="2" max="2" width="33.453125" style="37" customWidth="1"/>
    <col min="3" max="3" width="9.453125" style="37" customWidth="1"/>
    <col min="4" max="4" width="9.90625" style="37" customWidth="1"/>
    <col min="5" max="6" width="9.6328125" style="37" customWidth="1"/>
    <col min="7" max="7" width="17.6328125" style="37" customWidth="1"/>
    <col min="8" max="16384" width="8.90625" style="37"/>
  </cols>
  <sheetData>
    <row r="1" spans="1:10" s="39" customFormat="1" ht="15" customHeight="1" x14ac:dyDescent="0.25">
      <c r="A1" s="238" t="s">
        <v>52</v>
      </c>
      <c r="B1" s="238"/>
      <c r="C1" s="238"/>
      <c r="D1" s="238"/>
      <c r="E1" s="238"/>
      <c r="F1" s="238"/>
      <c r="G1" s="238"/>
    </row>
    <row r="2" spans="1:10" s="39" customFormat="1" ht="15" customHeight="1" x14ac:dyDescent="0.25">
      <c r="A2" s="238"/>
      <c r="B2" s="238"/>
      <c r="C2" s="238"/>
      <c r="D2" s="238"/>
      <c r="E2" s="238"/>
      <c r="F2" s="238"/>
      <c r="G2" s="238"/>
    </row>
    <row r="3" spans="1:10" s="39" customFormat="1" ht="15" customHeight="1" x14ac:dyDescent="0.25">
      <c r="A3" s="238"/>
      <c r="B3" s="238"/>
      <c r="C3" s="238"/>
      <c r="D3" s="238"/>
      <c r="E3" s="238"/>
      <c r="F3" s="238"/>
      <c r="G3" s="238"/>
    </row>
    <row r="4" spans="1:10" ht="15" customHeight="1" x14ac:dyDescent="0.25">
      <c r="A4" s="247"/>
      <c r="B4" s="247"/>
      <c r="C4" s="247"/>
      <c r="D4" s="247"/>
      <c r="E4" s="40"/>
      <c r="F4" s="40"/>
      <c r="G4" s="40"/>
    </row>
    <row r="5" spans="1:10" ht="20.100000000000001" customHeight="1" x14ac:dyDescent="0.25">
      <c r="A5" s="239" t="s">
        <v>53</v>
      </c>
      <c r="B5" s="239"/>
      <c r="C5" s="239"/>
      <c r="D5" s="239"/>
      <c r="E5" s="239"/>
      <c r="F5" s="239"/>
      <c r="G5" s="239"/>
    </row>
    <row r="6" spans="1:10" ht="72" customHeight="1" x14ac:dyDescent="0.25">
      <c r="A6" s="243" t="s">
        <v>54</v>
      </c>
      <c r="B6" s="244"/>
      <c r="C6" s="244"/>
      <c r="D6" s="244"/>
      <c r="E6" s="244"/>
      <c r="F6" s="244"/>
      <c r="G6" s="245"/>
      <c r="J6" s="41"/>
    </row>
    <row r="7" spans="1:10" ht="24" customHeight="1" x14ac:dyDescent="0.25">
      <c r="A7" s="248" t="s">
        <v>55</v>
      </c>
      <c r="B7" s="248"/>
      <c r="C7" s="109" t="s">
        <v>56</v>
      </c>
      <c r="D7" s="109" t="s">
        <v>57</v>
      </c>
      <c r="E7" s="249" t="s">
        <v>58</v>
      </c>
      <c r="F7" s="249"/>
      <c r="G7" s="249"/>
    </row>
    <row r="8" spans="1:10" ht="15" customHeight="1" x14ac:dyDescent="0.25">
      <c r="A8" s="237" t="s">
        <v>59</v>
      </c>
      <c r="B8" s="237"/>
      <c r="C8" s="237"/>
      <c r="D8" s="237"/>
      <c r="E8" s="237"/>
      <c r="F8" s="237"/>
      <c r="G8" s="237"/>
    </row>
    <row r="9" spans="1:10" ht="158.25" customHeight="1" x14ac:dyDescent="0.25">
      <c r="A9" s="231" t="s">
        <v>172</v>
      </c>
      <c r="B9" s="231"/>
      <c r="C9" s="7" t="s">
        <v>49</v>
      </c>
      <c r="D9" s="8">
        <v>1</v>
      </c>
      <c r="E9" s="207" t="s">
        <v>268</v>
      </c>
      <c r="F9" s="207"/>
      <c r="G9" s="207"/>
      <c r="H9" s="42"/>
    </row>
    <row r="10" spans="1:10" ht="141.75" customHeight="1" x14ac:dyDescent="0.25">
      <c r="A10" s="214" t="s">
        <v>60</v>
      </c>
      <c r="B10" s="214"/>
      <c r="C10" s="7" t="s">
        <v>49</v>
      </c>
      <c r="D10" s="9">
        <v>1</v>
      </c>
      <c r="E10" s="207" t="s">
        <v>235</v>
      </c>
      <c r="F10" s="207"/>
      <c r="G10" s="207"/>
      <c r="H10" s="42"/>
    </row>
    <row r="11" spans="1:10" ht="99.75" customHeight="1" x14ac:dyDescent="0.25">
      <c r="A11" s="206" t="s">
        <v>61</v>
      </c>
      <c r="B11" s="206"/>
      <c r="C11" s="7" t="s">
        <v>49</v>
      </c>
      <c r="D11" s="9">
        <v>1</v>
      </c>
      <c r="E11" s="207" t="s">
        <v>281</v>
      </c>
      <c r="F11" s="207"/>
      <c r="G11" s="207"/>
      <c r="H11" s="42"/>
    </row>
    <row r="12" spans="1:10" ht="70.5" customHeight="1" x14ac:dyDescent="0.25">
      <c r="A12" s="206" t="s">
        <v>62</v>
      </c>
      <c r="B12" s="206"/>
      <c r="C12" s="7" t="s">
        <v>49</v>
      </c>
      <c r="D12" s="9">
        <v>0.5</v>
      </c>
      <c r="E12" s="207" t="s">
        <v>269</v>
      </c>
      <c r="F12" s="207"/>
      <c r="G12" s="207"/>
      <c r="H12" s="42"/>
    </row>
    <row r="13" spans="1:10" ht="69.75" customHeight="1" x14ac:dyDescent="0.25">
      <c r="A13" s="206" t="s">
        <v>63</v>
      </c>
      <c r="B13" s="206"/>
      <c r="C13" s="7" t="s">
        <v>50</v>
      </c>
      <c r="D13" s="9">
        <v>0</v>
      </c>
      <c r="E13" s="207" t="s">
        <v>236</v>
      </c>
      <c r="F13" s="207"/>
      <c r="G13" s="207"/>
      <c r="H13" s="42"/>
    </row>
    <row r="14" spans="1:10" ht="69.75" customHeight="1" x14ac:dyDescent="0.25">
      <c r="A14" s="206" t="s">
        <v>64</v>
      </c>
      <c r="B14" s="206"/>
      <c r="C14" s="7" t="s">
        <v>49</v>
      </c>
      <c r="D14" s="9">
        <v>1</v>
      </c>
      <c r="E14" s="207" t="s">
        <v>282</v>
      </c>
      <c r="F14" s="207"/>
      <c r="G14" s="207"/>
      <c r="H14" s="42"/>
    </row>
    <row r="15" spans="1:10" ht="75.75" customHeight="1" x14ac:dyDescent="0.25">
      <c r="A15" s="206" t="s">
        <v>65</v>
      </c>
      <c r="B15" s="206"/>
      <c r="C15" s="7" t="s">
        <v>49</v>
      </c>
      <c r="D15" s="9">
        <v>1</v>
      </c>
      <c r="E15" s="207" t="s">
        <v>237</v>
      </c>
      <c r="F15" s="207"/>
      <c r="G15" s="207"/>
      <c r="H15" s="42"/>
    </row>
    <row r="16" spans="1:10" ht="48" customHeight="1" thickBot="1" x14ac:dyDescent="0.3">
      <c r="A16" s="209" t="s">
        <v>66</v>
      </c>
      <c r="B16" s="209"/>
      <c r="C16" s="7" t="s">
        <v>49</v>
      </c>
      <c r="D16" s="10">
        <v>1</v>
      </c>
      <c r="E16" s="207" t="s">
        <v>238</v>
      </c>
      <c r="F16" s="207"/>
      <c r="G16" s="207"/>
    </row>
    <row r="17" spans="1:7" ht="15" customHeight="1" thickBot="1" x14ac:dyDescent="0.3">
      <c r="A17" s="234" t="s">
        <v>67</v>
      </c>
      <c r="B17" s="235"/>
      <c r="C17" s="235"/>
      <c r="D17" s="43">
        <f>AVERAGE(D9:D16)</f>
        <v>0.8125</v>
      </c>
      <c r="E17" s="235" t="str">
        <f>IF(D17="","",IF($D17&lt;0.34,"MALO",IF(AND($D17&gt;=0.34,$D17&lt;0.68),"REGULAR","BUENO")))</f>
        <v>BUENO</v>
      </c>
      <c r="F17" s="235"/>
      <c r="G17" s="246"/>
    </row>
    <row r="18" spans="1:7" ht="15" customHeight="1" thickBot="1" x14ac:dyDescent="0.3">
      <c r="A18" s="240" t="s">
        <v>68</v>
      </c>
      <c r="B18" s="241"/>
      <c r="C18" s="241"/>
      <c r="D18" s="241"/>
      <c r="E18" s="241"/>
      <c r="F18" s="241"/>
      <c r="G18" s="242"/>
    </row>
    <row r="19" spans="1:7" ht="48" customHeight="1" x14ac:dyDescent="0.25">
      <c r="A19" s="231" t="s">
        <v>69</v>
      </c>
      <c r="B19" s="231"/>
      <c r="C19" s="11" t="s">
        <v>49</v>
      </c>
      <c r="D19" s="8">
        <v>1</v>
      </c>
      <c r="E19" s="207" t="s">
        <v>281</v>
      </c>
      <c r="F19" s="207"/>
      <c r="G19" s="207"/>
    </row>
    <row r="20" spans="1:7" ht="82.5" customHeight="1" x14ac:dyDescent="0.25">
      <c r="A20" s="206" t="s">
        <v>70</v>
      </c>
      <c r="B20" s="206"/>
      <c r="C20" s="12" t="s">
        <v>49</v>
      </c>
      <c r="D20" s="8">
        <v>1</v>
      </c>
      <c r="E20" s="207" t="s">
        <v>281</v>
      </c>
      <c r="F20" s="207"/>
      <c r="G20" s="207"/>
    </row>
    <row r="21" spans="1:7" ht="48" customHeight="1" x14ac:dyDescent="0.25">
      <c r="A21" s="206" t="s">
        <v>71</v>
      </c>
      <c r="B21" s="206"/>
      <c r="C21" s="12" t="s">
        <v>49</v>
      </c>
      <c r="D21" s="8">
        <v>1</v>
      </c>
      <c r="E21" s="207" t="s">
        <v>281</v>
      </c>
      <c r="F21" s="207"/>
      <c r="G21" s="207"/>
    </row>
    <row r="22" spans="1:7" ht="48" customHeight="1" x14ac:dyDescent="0.25">
      <c r="A22" s="206" t="s">
        <v>72</v>
      </c>
      <c r="B22" s="206"/>
      <c r="C22" s="12" t="s">
        <v>49</v>
      </c>
      <c r="D22" s="8">
        <v>1</v>
      </c>
      <c r="E22" s="208" t="s">
        <v>239</v>
      </c>
      <c r="F22" s="208"/>
      <c r="G22" s="208"/>
    </row>
    <row r="23" spans="1:7" ht="48" customHeight="1" thickBot="1" x14ac:dyDescent="0.3">
      <c r="A23" s="209" t="s">
        <v>73</v>
      </c>
      <c r="B23" s="209"/>
      <c r="C23" s="13" t="s">
        <v>49</v>
      </c>
      <c r="D23" s="10">
        <v>1</v>
      </c>
      <c r="E23" s="236" t="s">
        <v>283</v>
      </c>
      <c r="F23" s="236"/>
      <c r="G23" s="236"/>
    </row>
    <row r="24" spans="1:7" ht="15" customHeight="1" thickBot="1" x14ac:dyDescent="0.3">
      <c r="A24" s="212" t="s">
        <v>74</v>
      </c>
      <c r="B24" s="212"/>
      <c r="C24" s="212"/>
      <c r="D24" s="44">
        <f>AVERAGE(D19:D23)</f>
        <v>1</v>
      </c>
      <c r="E24" s="212" t="str">
        <f>IF(D24="","",IF($D24&lt;0.34,"MALO",IF(AND($D24&gt;=0.34,$D24&lt;0.68),"REGULAR","BUENO")))</f>
        <v>BUENO</v>
      </c>
      <c r="F24" s="212"/>
      <c r="G24" s="212"/>
    </row>
    <row r="25" spans="1:7" ht="15" customHeight="1" thickBot="1" x14ac:dyDescent="0.3">
      <c r="A25" s="232" t="s">
        <v>75</v>
      </c>
      <c r="B25" s="232"/>
      <c r="C25" s="232"/>
      <c r="D25" s="232"/>
      <c r="E25" s="232"/>
      <c r="F25" s="232"/>
      <c r="G25" s="232"/>
    </row>
    <row r="26" spans="1:7" ht="56.25" customHeight="1" x14ac:dyDescent="0.25">
      <c r="A26" s="231" t="s">
        <v>76</v>
      </c>
      <c r="B26" s="231"/>
      <c r="C26" s="11" t="s">
        <v>49</v>
      </c>
      <c r="D26" s="8">
        <v>1</v>
      </c>
      <c r="E26" s="233" t="s">
        <v>261</v>
      </c>
      <c r="F26" s="233"/>
      <c r="G26" s="233"/>
    </row>
    <row r="27" spans="1:7" ht="48" customHeight="1" x14ac:dyDescent="0.25">
      <c r="A27" s="206" t="s">
        <v>77</v>
      </c>
      <c r="B27" s="206"/>
      <c r="C27" s="12" t="s">
        <v>49</v>
      </c>
      <c r="D27" s="9">
        <v>1</v>
      </c>
      <c r="E27" s="213" t="s">
        <v>267</v>
      </c>
      <c r="F27" s="213"/>
      <c r="G27" s="213"/>
    </row>
    <row r="28" spans="1:7" ht="48" customHeight="1" x14ac:dyDescent="0.25">
      <c r="A28" s="206" t="s">
        <v>78</v>
      </c>
      <c r="B28" s="206"/>
      <c r="C28" s="12" t="s">
        <v>49</v>
      </c>
      <c r="D28" s="8">
        <v>1</v>
      </c>
      <c r="E28" s="213" t="s">
        <v>225</v>
      </c>
      <c r="F28" s="213"/>
      <c r="G28" s="213"/>
    </row>
    <row r="29" spans="1:7" ht="48" customHeight="1" x14ac:dyDescent="0.25">
      <c r="A29" s="214" t="s">
        <v>79</v>
      </c>
      <c r="B29" s="214"/>
      <c r="C29" s="12" t="s">
        <v>49</v>
      </c>
      <c r="D29" s="8">
        <v>1</v>
      </c>
      <c r="E29" s="213" t="s">
        <v>225</v>
      </c>
      <c r="F29" s="213"/>
      <c r="G29" s="213"/>
    </row>
    <row r="30" spans="1:7" ht="48" customHeight="1" thickBot="1" x14ac:dyDescent="0.3">
      <c r="A30" s="209" t="s">
        <v>80</v>
      </c>
      <c r="B30" s="209"/>
      <c r="C30" s="13" t="s">
        <v>50</v>
      </c>
      <c r="D30" s="8">
        <v>0</v>
      </c>
      <c r="E30" s="210" t="s">
        <v>248</v>
      </c>
      <c r="F30" s="210"/>
      <c r="G30" s="210"/>
    </row>
    <row r="31" spans="1:7" ht="15" customHeight="1" thickBot="1" x14ac:dyDescent="0.3">
      <c r="A31" s="212" t="s">
        <v>81</v>
      </c>
      <c r="B31" s="212"/>
      <c r="C31" s="212"/>
      <c r="D31" s="44">
        <f>AVERAGE(D26:D30)</f>
        <v>0.8</v>
      </c>
      <c r="E31" s="212" t="str">
        <f>IF(D31="","",IF($D31&lt;0.34,"MALO",IF(AND($D31&gt;=0.34,$D31&lt;0.68),"REGULAR","BUENO")))</f>
        <v>BUENO</v>
      </c>
      <c r="F31" s="212"/>
      <c r="G31" s="212"/>
    </row>
    <row r="32" spans="1:7" ht="15" customHeight="1" thickBot="1" x14ac:dyDescent="0.3">
      <c r="A32" s="211" t="s">
        <v>82</v>
      </c>
      <c r="B32" s="211"/>
      <c r="C32" s="211"/>
      <c r="D32" s="45">
        <f>D17+D24+D31</f>
        <v>2.6124999999999998</v>
      </c>
      <c r="E32" s="224" t="str">
        <f>IF(D32&lt;=1,"ALTA",IF(AND(D32&gt;1,D32&lt;=2),"MEDIA","BAJA"))</f>
        <v>BAJA</v>
      </c>
      <c r="F32" s="224"/>
      <c r="G32" s="224"/>
    </row>
    <row r="33" spans="1:7" ht="15" customHeight="1" thickBot="1" x14ac:dyDescent="0.3">
      <c r="A33" s="46"/>
      <c r="B33" s="40"/>
      <c r="C33" s="40"/>
      <c r="D33" s="40"/>
      <c r="E33" s="40"/>
      <c r="F33" s="40"/>
      <c r="G33" s="40"/>
    </row>
    <row r="34" spans="1:7" ht="16.5" customHeight="1" x14ac:dyDescent="0.25">
      <c r="A34" s="218" t="s">
        <v>83</v>
      </c>
      <c r="B34" s="219"/>
      <c r="C34" s="47" t="s">
        <v>84</v>
      </c>
      <c r="D34" s="215" t="s">
        <v>85</v>
      </c>
      <c r="E34" s="216"/>
      <c r="F34" s="216"/>
      <c r="G34" s="217"/>
    </row>
    <row r="35" spans="1:7" ht="16.5" customHeight="1" x14ac:dyDescent="0.25">
      <c r="A35" s="220"/>
      <c r="B35" s="221"/>
      <c r="C35" s="48" t="s">
        <v>86</v>
      </c>
      <c r="D35" s="225" t="s">
        <v>87</v>
      </c>
      <c r="E35" s="226"/>
      <c r="F35" s="226"/>
      <c r="G35" s="227"/>
    </row>
    <row r="36" spans="1:7" ht="16.5" customHeight="1" thickBot="1" x14ac:dyDescent="0.3">
      <c r="A36" s="222"/>
      <c r="B36" s="223"/>
      <c r="C36" s="49" t="s">
        <v>88</v>
      </c>
      <c r="D36" s="228" t="s">
        <v>89</v>
      </c>
      <c r="E36" s="229"/>
      <c r="F36" s="229"/>
      <c r="G36" s="230"/>
    </row>
    <row r="37" spans="1:7" ht="15" customHeight="1" thickBot="1" x14ac:dyDescent="0.3">
      <c r="A37" s="40"/>
      <c r="B37" s="40"/>
      <c r="C37" s="40"/>
      <c r="D37" s="40"/>
      <c r="E37" s="40"/>
      <c r="F37" s="40"/>
      <c r="G37" s="40"/>
    </row>
    <row r="38" spans="1:7" ht="40.5" customHeight="1" x14ac:dyDescent="0.25">
      <c r="A38" s="40"/>
      <c r="B38" s="218" t="s">
        <v>90</v>
      </c>
      <c r="C38" s="219"/>
      <c r="D38" s="50" t="s">
        <v>91</v>
      </c>
      <c r="E38" s="51" t="s">
        <v>92</v>
      </c>
      <c r="F38" s="52"/>
      <c r="G38" s="53"/>
    </row>
    <row r="39" spans="1:7" ht="40.5" customHeight="1" x14ac:dyDescent="0.25">
      <c r="A39" s="40"/>
      <c r="B39" s="220"/>
      <c r="C39" s="221"/>
      <c r="D39" s="54" t="s">
        <v>93</v>
      </c>
      <c r="E39" s="55" t="s">
        <v>94</v>
      </c>
      <c r="F39" s="56"/>
      <c r="G39" s="53"/>
    </row>
    <row r="40" spans="1:7" ht="40.5" customHeight="1" thickBot="1" x14ac:dyDescent="0.3">
      <c r="A40" s="40"/>
      <c r="B40" s="222"/>
      <c r="C40" s="223"/>
      <c r="D40" s="57" t="s">
        <v>95</v>
      </c>
      <c r="E40" s="58" t="s">
        <v>96</v>
      </c>
      <c r="F40" s="59"/>
      <c r="G40" s="53"/>
    </row>
    <row r="41" spans="1:7" ht="15" customHeight="1" x14ac:dyDescent="0.25">
      <c r="A41" s="60"/>
      <c r="B41" s="60"/>
      <c r="C41" s="61"/>
      <c r="D41" s="62"/>
      <c r="E41" s="53"/>
      <c r="F41" s="53"/>
      <c r="G41" s="53"/>
    </row>
    <row r="42" spans="1:7" s="38" customFormat="1" x14ac:dyDescent="0.25"/>
    <row r="43" spans="1:7" s="38" customFormat="1" x14ac:dyDescent="0.25"/>
  </sheetData>
  <mergeCells count="58">
    <mergeCell ref="A1:G3"/>
    <mergeCell ref="B38:C40"/>
    <mergeCell ref="A5:G5"/>
    <mergeCell ref="A18:G18"/>
    <mergeCell ref="A6:G6"/>
    <mergeCell ref="E14:G14"/>
    <mergeCell ref="E16:G16"/>
    <mergeCell ref="E17:G17"/>
    <mergeCell ref="A4:D4"/>
    <mergeCell ref="A15:B15"/>
    <mergeCell ref="E15:G15"/>
    <mergeCell ref="A7:B7"/>
    <mergeCell ref="A9:B9"/>
    <mergeCell ref="A10:B10"/>
    <mergeCell ref="A11:B11"/>
    <mergeCell ref="E7:G7"/>
    <mergeCell ref="A8:G8"/>
    <mergeCell ref="E9:G9"/>
    <mergeCell ref="E10:G10"/>
    <mergeCell ref="E11:G11"/>
    <mergeCell ref="E12:G12"/>
    <mergeCell ref="A12:B12"/>
    <mergeCell ref="E13:G13"/>
    <mergeCell ref="A23:B23"/>
    <mergeCell ref="A26:B26"/>
    <mergeCell ref="A27:B27"/>
    <mergeCell ref="A25:G25"/>
    <mergeCell ref="E26:G26"/>
    <mergeCell ref="E27:G27"/>
    <mergeCell ref="E24:G24"/>
    <mergeCell ref="A13:B13"/>
    <mergeCell ref="A14:B14"/>
    <mergeCell ref="A16:B16"/>
    <mergeCell ref="A24:C24"/>
    <mergeCell ref="A17:C17"/>
    <mergeCell ref="A19:B19"/>
    <mergeCell ref="E23:G23"/>
    <mergeCell ref="A20:B20"/>
    <mergeCell ref="D34:G34"/>
    <mergeCell ref="E31:G31"/>
    <mergeCell ref="A34:B36"/>
    <mergeCell ref="E32:G32"/>
    <mergeCell ref="D35:G35"/>
    <mergeCell ref="D36:G36"/>
    <mergeCell ref="A30:B30"/>
    <mergeCell ref="E30:G30"/>
    <mergeCell ref="A32:C32"/>
    <mergeCell ref="A31:C31"/>
    <mergeCell ref="A28:B28"/>
    <mergeCell ref="E28:G28"/>
    <mergeCell ref="A29:B29"/>
    <mergeCell ref="E29:G29"/>
    <mergeCell ref="A21:B21"/>
    <mergeCell ref="A22:B22"/>
    <mergeCell ref="E19:G19"/>
    <mergeCell ref="E20:G20"/>
    <mergeCell ref="E21:G21"/>
    <mergeCell ref="E22:G22"/>
  </mergeCells>
  <phoneticPr fontId="5" type="noConversion"/>
  <conditionalFormatting sqref="E32:F32">
    <cfRule type="containsText" dxfId="59" priority="1" stopIfTrue="1" operator="containsText" text="BAJA">
      <formula>NOT(ISERROR(SEARCH("BAJA",E32)))</formula>
    </cfRule>
    <cfRule type="containsText" dxfId="58" priority="2" stopIfTrue="1" operator="containsText" text="MEDIA">
      <formula>NOT(ISERROR(SEARCH("MEDIA",E32)))</formula>
    </cfRule>
    <cfRule type="containsText" dxfId="57" priority="3" stopIfTrue="1" operator="containsText" text="ALTA">
      <formula>NOT(ISERROR(SEARCH("ALTA",E32)))</formula>
    </cfRule>
  </conditionalFormatting>
  <printOptions horizontalCentered="1"/>
  <pageMargins left="0.39370078740157483" right="0.39370078740157483" top="0.39370078740157483" bottom="0.39370078740157483" header="0" footer="0"/>
  <pageSetup scale="44" orientation="portrait" horizontalDpi="300" verticalDpi="300" r:id="rId1"/>
  <headerFooter alignWithMargins="0"/>
  <rowBreaks count="1" manualBreakCount="1">
    <brk id="40"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Hoja2!$D$12:$D$14</xm:f>
          </x14:formula1>
          <xm:sqref>C19:C23 C9:C16 C26:C30</xm:sqref>
        </x14:dataValidation>
        <x14:dataValidation type="list" allowBlank="1" showInputMessage="1" showErrorMessage="1" xr:uid="{00000000-0002-0000-0300-000001000000}">
          <x14:formula1>
            <xm:f>Hoja2!$E$12:$E$14</xm:f>
          </x14:formula1>
          <xm:sqref>D19:D23 D9:D16 D26:D30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58"/>
  <sheetViews>
    <sheetView view="pageBreakPreview" topLeftCell="A30" zoomScaleNormal="100" zoomScaleSheetLayoutView="100" workbookViewId="0">
      <selection activeCell="C42" sqref="C42"/>
    </sheetView>
  </sheetViews>
  <sheetFormatPr baseColWidth="10" defaultColWidth="8.90625" defaultRowHeight="15" x14ac:dyDescent="0.35"/>
  <cols>
    <col min="1" max="1" width="17.6328125" style="63" customWidth="1"/>
    <col min="2" max="2" width="15.6328125" style="63" customWidth="1"/>
    <col min="3" max="3" width="9.08984375" style="77" customWidth="1"/>
    <col min="4" max="5" width="9.6328125" style="77" customWidth="1"/>
    <col min="6" max="6" width="9.6328125" style="63" customWidth="1"/>
    <col min="7" max="7" width="15.6328125" style="63" customWidth="1"/>
    <col min="8" max="16384" width="8.90625" style="63"/>
  </cols>
  <sheetData>
    <row r="1" spans="1:8" s="110" customFormat="1" ht="15" customHeight="1" x14ac:dyDescent="0.35">
      <c r="A1" s="259" t="s">
        <v>52</v>
      </c>
      <c r="B1" s="259"/>
      <c r="C1" s="259"/>
      <c r="D1" s="259"/>
      <c r="E1" s="259"/>
      <c r="F1" s="259"/>
      <c r="G1" s="259"/>
    </row>
    <row r="2" spans="1:8" s="110" customFormat="1" ht="15" customHeight="1" x14ac:dyDescent="0.35">
      <c r="A2" s="259"/>
      <c r="B2" s="259"/>
      <c r="C2" s="259"/>
      <c r="D2" s="259"/>
      <c r="E2" s="259"/>
      <c r="F2" s="259"/>
      <c r="G2" s="259"/>
    </row>
    <row r="3" spans="1:8" s="110" customFormat="1" ht="15" customHeight="1" x14ac:dyDescent="0.35">
      <c r="A3" s="259"/>
      <c r="B3" s="259"/>
      <c r="C3" s="259"/>
      <c r="D3" s="259"/>
      <c r="E3" s="259"/>
      <c r="F3" s="259"/>
      <c r="G3" s="259"/>
    </row>
    <row r="4" spans="1:8" ht="15" customHeight="1" x14ac:dyDescent="0.35">
      <c r="A4" s="66"/>
      <c r="B4" s="66"/>
      <c r="C4" s="66"/>
      <c r="D4" s="66"/>
      <c r="E4" s="66"/>
      <c r="F4" s="64"/>
    </row>
    <row r="5" spans="1:8" ht="20.100000000000001" customHeight="1" x14ac:dyDescent="0.35">
      <c r="A5" s="239" t="s">
        <v>97</v>
      </c>
      <c r="B5" s="239"/>
      <c r="C5" s="239"/>
      <c r="D5" s="239"/>
      <c r="E5" s="239"/>
      <c r="F5" s="239"/>
      <c r="G5" s="239"/>
    </row>
    <row r="6" spans="1:8" s="37" customFormat="1" ht="72" customHeight="1" thickBot="1" x14ac:dyDescent="0.3">
      <c r="A6" s="256" t="s">
        <v>98</v>
      </c>
      <c r="B6" s="256"/>
      <c r="C6" s="256"/>
      <c r="D6" s="256"/>
      <c r="E6" s="256"/>
      <c r="F6" s="256"/>
      <c r="G6" s="256"/>
      <c r="H6" s="41"/>
    </row>
    <row r="7" spans="1:8" ht="20.100000000000001" customHeight="1" thickBot="1" x14ac:dyDescent="0.4">
      <c r="A7" s="252" t="s">
        <v>99</v>
      </c>
      <c r="B7" s="252"/>
      <c r="C7" s="111" t="s">
        <v>56</v>
      </c>
      <c r="D7" s="111" t="s">
        <v>57</v>
      </c>
      <c r="E7" s="257" t="s">
        <v>58</v>
      </c>
      <c r="F7" s="257"/>
      <c r="G7" s="257"/>
    </row>
    <row r="8" spans="1:8" ht="15" customHeight="1" thickBot="1" x14ac:dyDescent="0.4">
      <c r="A8" s="254" t="s">
        <v>100</v>
      </c>
      <c r="B8" s="254"/>
      <c r="C8" s="254"/>
      <c r="D8" s="254"/>
      <c r="E8" s="254"/>
      <c r="F8" s="254"/>
      <c r="G8" s="254"/>
    </row>
    <row r="9" spans="1:8" s="67" customFormat="1" ht="39.9" customHeight="1" x14ac:dyDescent="0.25">
      <c r="A9" s="231" t="s">
        <v>101</v>
      </c>
      <c r="B9" s="231"/>
      <c r="C9" s="7" t="s">
        <v>49</v>
      </c>
      <c r="D9" s="8">
        <v>1</v>
      </c>
      <c r="E9" s="207" t="s">
        <v>226</v>
      </c>
      <c r="F9" s="207"/>
      <c r="G9" s="207"/>
    </row>
    <row r="10" spans="1:8" s="67" customFormat="1" ht="49.5" customHeight="1" x14ac:dyDescent="0.25">
      <c r="A10" s="206" t="s">
        <v>102</v>
      </c>
      <c r="B10" s="206"/>
      <c r="C10" s="7" t="s">
        <v>49</v>
      </c>
      <c r="D10" s="9">
        <v>1</v>
      </c>
      <c r="E10" s="233" t="s">
        <v>262</v>
      </c>
      <c r="F10" s="233"/>
      <c r="G10" s="233"/>
    </row>
    <row r="11" spans="1:8" s="67" customFormat="1" ht="43.5" customHeight="1" x14ac:dyDescent="0.25">
      <c r="A11" s="206" t="s">
        <v>103</v>
      </c>
      <c r="B11" s="206"/>
      <c r="C11" s="7" t="s">
        <v>49</v>
      </c>
      <c r="D11" s="9">
        <v>1</v>
      </c>
      <c r="E11" s="258" t="s">
        <v>263</v>
      </c>
      <c r="F11" s="258"/>
      <c r="G11" s="258"/>
    </row>
    <row r="12" spans="1:8" s="67" customFormat="1" ht="35.25" customHeight="1" x14ac:dyDescent="0.25">
      <c r="A12" s="206" t="s">
        <v>104</v>
      </c>
      <c r="B12" s="206"/>
      <c r="C12" s="7" t="s">
        <v>49</v>
      </c>
      <c r="D12" s="9">
        <v>1</v>
      </c>
      <c r="E12" s="207" t="s">
        <v>276</v>
      </c>
      <c r="F12" s="207"/>
      <c r="G12" s="207"/>
    </row>
    <row r="13" spans="1:8" s="67" customFormat="1" ht="39.9" customHeight="1" thickBot="1" x14ac:dyDescent="0.3">
      <c r="A13" s="209" t="s">
        <v>105</v>
      </c>
      <c r="B13" s="209"/>
      <c r="C13" s="14" t="s">
        <v>49</v>
      </c>
      <c r="D13" s="10">
        <v>1</v>
      </c>
      <c r="E13" s="207" t="s">
        <v>277</v>
      </c>
      <c r="F13" s="207"/>
      <c r="G13" s="207"/>
    </row>
    <row r="14" spans="1:8" ht="15" customHeight="1" thickBot="1" x14ac:dyDescent="0.4">
      <c r="A14" s="212" t="s">
        <v>106</v>
      </c>
      <c r="B14" s="212"/>
      <c r="C14" s="212"/>
      <c r="D14" s="44">
        <f>AVERAGE(D9:D13)</f>
        <v>1</v>
      </c>
      <c r="E14" s="212" t="str">
        <f>IF(D14="","",IF($D14&lt;0.34,"MALO",IF(AND($D14&gt;=0.34,$D14&lt;0.68),"REGULAR","BUENO")))</f>
        <v>BUENO</v>
      </c>
      <c r="F14" s="212"/>
      <c r="G14" s="212"/>
    </row>
    <row r="15" spans="1:8" ht="15" customHeight="1" thickBot="1" x14ac:dyDescent="0.4">
      <c r="A15" s="254" t="s">
        <v>107</v>
      </c>
      <c r="B15" s="254"/>
      <c r="C15" s="254"/>
      <c r="D15" s="254"/>
      <c r="E15" s="254"/>
      <c r="F15" s="254"/>
      <c r="G15" s="254"/>
    </row>
    <row r="16" spans="1:8" s="67" customFormat="1" ht="39.9" customHeight="1" x14ac:dyDescent="0.25">
      <c r="A16" s="253" t="s">
        <v>108</v>
      </c>
      <c r="B16" s="253"/>
      <c r="C16" s="7" t="s">
        <v>51</v>
      </c>
      <c r="D16" s="8">
        <v>0.5</v>
      </c>
      <c r="E16" s="207" t="s">
        <v>240</v>
      </c>
      <c r="F16" s="207"/>
      <c r="G16" s="207"/>
    </row>
    <row r="17" spans="1:8" s="67" customFormat="1" ht="59.25" customHeight="1" x14ac:dyDescent="0.25">
      <c r="A17" s="250" t="s">
        <v>109</v>
      </c>
      <c r="B17" s="250"/>
      <c r="C17" s="7" t="s">
        <v>50</v>
      </c>
      <c r="D17" s="9">
        <v>0</v>
      </c>
      <c r="E17" s="251" t="s">
        <v>249</v>
      </c>
      <c r="F17" s="251"/>
      <c r="G17" s="251"/>
    </row>
    <row r="18" spans="1:8" s="67" customFormat="1" ht="58.5" customHeight="1" x14ac:dyDescent="0.25">
      <c r="A18" s="250" t="s">
        <v>110</v>
      </c>
      <c r="B18" s="250"/>
      <c r="C18" s="7" t="s">
        <v>49</v>
      </c>
      <c r="D18" s="9">
        <v>1</v>
      </c>
      <c r="E18" s="251" t="s">
        <v>264</v>
      </c>
      <c r="F18" s="251"/>
      <c r="G18" s="251"/>
      <c r="H18" s="67" t="s">
        <v>253</v>
      </c>
    </row>
    <row r="19" spans="1:8" s="67" customFormat="1" ht="78.75" customHeight="1" x14ac:dyDescent="0.25">
      <c r="A19" s="250" t="s">
        <v>111</v>
      </c>
      <c r="B19" s="250"/>
      <c r="C19" s="7" t="s">
        <v>49</v>
      </c>
      <c r="D19" s="9">
        <v>1</v>
      </c>
      <c r="E19" s="251" t="s">
        <v>264</v>
      </c>
      <c r="F19" s="251"/>
      <c r="G19" s="251"/>
    </row>
    <row r="20" spans="1:8" s="67" customFormat="1" ht="45.75" customHeight="1" x14ac:dyDescent="0.25">
      <c r="A20" s="250" t="s">
        <v>112</v>
      </c>
      <c r="B20" s="250"/>
      <c r="C20" s="7" t="s">
        <v>49</v>
      </c>
      <c r="D20" s="9">
        <v>1</v>
      </c>
      <c r="E20" s="251" t="s">
        <v>227</v>
      </c>
      <c r="F20" s="251"/>
      <c r="G20" s="251"/>
    </row>
    <row r="21" spans="1:8" s="67" customFormat="1" ht="57" customHeight="1" x14ac:dyDescent="0.25">
      <c r="A21" s="250" t="s">
        <v>113</v>
      </c>
      <c r="B21" s="250"/>
      <c r="C21" s="7" t="s">
        <v>49</v>
      </c>
      <c r="D21" s="9">
        <v>1</v>
      </c>
      <c r="E21" s="251" t="s">
        <v>270</v>
      </c>
      <c r="F21" s="251"/>
      <c r="G21" s="251"/>
    </row>
    <row r="22" spans="1:8" s="67" customFormat="1" ht="81.75" customHeight="1" x14ac:dyDescent="0.25">
      <c r="A22" s="250" t="s">
        <v>114</v>
      </c>
      <c r="B22" s="250"/>
      <c r="C22" s="7" t="s">
        <v>49</v>
      </c>
      <c r="D22" s="9">
        <v>1</v>
      </c>
      <c r="E22" s="251" t="s">
        <v>271</v>
      </c>
      <c r="F22" s="251"/>
      <c r="G22" s="251"/>
    </row>
    <row r="23" spans="1:8" s="67" customFormat="1" ht="39.9" customHeight="1" x14ac:dyDescent="0.25">
      <c r="A23" s="250" t="s">
        <v>115</v>
      </c>
      <c r="B23" s="250"/>
      <c r="C23" s="7" t="s">
        <v>50</v>
      </c>
      <c r="D23" s="9">
        <v>0</v>
      </c>
      <c r="E23" s="251" t="s">
        <v>265</v>
      </c>
      <c r="F23" s="251"/>
      <c r="G23" s="251"/>
    </row>
    <row r="24" spans="1:8" s="67" customFormat="1" ht="72" customHeight="1" x14ac:dyDescent="0.25">
      <c r="A24" s="250" t="s">
        <v>116</v>
      </c>
      <c r="B24" s="250"/>
      <c r="C24" s="7" t="s">
        <v>49</v>
      </c>
      <c r="D24" s="9">
        <v>1</v>
      </c>
      <c r="E24" s="251" t="s">
        <v>257</v>
      </c>
      <c r="F24" s="251"/>
      <c r="G24" s="251"/>
    </row>
    <row r="25" spans="1:8" s="67" customFormat="1" ht="39.9" customHeight="1" x14ac:dyDescent="0.25">
      <c r="A25" s="250" t="s">
        <v>117</v>
      </c>
      <c r="B25" s="250"/>
      <c r="C25" s="7" t="s">
        <v>49</v>
      </c>
      <c r="D25" s="9">
        <v>1</v>
      </c>
      <c r="E25" s="251"/>
      <c r="F25" s="251"/>
      <c r="G25" s="251"/>
    </row>
    <row r="26" spans="1:8" s="67" customFormat="1" ht="51" customHeight="1" x14ac:dyDescent="0.25">
      <c r="A26" s="250" t="s">
        <v>118</v>
      </c>
      <c r="B26" s="250"/>
      <c r="C26" s="7" t="s">
        <v>49</v>
      </c>
      <c r="D26" s="9">
        <v>1</v>
      </c>
      <c r="E26" s="251" t="s">
        <v>226</v>
      </c>
      <c r="F26" s="251"/>
      <c r="G26" s="251"/>
    </row>
    <row r="27" spans="1:8" s="67" customFormat="1" ht="39.9" customHeight="1" x14ac:dyDescent="0.25">
      <c r="A27" s="250" t="s">
        <v>119</v>
      </c>
      <c r="B27" s="250"/>
      <c r="C27" s="7" t="s">
        <v>49</v>
      </c>
      <c r="D27" s="9">
        <v>1</v>
      </c>
      <c r="E27" s="251" t="s">
        <v>228</v>
      </c>
      <c r="F27" s="251"/>
      <c r="G27" s="251"/>
    </row>
    <row r="28" spans="1:8" s="67" customFormat="1" ht="39.9" customHeight="1" x14ac:dyDescent="0.25">
      <c r="A28" s="250" t="s">
        <v>120</v>
      </c>
      <c r="B28" s="250"/>
      <c r="C28" s="7" t="s">
        <v>50</v>
      </c>
      <c r="D28" s="9">
        <v>0</v>
      </c>
      <c r="E28" s="251" t="s">
        <v>229</v>
      </c>
      <c r="F28" s="251"/>
      <c r="G28" s="251"/>
    </row>
    <row r="29" spans="1:8" s="67" customFormat="1" ht="39.9" customHeight="1" x14ac:dyDescent="0.25">
      <c r="A29" s="250" t="s">
        <v>121</v>
      </c>
      <c r="B29" s="250"/>
      <c r="C29" s="7" t="s">
        <v>50</v>
      </c>
      <c r="D29" s="9">
        <v>0</v>
      </c>
      <c r="E29" s="251" t="s">
        <v>272</v>
      </c>
      <c r="F29" s="251"/>
      <c r="G29" s="251"/>
    </row>
    <row r="30" spans="1:8" s="67" customFormat="1" ht="56.25" customHeight="1" x14ac:dyDescent="0.25">
      <c r="A30" s="250" t="s">
        <v>122</v>
      </c>
      <c r="B30" s="250"/>
      <c r="C30" s="7" t="s">
        <v>49</v>
      </c>
      <c r="D30" s="9">
        <v>1</v>
      </c>
      <c r="E30" s="251" t="s">
        <v>241</v>
      </c>
      <c r="F30" s="251"/>
      <c r="G30" s="251"/>
    </row>
    <row r="31" spans="1:8" s="67" customFormat="1" ht="62.25" customHeight="1" thickBot="1" x14ac:dyDescent="0.3">
      <c r="A31" s="255" t="s">
        <v>123</v>
      </c>
      <c r="B31" s="255"/>
      <c r="C31" s="7" t="s">
        <v>51</v>
      </c>
      <c r="D31" s="9">
        <v>0.5</v>
      </c>
      <c r="E31" s="251" t="s">
        <v>273</v>
      </c>
      <c r="F31" s="251"/>
      <c r="G31" s="251"/>
    </row>
    <row r="32" spans="1:8" ht="15" customHeight="1" thickBot="1" x14ac:dyDescent="0.4">
      <c r="A32" s="212" t="s">
        <v>124</v>
      </c>
      <c r="B32" s="212"/>
      <c r="C32" s="212"/>
      <c r="D32" s="44">
        <f>AVERAGE(D16:D31)</f>
        <v>0.6875</v>
      </c>
      <c r="E32" s="212" t="str">
        <f>IF(D32="","",IF($D32&lt;0.34,"MALO",IF(AND($D32&gt;=0.34,$D32&lt;0.68),"REGULAR","BUENO")))</f>
        <v>BUENO</v>
      </c>
      <c r="F32" s="212"/>
      <c r="G32" s="212"/>
    </row>
    <row r="33" spans="1:7" ht="15" customHeight="1" thickBot="1" x14ac:dyDescent="0.4">
      <c r="A33" s="254"/>
      <c r="B33" s="254"/>
      <c r="C33" s="254"/>
      <c r="D33" s="254"/>
      <c r="E33" s="254"/>
      <c r="F33" s="254"/>
      <c r="G33" s="254"/>
    </row>
    <row r="34" spans="1:7" s="67" customFormat="1" ht="39.9" customHeight="1" x14ac:dyDescent="0.25">
      <c r="A34" s="253" t="s">
        <v>126</v>
      </c>
      <c r="B34" s="253"/>
      <c r="C34" s="7" t="s">
        <v>49</v>
      </c>
      <c r="D34" s="8">
        <v>1</v>
      </c>
      <c r="E34" s="207" t="s">
        <v>230</v>
      </c>
      <c r="F34" s="207"/>
      <c r="G34" s="207"/>
    </row>
    <row r="35" spans="1:7" s="67" customFormat="1" ht="39.9" customHeight="1" x14ac:dyDescent="0.25">
      <c r="A35" s="250" t="s">
        <v>127</v>
      </c>
      <c r="B35" s="250"/>
      <c r="C35" s="7" t="s">
        <v>50</v>
      </c>
      <c r="D35" s="9">
        <v>0</v>
      </c>
      <c r="E35" s="207" t="s">
        <v>254</v>
      </c>
      <c r="F35" s="207"/>
      <c r="G35" s="207"/>
    </row>
    <row r="36" spans="1:7" s="67" customFormat="1" ht="39.9" customHeight="1" x14ac:dyDescent="0.25">
      <c r="A36" s="250" t="s">
        <v>128</v>
      </c>
      <c r="B36" s="250"/>
      <c r="C36" s="7" t="s">
        <v>50</v>
      </c>
      <c r="D36" s="9">
        <v>0</v>
      </c>
      <c r="E36" s="207" t="s">
        <v>255</v>
      </c>
      <c r="F36" s="207"/>
      <c r="G36" s="207"/>
    </row>
    <row r="37" spans="1:7" s="67" customFormat="1" ht="39.9" customHeight="1" x14ac:dyDescent="0.25">
      <c r="A37" s="250" t="s">
        <v>129</v>
      </c>
      <c r="B37" s="250"/>
      <c r="C37" s="7" t="s">
        <v>50</v>
      </c>
      <c r="D37" s="9">
        <v>0</v>
      </c>
      <c r="E37" s="207" t="s">
        <v>231</v>
      </c>
      <c r="F37" s="207"/>
      <c r="G37" s="207"/>
    </row>
    <row r="38" spans="1:7" s="67" customFormat="1" ht="39.9" customHeight="1" x14ac:dyDescent="0.25">
      <c r="A38" s="250" t="s">
        <v>130</v>
      </c>
      <c r="B38" s="250"/>
      <c r="C38" s="7" t="s">
        <v>49</v>
      </c>
      <c r="D38" s="9">
        <v>1</v>
      </c>
      <c r="E38" s="207" t="s">
        <v>232</v>
      </c>
      <c r="F38" s="207"/>
      <c r="G38" s="207"/>
    </row>
    <row r="39" spans="1:7" s="67" customFormat="1" ht="39.9" customHeight="1" x14ac:dyDescent="0.25">
      <c r="A39" s="250" t="s">
        <v>131</v>
      </c>
      <c r="B39" s="250"/>
      <c r="C39" s="7" t="s">
        <v>49</v>
      </c>
      <c r="D39" s="9">
        <v>1</v>
      </c>
      <c r="E39" s="207" t="s">
        <v>245</v>
      </c>
      <c r="F39" s="207"/>
      <c r="G39" s="207"/>
    </row>
    <row r="40" spans="1:7" s="67" customFormat="1" ht="39.9" customHeight="1" x14ac:dyDescent="0.25">
      <c r="A40" s="250" t="s">
        <v>132</v>
      </c>
      <c r="B40" s="250"/>
      <c r="C40" s="7" t="s">
        <v>50</v>
      </c>
      <c r="D40" s="9">
        <v>0</v>
      </c>
      <c r="E40" s="207" t="s">
        <v>256</v>
      </c>
      <c r="F40" s="207"/>
      <c r="G40" s="207"/>
    </row>
    <row r="41" spans="1:7" s="67" customFormat="1" ht="39.9" customHeight="1" x14ac:dyDescent="0.25">
      <c r="A41" s="250" t="s">
        <v>133</v>
      </c>
      <c r="B41" s="250"/>
      <c r="C41" s="7" t="s">
        <v>49</v>
      </c>
      <c r="D41" s="9">
        <v>1</v>
      </c>
      <c r="E41" s="207" t="s">
        <v>233</v>
      </c>
      <c r="F41" s="207"/>
      <c r="G41" s="207"/>
    </row>
    <row r="42" spans="1:7" s="67" customFormat="1" ht="39.9" customHeight="1" thickBot="1" x14ac:dyDescent="0.3">
      <c r="A42" s="255" t="s">
        <v>134</v>
      </c>
      <c r="B42" s="255"/>
      <c r="C42" s="7" t="s">
        <v>51</v>
      </c>
      <c r="D42" s="9">
        <v>1</v>
      </c>
      <c r="E42" s="207" t="s">
        <v>274</v>
      </c>
      <c r="F42" s="207"/>
      <c r="G42" s="207"/>
    </row>
    <row r="43" spans="1:7" ht="15" customHeight="1" thickBot="1" x14ac:dyDescent="0.4">
      <c r="A43" s="212" t="s">
        <v>135</v>
      </c>
      <c r="B43" s="212"/>
      <c r="C43" s="212"/>
      <c r="D43" s="44">
        <f>AVERAGE(D34:D42)</f>
        <v>0.55555555555555558</v>
      </c>
      <c r="E43" s="212" t="str">
        <f>IF(D43="","",IF($D43&lt;0.34,"MALO",IF(AND($D43&gt;=0.34,$D43&lt;0.68),"REGULAR","BUENO")))</f>
        <v>REGULAR</v>
      </c>
      <c r="F43" s="212"/>
      <c r="G43" s="212"/>
    </row>
    <row r="44" spans="1:7" ht="15" customHeight="1" thickBot="1" x14ac:dyDescent="0.4">
      <c r="A44" s="211" t="s">
        <v>136</v>
      </c>
      <c r="B44" s="211"/>
      <c r="C44" s="211"/>
      <c r="D44" s="45">
        <f>D14+D32+D43</f>
        <v>2.2430555555555554</v>
      </c>
      <c r="E44" s="224" t="str">
        <f>IF(D44&lt;=1,"ALTA",IF(AND(D44&gt;1,D44&lt;=2),"MEDIA","BAJA"))</f>
        <v>BAJA</v>
      </c>
      <c r="F44" s="224"/>
      <c r="G44" s="224"/>
    </row>
    <row r="45" spans="1:7" ht="15" customHeight="1" thickBot="1" x14ac:dyDescent="0.4">
      <c r="A45" s="260"/>
      <c r="B45" s="261"/>
      <c r="C45" s="261"/>
      <c r="D45" s="261"/>
      <c r="E45" s="261"/>
      <c r="F45" s="261"/>
      <c r="G45" s="261"/>
    </row>
    <row r="46" spans="1:7" x14ac:dyDescent="0.35">
      <c r="A46" s="218" t="s">
        <v>83</v>
      </c>
      <c r="B46" s="271"/>
      <c r="C46" s="68" t="s">
        <v>84</v>
      </c>
      <c r="D46" s="262" t="s">
        <v>85</v>
      </c>
      <c r="E46" s="263"/>
      <c r="F46" s="263"/>
      <c r="G46" s="264"/>
    </row>
    <row r="47" spans="1:7" x14ac:dyDescent="0.35">
      <c r="A47" s="220"/>
      <c r="B47" s="272"/>
      <c r="C47" s="69" t="s">
        <v>86</v>
      </c>
      <c r="D47" s="265" t="s">
        <v>87</v>
      </c>
      <c r="E47" s="266"/>
      <c r="F47" s="266"/>
      <c r="G47" s="267"/>
    </row>
    <row r="48" spans="1:7" ht="15.6" thickBot="1" x14ac:dyDescent="0.4">
      <c r="A48" s="222"/>
      <c r="B48" s="273"/>
      <c r="C48" s="70" t="s">
        <v>88</v>
      </c>
      <c r="D48" s="268" t="s">
        <v>89</v>
      </c>
      <c r="E48" s="269"/>
      <c r="F48" s="269"/>
      <c r="G48" s="270"/>
    </row>
    <row r="49" spans="1:7" ht="15" customHeight="1" thickBot="1" x14ac:dyDescent="0.4">
      <c r="A49" s="71"/>
      <c r="B49" s="71"/>
      <c r="C49" s="71"/>
      <c r="D49" s="71"/>
      <c r="E49" s="71"/>
      <c r="F49" s="71"/>
      <c r="G49" s="72"/>
    </row>
    <row r="50" spans="1:7" ht="40.5" customHeight="1" x14ac:dyDescent="0.35">
      <c r="A50" s="72"/>
      <c r="B50" s="218" t="s">
        <v>90</v>
      </c>
      <c r="C50" s="219"/>
      <c r="D50" s="50" t="s">
        <v>91</v>
      </c>
      <c r="E50" s="51" t="s">
        <v>92</v>
      </c>
      <c r="F50" s="73"/>
      <c r="G50" s="72"/>
    </row>
    <row r="51" spans="1:7" ht="40.5" customHeight="1" x14ac:dyDescent="0.35">
      <c r="A51" s="72"/>
      <c r="B51" s="220"/>
      <c r="C51" s="221"/>
      <c r="D51" s="54" t="s">
        <v>93</v>
      </c>
      <c r="E51" s="55" t="s">
        <v>94</v>
      </c>
      <c r="F51" s="74"/>
      <c r="G51" s="72"/>
    </row>
    <row r="52" spans="1:7" ht="40.5" customHeight="1" thickBot="1" x14ac:dyDescent="0.4">
      <c r="A52" s="72"/>
      <c r="B52" s="222"/>
      <c r="C52" s="223"/>
      <c r="D52" s="57" t="s">
        <v>95</v>
      </c>
      <c r="E52" s="58" t="s">
        <v>96</v>
      </c>
      <c r="F52" s="75"/>
      <c r="G52" s="72"/>
    </row>
    <row r="53" spans="1:7" ht="15" customHeight="1" x14ac:dyDescent="0.35">
      <c r="A53" s="72"/>
      <c r="B53" s="72"/>
      <c r="C53" s="76"/>
      <c r="D53" s="76"/>
      <c r="E53" s="76"/>
      <c r="F53" s="72"/>
      <c r="G53" s="72"/>
    </row>
    <row r="54" spans="1:7" s="64" customFormat="1" x14ac:dyDescent="0.35">
      <c r="C54" s="65"/>
      <c r="D54" s="65"/>
      <c r="E54" s="65"/>
    </row>
    <row r="55" spans="1:7" s="64" customFormat="1" x14ac:dyDescent="0.35">
      <c r="C55" s="65"/>
      <c r="D55" s="65"/>
      <c r="E55" s="65"/>
    </row>
    <row r="56" spans="1:7" s="64" customFormat="1" x14ac:dyDescent="0.35">
      <c r="C56" s="65"/>
      <c r="D56" s="65"/>
      <c r="E56" s="65"/>
    </row>
    <row r="57" spans="1:7" s="64" customFormat="1" x14ac:dyDescent="0.35">
      <c r="C57" s="65"/>
      <c r="D57" s="65"/>
      <c r="E57" s="65"/>
    </row>
    <row r="58" spans="1:7" s="64" customFormat="1" x14ac:dyDescent="0.35">
      <c r="C58" s="65"/>
      <c r="D58" s="65"/>
      <c r="E58" s="65"/>
    </row>
  </sheetData>
  <mergeCells count="82">
    <mergeCell ref="B50:C52"/>
    <mergeCell ref="E44:G44"/>
    <mergeCell ref="A45:G45"/>
    <mergeCell ref="D46:G46"/>
    <mergeCell ref="D47:G47"/>
    <mergeCell ref="D48:G48"/>
    <mergeCell ref="A46:B48"/>
    <mergeCell ref="E41:G41"/>
    <mergeCell ref="E42:G42"/>
    <mergeCell ref="E43:G43"/>
    <mergeCell ref="E35:G35"/>
    <mergeCell ref="E36:G36"/>
    <mergeCell ref="E37:G37"/>
    <mergeCell ref="E38:G38"/>
    <mergeCell ref="E39:G39"/>
    <mergeCell ref="E32:G32"/>
    <mergeCell ref="A33:G33"/>
    <mergeCell ref="E34:G34"/>
    <mergeCell ref="A32:C32"/>
    <mergeCell ref="E40:G40"/>
    <mergeCell ref="A1:G3"/>
    <mergeCell ref="E10:G10"/>
    <mergeCell ref="E16:G16"/>
    <mergeCell ref="E17:G17"/>
    <mergeCell ref="E18:G18"/>
    <mergeCell ref="E14:G14"/>
    <mergeCell ref="A31:B31"/>
    <mergeCell ref="A15:G15"/>
    <mergeCell ref="A5:G5"/>
    <mergeCell ref="A6:G6"/>
    <mergeCell ref="E7:G7"/>
    <mergeCell ref="E19:G19"/>
    <mergeCell ref="E22:G22"/>
    <mergeCell ref="E20:G20"/>
    <mergeCell ref="E24:G24"/>
    <mergeCell ref="E23:G23"/>
    <mergeCell ref="E31:G31"/>
    <mergeCell ref="E30:G30"/>
    <mergeCell ref="A20:B20"/>
    <mergeCell ref="E11:G11"/>
    <mergeCell ref="E12:G12"/>
    <mergeCell ref="E13:G13"/>
    <mergeCell ref="A43:C43"/>
    <mergeCell ref="A44:C44"/>
    <mergeCell ref="A34:B34"/>
    <mergeCell ref="A35:B35"/>
    <mergeCell ref="A36:B36"/>
    <mergeCell ref="A37:B37"/>
    <mergeCell ref="A38:B38"/>
    <mergeCell ref="A40:B40"/>
    <mergeCell ref="A41:B41"/>
    <mergeCell ref="A42:B42"/>
    <mergeCell ref="A39:B39"/>
    <mergeCell ref="A19:B19"/>
    <mergeCell ref="A7:B7"/>
    <mergeCell ref="A9:B9"/>
    <mergeCell ref="A10:B10"/>
    <mergeCell ref="A11:B11"/>
    <mergeCell ref="A12:B12"/>
    <mergeCell ref="A16:B16"/>
    <mergeCell ref="A17:B17"/>
    <mergeCell ref="A18:B18"/>
    <mergeCell ref="A13:B13"/>
    <mergeCell ref="A14:C14"/>
    <mergeCell ref="A8:G8"/>
    <mergeCell ref="E9:G9"/>
    <mergeCell ref="A26:B26"/>
    <mergeCell ref="A25:B25"/>
    <mergeCell ref="A30:B30"/>
    <mergeCell ref="A21:B21"/>
    <mergeCell ref="E25:G25"/>
    <mergeCell ref="E26:G26"/>
    <mergeCell ref="E28:G28"/>
    <mergeCell ref="E27:G27"/>
    <mergeCell ref="E29:G29"/>
    <mergeCell ref="A27:B27"/>
    <mergeCell ref="A28:B28"/>
    <mergeCell ref="A29:B29"/>
    <mergeCell ref="A22:B22"/>
    <mergeCell ref="E21:G21"/>
    <mergeCell ref="A24:B24"/>
    <mergeCell ref="A23:B23"/>
  </mergeCells>
  <phoneticPr fontId="5" type="noConversion"/>
  <conditionalFormatting sqref="E44">
    <cfRule type="containsText" dxfId="56" priority="1" stopIfTrue="1" operator="containsText" text="BAJA">
      <formula>NOT(ISERROR(SEARCH("BAJA",E44)))</formula>
    </cfRule>
    <cfRule type="containsText" dxfId="55" priority="2" stopIfTrue="1" operator="containsText" text="MEDIA">
      <formula>NOT(ISERROR(SEARCH("MEDIA",E44)))</formula>
    </cfRule>
    <cfRule type="containsText" dxfId="54" priority="3" stopIfTrue="1" operator="containsText" text="ALTA">
      <formula>NOT(ISERROR(SEARCH("ALTA",E44)))</formula>
    </cfRule>
  </conditionalFormatting>
  <printOptions horizontalCentered="1"/>
  <pageMargins left="0.39370078740157483" right="0.39370078740157483" top="0.39370078740157483" bottom="0.39370078740157483" header="0" footer="0"/>
  <pageSetup scale="33" orientation="portrait" horizontalDpi="120" verticalDpi="144"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Hoja2!$D$12:$D$14</xm:f>
          </x14:formula1>
          <xm:sqref>C9:C13 C34:C42 C16:C31</xm:sqref>
        </x14:dataValidation>
        <x14:dataValidation type="list" allowBlank="1" showInputMessage="1" showErrorMessage="1" xr:uid="{00000000-0002-0000-0400-000001000000}">
          <x14:formula1>
            <xm:f>Hoja2!$E$12:$E$14</xm:f>
          </x14:formula1>
          <xm:sqref>D9:D13 D34:D42 D16:D31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39"/>
  <sheetViews>
    <sheetView view="pageBreakPreview" topLeftCell="A13" zoomScaleNormal="100" zoomScaleSheetLayoutView="100" workbookViewId="0">
      <selection activeCell="A13" sqref="A13:G13"/>
    </sheetView>
  </sheetViews>
  <sheetFormatPr baseColWidth="10" defaultColWidth="8.90625" defaultRowHeight="13.8" x14ac:dyDescent="0.25"/>
  <cols>
    <col min="1" max="1" width="17.6328125" style="78" customWidth="1"/>
    <col min="2" max="2" width="15.6328125" style="78" customWidth="1"/>
    <col min="3" max="3" width="9.08984375" style="37" customWidth="1"/>
    <col min="4" max="5" width="9.6328125" style="37" customWidth="1"/>
    <col min="6" max="6" width="9.6328125" style="78" customWidth="1"/>
    <col min="7" max="7" width="15.6328125" style="78" customWidth="1"/>
    <col min="8" max="16384" width="8.90625" style="78"/>
  </cols>
  <sheetData>
    <row r="1" spans="1:9" s="112" customFormat="1" ht="15" customHeight="1" x14ac:dyDescent="0.25">
      <c r="A1" s="259" t="s">
        <v>52</v>
      </c>
      <c r="B1" s="259"/>
      <c r="C1" s="259"/>
      <c r="D1" s="259"/>
      <c r="E1" s="259"/>
      <c r="F1" s="259"/>
      <c r="G1" s="259"/>
      <c r="H1" s="78"/>
      <c r="I1" s="78"/>
    </row>
    <row r="2" spans="1:9" s="112" customFormat="1" ht="15" customHeight="1" x14ac:dyDescent="0.25">
      <c r="A2" s="259"/>
      <c r="B2" s="259"/>
      <c r="C2" s="259"/>
      <c r="D2" s="259"/>
      <c r="E2" s="259"/>
      <c r="F2" s="259"/>
      <c r="G2" s="259"/>
      <c r="H2" s="78"/>
      <c r="I2" s="78"/>
    </row>
    <row r="3" spans="1:9" s="112" customFormat="1" ht="15" customHeight="1" x14ac:dyDescent="0.25">
      <c r="A3" s="259"/>
      <c r="B3" s="259"/>
      <c r="C3" s="259"/>
      <c r="D3" s="259"/>
      <c r="E3" s="259"/>
      <c r="F3" s="259"/>
      <c r="G3" s="259"/>
      <c r="H3" s="78"/>
      <c r="I3" s="78"/>
    </row>
    <row r="4" spans="1:9" ht="15" customHeight="1" x14ac:dyDescent="0.25">
      <c r="A4" s="53"/>
      <c r="B4" s="53"/>
      <c r="C4" s="40"/>
      <c r="D4" s="40"/>
      <c r="E4" s="40"/>
      <c r="F4" s="53"/>
      <c r="G4" s="39"/>
    </row>
    <row r="5" spans="1:9" s="80" customFormat="1" ht="20.100000000000001" customHeight="1" x14ac:dyDescent="0.25">
      <c r="A5" s="239" t="s">
        <v>137</v>
      </c>
      <c r="B5" s="239"/>
      <c r="C5" s="239"/>
      <c r="D5" s="239"/>
      <c r="E5" s="239"/>
      <c r="F5" s="239"/>
      <c r="G5" s="239"/>
    </row>
    <row r="6" spans="1:9" s="37" customFormat="1" ht="72" customHeight="1" thickBot="1" x14ac:dyDescent="0.3">
      <c r="A6" s="256" t="s">
        <v>98</v>
      </c>
      <c r="B6" s="256"/>
      <c r="C6" s="256"/>
      <c r="D6" s="256"/>
      <c r="E6" s="256"/>
      <c r="F6" s="256"/>
      <c r="G6" s="256"/>
    </row>
    <row r="7" spans="1:9" ht="20.100000000000001" customHeight="1" thickBot="1" x14ac:dyDescent="0.3">
      <c r="A7" s="252" t="s">
        <v>138</v>
      </c>
      <c r="B7" s="252"/>
      <c r="C7" s="111" t="s">
        <v>56</v>
      </c>
      <c r="D7" s="111" t="s">
        <v>57</v>
      </c>
      <c r="E7" s="257" t="s">
        <v>58</v>
      </c>
      <c r="F7" s="257"/>
      <c r="G7" s="257"/>
    </row>
    <row r="8" spans="1:9" ht="15" customHeight="1" thickBot="1" x14ac:dyDescent="0.3">
      <c r="A8" s="254" t="s">
        <v>139</v>
      </c>
      <c r="B8" s="254"/>
      <c r="C8" s="254"/>
      <c r="D8" s="254"/>
      <c r="E8" s="254"/>
      <c r="F8" s="254"/>
      <c r="G8" s="254"/>
    </row>
    <row r="9" spans="1:9" ht="44.1" customHeight="1" x14ac:dyDescent="0.25">
      <c r="A9" s="253" t="s">
        <v>140</v>
      </c>
      <c r="B9" s="253"/>
      <c r="C9" s="7" t="s">
        <v>49</v>
      </c>
      <c r="D9" s="8">
        <v>1</v>
      </c>
      <c r="E9" s="207" t="s">
        <v>267</v>
      </c>
      <c r="F9" s="207"/>
      <c r="G9" s="207"/>
    </row>
    <row r="10" spans="1:9" ht="44.1" customHeight="1" x14ac:dyDescent="0.25">
      <c r="A10" s="250" t="s">
        <v>141</v>
      </c>
      <c r="B10" s="250"/>
      <c r="C10" s="7" t="s">
        <v>49</v>
      </c>
      <c r="D10" s="9">
        <v>1</v>
      </c>
      <c r="E10" s="251" t="s">
        <v>267</v>
      </c>
      <c r="F10" s="251"/>
      <c r="G10" s="251"/>
    </row>
    <row r="11" spans="1:9" ht="44.1" customHeight="1" thickBot="1" x14ac:dyDescent="0.3">
      <c r="A11" s="255" t="s">
        <v>142</v>
      </c>
      <c r="B11" s="255"/>
      <c r="C11" s="14" t="s">
        <v>49</v>
      </c>
      <c r="D11" s="10">
        <v>1</v>
      </c>
      <c r="E11" s="275" t="s">
        <v>267</v>
      </c>
      <c r="F11" s="275"/>
      <c r="G11" s="275"/>
    </row>
    <row r="12" spans="1:9" ht="15" customHeight="1" thickBot="1" x14ac:dyDescent="0.3">
      <c r="A12" s="212" t="s">
        <v>143</v>
      </c>
      <c r="B12" s="212"/>
      <c r="C12" s="212"/>
      <c r="D12" s="44">
        <f>AVERAGE(D9:D11)</f>
        <v>1</v>
      </c>
      <c r="E12" s="212" t="str">
        <f>IF(D12="","",IF($D12&lt;0.34,"MALO",IF(AND($D12&gt;=0.34,$D12&lt;0.68),"REGULAR","BUENO")))</f>
        <v>BUENO</v>
      </c>
      <c r="F12" s="212"/>
      <c r="G12" s="212"/>
    </row>
    <row r="13" spans="1:9" s="81" customFormat="1" ht="15" customHeight="1" thickBot="1" x14ac:dyDescent="0.3">
      <c r="A13" s="254" t="s">
        <v>144</v>
      </c>
      <c r="B13" s="254"/>
      <c r="C13" s="254"/>
      <c r="D13" s="254"/>
      <c r="E13" s="254"/>
      <c r="F13" s="254"/>
      <c r="G13" s="254"/>
    </row>
    <row r="14" spans="1:9" s="81" customFormat="1" ht="44.1" customHeight="1" x14ac:dyDescent="0.25">
      <c r="A14" s="253" t="s">
        <v>145</v>
      </c>
      <c r="B14" s="253"/>
      <c r="C14" s="7" t="s">
        <v>49</v>
      </c>
      <c r="D14" s="8">
        <v>1</v>
      </c>
      <c r="E14" s="207" t="s">
        <v>267</v>
      </c>
      <c r="F14" s="207"/>
      <c r="G14" s="207"/>
    </row>
    <row r="15" spans="1:9" ht="44.1" customHeight="1" x14ac:dyDescent="0.25">
      <c r="A15" s="250" t="s">
        <v>146</v>
      </c>
      <c r="B15" s="250"/>
      <c r="C15" s="7" t="s">
        <v>49</v>
      </c>
      <c r="D15" s="9">
        <v>1</v>
      </c>
      <c r="E15" s="207" t="s">
        <v>267</v>
      </c>
      <c r="F15" s="207"/>
      <c r="G15" s="207"/>
    </row>
    <row r="16" spans="1:9" ht="44.1" customHeight="1" x14ac:dyDescent="0.25">
      <c r="A16" s="274" t="s">
        <v>275</v>
      </c>
      <c r="B16" s="274"/>
      <c r="C16" s="7" t="s">
        <v>49</v>
      </c>
      <c r="D16" s="8">
        <v>1</v>
      </c>
      <c r="E16" s="207" t="s">
        <v>250</v>
      </c>
      <c r="F16" s="207"/>
      <c r="G16" s="207"/>
    </row>
    <row r="17" spans="1:7" ht="44.1" customHeight="1" thickBot="1" x14ac:dyDescent="0.3">
      <c r="A17" s="255" t="s">
        <v>147</v>
      </c>
      <c r="B17" s="255"/>
      <c r="C17" s="14" t="s">
        <v>50</v>
      </c>
      <c r="D17" s="9">
        <v>0</v>
      </c>
      <c r="E17" s="207" t="s">
        <v>258</v>
      </c>
      <c r="F17" s="207"/>
      <c r="G17" s="207"/>
    </row>
    <row r="18" spans="1:7" ht="15" customHeight="1" thickBot="1" x14ac:dyDescent="0.3">
      <c r="A18" s="212" t="s">
        <v>148</v>
      </c>
      <c r="B18" s="212"/>
      <c r="C18" s="212"/>
      <c r="D18" s="44">
        <f>AVERAGE(D14:D17)</f>
        <v>0.75</v>
      </c>
      <c r="E18" s="212" t="str">
        <f>IF(D18="","",IF($D18&lt;0.34,"MALO",IF(AND($D18&gt;=0.34,$D18&lt;0.68),"REGULAR","BUENO")))</f>
        <v>BUENO</v>
      </c>
      <c r="F18" s="212"/>
      <c r="G18" s="212"/>
    </row>
    <row r="19" spans="1:7" ht="15" customHeight="1" thickBot="1" x14ac:dyDescent="0.3">
      <c r="A19" s="254" t="s">
        <v>149</v>
      </c>
      <c r="B19" s="254"/>
      <c r="C19" s="254"/>
      <c r="D19" s="254"/>
      <c r="E19" s="254"/>
      <c r="F19" s="254"/>
      <c r="G19" s="254"/>
    </row>
    <row r="20" spans="1:7" ht="44.1" customHeight="1" x14ac:dyDescent="0.25">
      <c r="A20" s="253" t="s">
        <v>150</v>
      </c>
      <c r="B20" s="253"/>
      <c r="C20" s="7" t="s">
        <v>50</v>
      </c>
      <c r="D20" s="8">
        <v>0</v>
      </c>
      <c r="E20" s="207" t="s">
        <v>251</v>
      </c>
      <c r="F20" s="207"/>
      <c r="G20" s="207"/>
    </row>
    <row r="21" spans="1:7" ht="44.1" customHeight="1" x14ac:dyDescent="0.25">
      <c r="A21" s="250" t="s">
        <v>151</v>
      </c>
      <c r="B21" s="250"/>
      <c r="C21" s="7" t="s">
        <v>49</v>
      </c>
      <c r="D21" s="9">
        <v>1</v>
      </c>
      <c r="E21" s="207" t="s">
        <v>252</v>
      </c>
      <c r="F21" s="207"/>
      <c r="G21" s="207"/>
    </row>
    <row r="22" spans="1:7" ht="44.1" customHeight="1" x14ac:dyDescent="0.25">
      <c r="A22" s="250" t="s">
        <v>242</v>
      </c>
      <c r="B22" s="250"/>
      <c r="C22" s="7" t="s">
        <v>49</v>
      </c>
      <c r="D22" s="9">
        <v>1</v>
      </c>
      <c r="E22" s="251" t="s">
        <v>243</v>
      </c>
      <c r="F22" s="251"/>
      <c r="G22" s="251"/>
    </row>
    <row r="23" spans="1:7" ht="44.1" customHeight="1" thickBot="1" x14ac:dyDescent="0.3">
      <c r="A23" s="250" t="s">
        <v>152</v>
      </c>
      <c r="B23" s="250"/>
      <c r="C23" s="7" t="s">
        <v>51</v>
      </c>
      <c r="D23" s="9">
        <v>0.5</v>
      </c>
      <c r="E23" s="251" t="s">
        <v>244</v>
      </c>
      <c r="F23" s="251"/>
      <c r="G23" s="251"/>
    </row>
    <row r="24" spans="1:7" ht="15" customHeight="1" thickBot="1" x14ac:dyDescent="0.3">
      <c r="A24" s="212" t="s">
        <v>153</v>
      </c>
      <c r="B24" s="212"/>
      <c r="C24" s="212"/>
      <c r="D24" s="44">
        <f>AVERAGE(D20:D23)</f>
        <v>0.625</v>
      </c>
      <c r="E24" s="212" t="str">
        <f>IF(D24="","",IF($D24&lt;0.34,"MALO",IF(AND($D24&gt;=0.34,$D24&lt;0.68),"REGULAR","BUENO")))</f>
        <v>REGULAR</v>
      </c>
      <c r="F24" s="212"/>
      <c r="G24" s="212"/>
    </row>
    <row r="25" spans="1:7" ht="27" customHeight="1" thickBot="1" x14ac:dyDescent="0.3">
      <c r="A25" s="211" t="s">
        <v>154</v>
      </c>
      <c r="B25" s="211"/>
      <c r="C25" s="211"/>
      <c r="D25" s="45">
        <f>IF(ISERROR(SUM(D12,D18,D24))=TRUE,"",SUM(D12,D18,D24))</f>
        <v>2.375</v>
      </c>
      <c r="E25" s="224" t="str">
        <f>IF(D25&lt;=1,"ALTA",IF(AND(D25&gt;1,D25&lt;=2),"MEDIA","BAJA"))</f>
        <v>BAJA</v>
      </c>
      <c r="F25" s="224"/>
      <c r="G25" s="224"/>
    </row>
    <row r="26" spans="1:7" ht="15" customHeight="1" thickBot="1" x14ac:dyDescent="0.3">
      <c r="A26" s="276"/>
      <c r="B26" s="276"/>
      <c r="C26" s="276"/>
      <c r="D26" s="276"/>
      <c r="E26" s="276"/>
      <c r="F26" s="276"/>
      <c r="G26" s="276"/>
    </row>
    <row r="27" spans="1:7" x14ac:dyDescent="0.25">
      <c r="A27" s="218" t="s">
        <v>83</v>
      </c>
      <c r="B27" s="271"/>
      <c r="C27" s="82" t="s">
        <v>84</v>
      </c>
      <c r="D27" s="277" t="s">
        <v>85</v>
      </c>
      <c r="E27" s="216"/>
      <c r="F27" s="216"/>
      <c r="G27" s="217"/>
    </row>
    <row r="28" spans="1:7" x14ac:dyDescent="0.25">
      <c r="A28" s="220"/>
      <c r="B28" s="272"/>
      <c r="C28" s="83" t="s">
        <v>86</v>
      </c>
      <c r="D28" s="278" t="s">
        <v>87</v>
      </c>
      <c r="E28" s="226"/>
      <c r="F28" s="226"/>
      <c r="G28" s="227"/>
    </row>
    <row r="29" spans="1:7" ht="14.4" thickBot="1" x14ac:dyDescent="0.3">
      <c r="A29" s="222"/>
      <c r="B29" s="273"/>
      <c r="C29" s="84" t="s">
        <v>88</v>
      </c>
      <c r="D29" s="279" t="s">
        <v>89</v>
      </c>
      <c r="E29" s="229"/>
      <c r="F29" s="229"/>
      <c r="G29" s="230"/>
    </row>
    <row r="30" spans="1:7" ht="14.4" thickBot="1" x14ac:dyDescent="0.3">
      <c r="A30" s="40"/>
      <c r="B30" s="40"/>
      <c r="C30" s="40"/>
      <c r="D30" s="40"/>
      <c r="E30" s="40"/>
      <c r="F30" s="40"/>
      <c r="G30" s="40"/>
    </row>
    <row r="31" spans="1:7" ht="40.5" customHeight="1" x14ac:dyDescent="0.25">
      <c r="A31" s="79"/>
      <c r="B31" s="218" t="s">
        <v>90</v>
      </c>
      <c r="C31" s="219"/>
      <c r="D31" s="50" t="s">
        <v>91</v>
      </c>
      <c r="E31" s="51" t="s">
        <v>92</v>
      </c>
      <c r="F31" s="52"/>
      <c r="G31" s="53"/>
    </row>
    <row r="32" spans="1:7" ht="40.5" customHeight="1" x14ac:dyDescent="0.25">
      <c r="A32" s="79"/>
      <c r="B32" s="220"/>
      <c r="C32" s="221"/>
      <c r="D32" s="54" t="s">
        <v>93</v>
      </c>
      <c r="E32" s="55" t="s">
        <v>94</v>
      </c>
      <c r="F32" s="56"/>
      <c r="G32" s="53"/>
    </row>
    <row r="33" spans="1:9" ht="40.5" customHeight="1" thickBot="1" x14ac:dyDescent="0.3">
      <c r="A33" s="79"/>
      <c r="B33" s="222"/>
      <c r="C33" s="223"/>
      <c r="D33" s="57" t="s">
        <v>95</v>
      </c>
      <c r="E33" s="58" t="s">
        <v>96</v>
      </c>
      <c r="F33" s="59"/>
      <c r="G33" s="53"/>
    </row>
    <row r="34" spans="1:9" x14ac:dyDescent="0.25">
      <c r="A34" s="79"/>
      <c r="B34" s="79"/>
      <c r="C34" s="38"/>
      <c r="D34" s="38"/>
      <c r="E34" s="38"/>
      <c r="F34" s="79"/>
      <c r="G34" s="79"/>
    </row>
    <row r="35" spans="1:9" s="79" customFormat="1" x14ac:dyDescent="0.25">
      <c r="C35" s="38"/>
      <c r="D35" s="38"/>
      <c r="E35" s="38"/>
      <c r="H35" s="78"/>
      <c r="I35" s="78"/>
    </row>
    <row r="36" spans="1:9" s="79" customFormat="1" x14ac:dyDescent="0.25">
      <c r="C36" s="38"/>
      <c r="D36" s="38"/>
      <c r="E36" s="38"/>
      <c r="H36" s="78"/>
      <c r="I36" s="78"/>
    </row>
    <row r="37" spans="1:9" s="79" customFormat="1" x14ac:dyDescent="0.25">
      <c r="C37" s="38"/>
      <c r="D37" s="38"/>
      <c r="E37" s="38"/>
      <c r="H37" s="78"/>
      <c r="I37" s="78"/>
    </row>
    <row r="38" spans="1:9" s="79" customFormat="1" x14ac:dyDescent="0.25">
      <c r="C38" s="38"/>
      <c r="D38" s="38"/>
      <c r="E38" s="38"/>
      <c r="H38" s="78"/>
      <c r="I38" s="78"/>
    </row>
    <row r="39" spans="1:9" s="79" customFormat="1" x14ac:dyDescent="0.25">
      <c r="C39" s="38"/>
      <c r="D39" s="38"/>
      <c r="E39" s="38"/>
      <c r="H39" s="78"/>
      <c r="I39" s="78"/>
    </row>
  </sheetData>
  <mergeCells count="44">
    <mergeCell ref="E25:G25"/>
    <mergeCell ref="A26:G26"/>
    <mergeCell ref="B31:C33"/>
    <mergeCell ref="A27:B29"/>
    <mergeCell ref="D27:G27"/>
    <mergeCell ref="D28:G28"/>
    <mergeCell ref="D29:G29"/>
    <mergeCell ref="A25:C25"/>
    <mergeCell ref="E22:G22"/>
    <mergeCell ref="E23:G23"/>
    <mergeCell ref="A22:B22"/>
    <mergeCell ref="E24:G24"/>
    <mergeCell ref="A24:C24"/>
    <mergeCell ref="A23:B23"/>
    <mergeCell ref="A5:G5"/>
    <mergeCell ref="A6:G6"/>
    <mergeCell ref="E7:G7"/>
    <mergeCell ref="A1:G3"/>
    <mergeCell ref="A14:B14"/>
    <mergeCell ref="E14:G14"/>
    <mergeCell ref="E12:G12"/>
    <mergeCell ref="A13:G13"/>
    <mergeCell ref="A7:B7"/>
    <mergeCell ref="A9:B9"/>
    <mergeCell ref="A10:B10"/>
    <mergeCell ref="A11:B11"/>
    <mergeCell ref="A8:G8"/>
    <mergeCell ref="E9:G9"/>
    <mergeCell ref="E10:G10"/>
    <mergeCell ref="E11:G11"/>
    <mergeCell ref="A12:C12"/>
    <mergeCell ref="A18:C18"/>
    <mergeCell ref="A15:B15"/>
    <mergeCell ref="A21:B21"/>
    <mergeCell ref="A17:B17"/>
    <mergeCell ref="A16:B16"/>
    <mergeCell ref="A19:G19"/>
    <mergeCell ref="E20:G20"/>
    <mergeCell ref="E21:G21"/>
    <mergeCell ref="E15:G15"/>
    <mergeCell ref="E16:G16"/>
    <mergeCell ref="E17:G17"/>
    <mergeCell ref="E18:G18"/>
    <mergeCell ref="A20:B20"/>
  </mergeCells>
  <phoneticPr fontId="5" type="noConversion"/>
  <conditionalFormatting sqref="E25">
    <cfRule type="containsText" dxfId="53" priority="1" stopIfTrue="1" operator="containsText" text="BAJA">
      <formula>NOT(ISERROR(SEARCH("BAJA",E25)))</formula>
    </cfRule>
    <cfRule type="containsText" dxfId="52" priority="2" stopIfTrue="1" operator="containsText" text="MEDIA">
      <formula>NOT(ISERROR(SEARCH("MEDIA",E25)))</formula>
    </cfRule>
    <cfRule type="containsText" dxfId="51" priority="3" stopIfTrue="1" operator="containsText" text="ALTA">
      <formula>NOT(ISERROR(SEARCH("ALTA",E25)))</formula>
    </cfRule>
  </conditionalFormatting>
  <printOptions horizontalCentered="1"/>
  <pageMargins left="0.39370078740157483" right="0.39370078740157483" top="0.39370078740157483" bottom="0.39370078740157483" header="0" footer="0"/>
  <pageSetup scale="66"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Hoja2!$D$12:$D$14</xm:f>
          </x14:formula1>
          <xm:sqref>C9:C11 C14:C17 C21:C23</xm:sqref>
        </x14:dataValidation>
        <x14:dataValidation type="list" allowBlank="1" showInputMessage="1" showErrorMessage="1" xr:uid="{00000000-0002-0000-0500-000001000000}">
          <x14:formula1>
            <xm:f>Hoja2!$E$12:$E$14</xm:f>
          </x14:formula1>
          <xm:sqref>D9:D11 D14:D17 D21:D23</xm:sqref>
        </x14:dataValidation>
        <x14:dataValidation type="list" allowBlank="1" showInputMessage="1" showErrorMessage="1" xr:uid="{00000000-0002-0000-0500-000002000000}">
          <x14:formula1>
            <xm:f>'C:\Users\especializado\Documents\[Analisis de vulnerabilidad Candelaria.xlsm]Hoja2'!#REF!</xm:f>
          </x14:formula1>
          <xm:sqref>C20:D20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F156"/>
  <sheetViews>
    <sheetView view="pageBreakPreview" topLeftCell="F10" zoomScale="87" zoomScaleNormal="87" zoomScaleSheetLayoutView="87" workbookViewId="0">
      <selection activeCell="R11" sqref="R11"/>
    </sheetView>
  </sheetViews>
  <sheetFormatPr baseColWidth="10" defaultColWidth="11.54296875" defaultRowHeight="13.8" x14ac:dyDescent="0.25"/>
  <cols>
    <col min="1" max="1" width="17.36328125" style="132" customWidth="1"/>
    <col min="2" max="2" width="11.453125" style="86" customWidth="1"/>
    <col min="3" max="3" width="12.453125" style="86" customWidth="1"/>
    <col min="4" max="4" width="3.90625" style="105" customWidth="1"/>
    <col min="5" max="6" width="4.6328125" style="86" customWidth="1"/>
    <col min="7" max="7" width="4.36328125" style="86" customWidth="1"/>
    <col min="8" max="8" width="10.453125" style="86" customWidth="1"/>
    <col min="9" max="9" width="11.36328125" style="86" customWidth="1"/>
    <col min="10" max="10" width="3.90625" style="86" customWidth="1"/>
    <col min="11" max="11" width="4.90625" style="86" customWidth="1"/>
    <col min="12" max="12" width="3.90625" style="86" customWidth="1"/>
    <col min="13" max="13" width="4.36328125" style="86" customWidth="1"/>
    <col min="14" max="14" width="11.6328125" style="86" customWidth="1"/>
    <col min="15" max="15" width="11.36328125" style="86" customWidth="1"/>
    <col min="16" max="18" width="3.90625" style="86" customWidth="1"/>
    <col min="19" max="19" width="4.6328125" style="86" customWidth="1"/>
    <col min="20" max="20" width="14.453125" style="86" customWidth="1"/>
    <col min="21" max="21" width="11.36328125" style="86" customWidth="1"/>
    <col min="22" max="22" width="47.6328125" style="86" customWidth="1"/>
    <col min="23" max="23" width="30.6328125" style="86" customWidth="1"/>
    <col min="24" max="32" width="11.54296875" style="85"/>
    <col min="33" max="16384" width="11.54296875" style="86"/>
  </cols>
  <sheetData>
    <row r="1" spans="1:23" s="115" customFormat="1" ht="15" customHeight="1" x14ac:dyDescent="0.25">
      <c r="A1" s="280"/>
      <c r="B1" s="280"/>
      <c r="C1" s="280"/>
      <c r="D1" s="280"/>
      <c r="E1" s="280"/>
      <c r="F1" s="280"/>
      <c r="G1" s="280"/>
      <c r="H1" s="280"/>
      <c r="I1" s="280"/>
      <c r="J1" s="280"/>
      <c r="K1" s="280"/>
      <c r="L1" s="280"/>
      <c r="M1" s="280"/>
      <c r="N1" s="280"/>
      <c r="O1" s="280"/>
      <c r="P1" s="280"/>
      <c r="Q1" s="280"/>
      <c r="R1" s="280"/>
      <c r="S1" s="280"/>
      <c r="T1" s="280"/>
      <c r="U1" s="280"/>
      <c r="V1" s="280"/>
      <c r="W1" s="280"/>
    </row>
    <row r="2" spans="1:23" s="115" customFormat="1" ht="15" customHeight="1" x14ac:dyDescent="0.25">
      <c r="A2" s="280"/>
      <c r="B2" s="280"/>
      <c r="C2" s="280"/>
      <c r="D2" s="280"/>
      <c r="E2" s="280"/>
      <c r="F2" s="280"/>
      <c r="G2" s="280"/>
      <c r="H2" s="280"/>
      <c r="I2" s="280"/>
      <c r="J2" s="280"/>
      <c r="K2" s="280"/>
      <c r="L2" s="280"/>
      <c r="M2" s="280"/>
      <c r="N2" s="280"/>
      <c r="O2" s="280"/>
      <c r="P2" s="280"/>
      <c r="Q2" s="280"/>
      <c r="R2" s="280"/>
      <c r="S2" s="280"/>
      <c r="T2" s="280"/>
      <c r="U2" s="280"/>
      <c r="V2" s="280"/>
      <c r="W2" s="280"/>
    </row>
    <row r="3" spans="1:23" s="115" customFormat="1" ht="15" customHeight="1" x14ac:dyDescent="0.25">
      <c r="A3" s="280"/>
      <c r="B3" s="280"/>
      <c r="C3" s="280"/>
      <c r="D3" s="280"/>
      <c r="E3" s="280"/>
      <c r="F3" s="280"/>
      <c r="G3" s="280"/>
      <c r="H3" s="280"/>
      <c r="I3" s="280"/>
      <c r="J3" s="280"/>
      <c r="K3" s="280"/>
      <c r="L3" s="280"/>
      <c r="M3" s="280"/>
      <c r="N3" s="280"/>
      <c r="O3" s="280"/>
      <c r="P3" s="280"/>
      <c r="Q3" s="280"/>
      <c r="R3" s="280"/>
      <c r="S3" s="280"/>
      <c r="T3" s="280"/>
      <c r="U3" s="280"/>
      <c r="V3" s="280"/>
      <c r="W3" s="280"/>
    </row>
    <row r="4" spans="1:23" ht="17.25" customHeight="1" x14ac:dyDescent="0.25">
      <c r="A4" s="130"/>
      <c r="B4" s="88"/>
      <c r="C4" s="88"/>
      <c r="D4" s="61"/>
      <c r="E4" s="88"/>
      <c r="F4" s="88"/>
      <c r="G4" s="88"/>
      <c r="H4" s="88"/>
      <c r="I4" s="88"/>
      <c r="J4" s="88"/>
      <c r="K4" s="88"/>
      <c r="L4" s="88"/>
      <c r="M4" s="88"/>
      <c r="N4" s="88"/>
      <c r="O4" s="88"/>
      <c r="P4" s="88"/>
      <c r="Q4" s="88"/>
      <c r="R4" s="88"/>
      <c r="S4" s="88"/>
      <c r="T4" s="88"/>
      <c r="U4" s="88"/>
      <c r="V4" s="88"/>
      <c r="W4" s="88"/>
    </row>
    <row r="5" spans="1:23" ht="14.4" x14ac:dyDescent="0.25">
      <c r="A5" s="284" t="s">
        <v>155</v>
      </c>
      <c r="B5" s="284"/>
      <c r="C5" s="284"/>
      <c r="D5" s="284"/>
      <c r="E5" s="284"/>
      <c r="F5" s="284"/>
      <c r="G5" s="284"/>
      <c r="H5" s="284"/>
      <c r="I5" s="284"/>
      <c r="J5" s="284"/>
      <c r="K5" s="284"/>
      <c r="L5" s="284"/>
      <c r="M5" s="284"/>
      <c r="N5" s="284"/>
      <c r="O5" s="284"/>
      <c r="P5" s="284"/>
      <c r="Q5" s="284"/>
      <c r="R5" s="284"/>
      <c r="S5" s="284"/>
      <c r="T5" s="284"/>
      <c r="U5" s="284"/>
      <c r="V5" s="284"/>
      <c r="W5" s="284"/>
    </row>
    <row r="6" spans="1:23" ht="17.25" customHeight="1" thickBot="1" x14ac:dyDescent="0.3">
      <c r="A6" s="130"/>
      <c r="B6" s="88"/>
      <c r="C6" s="88"/>
      <c r="D6" s="61"/>
      <c r="E6" s="88"/>
      <c r="F6" s="88"/>
      <c r="G6" s="88"/>
      <c r="H6" s="88"/>
      <c r="I6" s="88"/>
      <c r="J6" s="88"/>
      <c r="K6" s="88"/>
      <c r="L6" s="88"/>
      <c r="M6" s="88"/>
      <c r="N6" s="88"/>
      <c r="O6" s="88"/>
      <c r="P6" s="88"/>
      <c r="Q6" s="88"/>
      <c r="R6" s="88"/>
      <c r="S6" s="88"/>
      <c r="T6" s="88"/>
      <c r="U6" s="88"/>
      <c r="V6" s="88"/>
      <c r="W6" s="88"/>
    </row>
    <row r="7" spans="1:23" ht="22.5" customHeight="1" thickBot="1" x14ac:dyDescent="0.3">
      <c r="A7" s="289" t="s">
        <v>156</v>
      </c>
      <c r="B7" s="289"/>
      <c r="C7" s="289"/>
      <c r="D7" s="289" t="s">
        <v>157</v>
      </c>
      <c r="E7" s="289"/>
      <c r="F7" s="289"/>
      <c r="G7" s="289"/>
      <c r="H7" s="289"/>
      <c r="I7" s="289"/>
      <c r="J7" s="289"/>
      <c r="K7" s="289"/>
      <c r="L7" s="289"/>
      <c r="M7" s="289"/>
      <c r="N7" s="289"/>
      <c r="O7" s="289"/>
      <c r="P7" s="289"/>
      <c r="Q7" s="289"/>
      <c r="R7" s="289"/>
      <c r="S7" s="289"/>
      <c r="T7" s="289"/>
      <c r="U7" s="289"/>
      <c r="V7" s="289" t="s">
        <v>158</v>
      </c>
      <c r="W7" s="289"/>
    </row>
    <row r="8" spans="1:23" ht="15.75" customHeight="1" thickBot="1" x14ac:dyDescent="0.3">
      <c r="A8" s="289"/>
      <c r="B8" s="289"/>
      <c r="C8" s="289"/>
      <c r="D8" s="289" t="s">
        <v>159</v>
      </c>
      <c r="E8" s="289"/>
      <c r="F8" s="289"/>
      <c r="G8" s="289"/>
      <c r="H8" s="289"/>
      <c r="I8" s="289"/>
      <c r="J8" s="289" t="s">
        <v>160</v>
      </c>
      <c r="K8" s="289"/>
      <c r="L8" s="289"/>
      <c r="M8" s="289"/>
      <c r="N8" s="289"/>
      <c r="O8" s="289"/>
      <c r="P8" s="289" t="s">
        <v>161</v>
      </c>
      <c r="Q8" s="289"/>
      <c r="R8" s="289"/>
      <c r="S8" s="289"/>
      <c r="T8" s="289"/>
      <c r="U8" s="289"/>
      <c r="V8" s="289"/>
      <c r="W8" s="289"/>
    </row>
    <row r="9" spans="1:23" ht="195" customHeight="1" thickBot="1" x14ac:dyDescent="0.3">
      <c r="A9" s="113" t="s">
        <v>26</v>
      </c>
      <c r="B9" s="114" t="s">
        <v>162</v>
      </c>
      <c r="C9" s="116" t="s">
        <v>163</v>
      </c>
      <c r="D9" s="117" t="s">
        <v>59</v>
      </c>
      <c r="E9" s="117" t="s">
        <v>68</v>
      </c>
      <c r="F9" s="117" t="s">
        <v>75</v>
      </c>
      <c r="G9" s="117" t="s">
        <v>164</v>
      </c>
      <c r="H9" s="117"/>
      <c r="I9" s="117" t="s">
        <v>165</v>
      </c>
      <c r="J9" s="117" t="s">
        <v>100</v>
      </c>
      <c r="K9" s="117" t="s">
        <v>107</v>
      </c>
      <c r="L9" s="117" t="s">
        <v>125</v>
      </c>
      <c r="M9" s="117" t="s">
        <v>166</v>
      </c>
      <c r="N9" s="117"/>
      <c r="O9" s="117" t="s">
        <v>167</v>
      </c>
      <c r="P9" s="117" t="s">
        <v>139</v>
      </c>
      <c r="Q9" s="117" t="s">
        <v>144</v>
      </c>
      <c r="R9" s="117" t="s">
        <v>149</v>
      </c>
      <c r="S9" s="117" t="s">
        <v>168</v>
      </c>
      <c r="T9" s="117"/>
      <c r="U9" s="117"/>
      <c r="V9" s="146" t="s">
        <v>169</v>
      </c>
      <c r="W9" s="114" t="s">
        <v>170</v>
      </c>
    </row>
    <row r="10" spans="1:23" ht="21.15" customHeight="1" thickBot="1" x14ac:dyDescent="0.3">
      <c r="A10" s="285" t="s">
        <v>30</v>
      </c>
      <c r="B10" s="285"/>
      <c r="C10" s="285"/>
      <c r="D10" s="285"/>
      <c r="E10" s="285"/>
      <c r="F10" s="285"/>
      <c r="G10" s="285"/>
      <c r="H10" s="285"/>
      <c r="I10" s="285"/>
      <c r="J10" s="285"/>
      <c r="K10" s="285"/>
      <c r="L10" s="285"/>
      <c r="M10" s="285"/>
      <c r="N10" s="285"/>
      <c r="O10" s="285"/>
      <c r="P10" s="285"/>
      <c r="Q10" s="285"/>
      <c r="R10" s="285"/>
      <c r="S10" s="285"/>
      <c r="T10" s="285"/>
      <c r="U10" s="285"/>
      <c r="V10" s="285"/>
      <c r="W10" s="285"/>
    </row>
    <row r="11" spans="1:23" ht="194.25" customHeight="1" thickBot="1" x14ac:dyDescent="0.3">
      <c r="A11" s="140" t="str">
        <f>+' Análisis riesgo'!B6</f>
        <v>Movimientos sísmicos</v>
      </c>
      <c r="B11" s="2" t="str">
        <f>' Análisis riesgo'!F6</f>
        <v>PROBABLE</v>
      </c>
      <c r="C11" s="134" t="str">
        <f>B11</f>
        <v>PROBABLE</v>
      </c>
      <c r="D11" s="92">
        <f>' Vul.personas'!$D$17</f>
        <v>0.8125</v>
      </c>
      <c r="E11" s="93">
        <f>' Vul.personas'!$D$24</f>
        <v>1</v>
      </c>
      <c r="F11" s="92">
        <f>' Vul.personas'!$D$31</f>
        <v>0.8</v>
      </c>
      <c r="G11" s="92">
        <f>' Vul.personas'!$D$32</f>
        <v>2.6124999999999998</v>
      </c>
      <c r="H11" s="134" t="str">
        <f>IF($G11="","",IF(AND($G11&gt;=0,$G11&lt;=1),"ALTA",IF(AND($G11&gt;1,$G11&lt;=2),"MEDIA","BAJA")))</f>
        <v>BAJA</v>
      </c>
      <c r="I11" s="138" t="str">
        <f>H11</f>
        <v>BAJA</v>
      </c>
      <c r="J11" s="92">
        <f>Vul.recursos!$D$14</f>
        <v>1</v>
      </c>
      <c r="K11" s="93">
        <f>Vul.recursos!$D$32</f>
        <v>0.6875</v>
      </c>
      <c r="L11" s="92">
        <f>Vul.recursos!$D$43</f>
        <v>0.55555555555555558</v>
      </c>
      <c r="M11" s="92">
        <f>Vul.recursos!$D$44</f>
        <v>2.2430555555555554</v>
      </c>
      <c r="N11" s="134" t="str">
        <f>IF($M11="","",IF(AND($M11&gt;=0,$M11&lt;=1),"ALTA",IF(AND($M11&gt;1,$M11&lt;=2),"MEDIA","BAJA")))</f>
        <v>BAJA</v>
      </c>
      <c r="O11" s="138" t="str">
        <f>N11</f>
        <v>BAJA</v>
      </c>
      <c r="P11" s="93">
        <f>' Vul.sistem'!$D$12</f>
        <v>1</v>
      </c>
      <c r="Q11" s="93">
        <f>' Vul.sistem'!$D$18</f>
        <v>0.75</v>
      </c>
      <c r="R11" s="92">
        <f>' Vul.sistem'!$D$24</f>
        <v>0.625</v>
      </c>
      <c r="S11" s="92">
        <f>' Vul.sistem'!$D$25</f>
        <v>2.375</v>
      </c>
      <c r="T11" s="134" t="str">
        <f>IF($S11="","",IF(AND($S11&gt;=0,$S11&lt;=1),"ALTA",IF(AND($S11&gt;1,$S11&lt;=2),"MEDIA","BAJA")))</f>
        <v>BAJA</v>
      </c>
      <c r="U11" s="138" t="str">
        <f>T11</f>
        <v>BAJA</v>
      </c>
      <c r="V11" s="94"/>
      <c r="W11" s="95" t="str">
        <f>IF(OR(AND(B11="INMINENTE",H11="ALTA",N11="ALTA"),AND(H11="ALTA",N11="ALTA",T11="ALTA"),AND(N11="ALTA",T11="ALTA",B11="INMINENTE"),AND(T11="ALTA",B11="INMINENTE",H11="ALTA")),"ALTO",IF(OR(AND(B11="PROBABLE",H11="MEDIA",N11="MEDIA"),AND(H11="MEDIA",N11="MEDIA",T11="MEDIA"),AND(N11="MEDIA",T11="MEDIA",B11="PROBABLE"),AND(T11="MEDIA",B11="PROBABLE",H10="MEDIA"),AND(B10="INMINENTE",H10="ALTA"),AND(H10="ALTA",N10="ALTA"),AND(N10="ALTA",T10="ALTA"),AND(T10="ALTA",B10="INMINENTE"),AND(T10="ALTA",H10="ALTA"),AND(B10="INMINENTE",N11="ALTA"),B11="INMINENTE",H11="ALTA",N11="ALTA",T11="ALTA"),"MEDIO","BAJO"))</f>
        <v>BAJO</v>
      </c>
    </row>
    <row r="12" spans="1:23" ht="189" customHeight="1" thickBot="1" x14ac:dyDescent="0.3">
      <c r="A12" s="141" t="str">
        <f>+' Análisis riesgo'!B7</f>
        <v>Vientos fuertes</v>
      </c>
      <c r="B12" s="2" t="str">
        <f>' Análisis riesgo'!F7</f>
        <v>PROBABLE</v>
      </c>
      <c r="C12" s="129" t="str">
        <f t="shared" ref="C12:C17" si="0">B12</f>
        <v>PROBABLE</v>
      </c>
      <c r="D12" s="96">
        <f>' Vul.personas'!$D$17</f>
        <v>0.8125</v>
      </c>
      <c r="E12" s="97">
        <f>' Vul.personas'!$D$24</f>
        <v>1</v>
      </c>
      <c r="F12" s="96">
        <f>' Vul.personas'!$D$31</f>
        <v>0.8</v>
      </c>
      <c r="G12" s="96">
        <f>' Vul.personas'!$D$32</f>
        <v>2.6124999999999998</v>
      </c>
      <c r="H12" s="129" t="str">
        <f t="shared" ref="H12:H17" si="1">IF($G12="","",IF(AND($G12&gt;=0,$G12&lt;=1),"ALTA",IF(AND($G12&gt;1,$G12&lt;=2),"MEDIA","BAJA")))</f>
        <v>BAJA</v>
      </c>
      <c r="I12" s="133" t="str">
        <f t="shared" ref="I12:I40" si="2">H12</f>
        <v>BAJA</v>
      </c>
      <c r="J12" s="96">
        <f>Vul.recursos!$D$14</f>
        <v>1</v>
      </c>
      <c r="K12" s="97">
        <f>Vul.recursos!$D$32</f>
        <v>0.6875</v>
      </c>
      <c r="L12" s="96">
        <f>Vul.recursos!$D$43</f>
        <v>0.55555555555555558</v>
      </c>
      <c r="M12" s="96">
        <f>Vul.recursos!$D$44</f>
        <v>2.2430555555555554</v>
      </c>
      <c r="N12" s="129" t="str">
        <f>IF($M12="","",IF(AND($M12&gt;=0,$M12&lt;=1),"ALTA",IF(AND($M12&gt;1,$M12&lt;=2),"MEDIA","BAJA")))</f>
        <v>BAJA</v>
      </c>
      <c r="O12" s="133" t="str">
        <f t="shared" ref="O12:O17" si="3">N12</f>
        <v>BAJA</v>
      </c>
      <c r="P12" s="97">
        <f>' Vul.sistem'!$D$12</f>
        <v>1</v>
      </c>
      <c r="Q12" s="97">
        <f>' Vul.sistem'!$D$18</f>
        <v>0.75</v>
      </c>
      <c r="R12" s="96">
        <f>' Vul.sistem'!$D$24</f>
        <v>0.625</v>
      </c>
      <c r="S12" s="96">
        <f>' Vul.sistem'!$D$25</f>
        <v>2.375</v>
      </c>
      <c r="T12" s="129" t="str">
        <f t="shared" ref="T12:T17" si="4">IF($S12="","",IF(AND($S12&gt;=0,$S12&lt;=1),"ALTA",IF(AND($S12&gt;1,$S12&lt;=2),"MEDIA","BAJA")))</f>
        <v>BAJA</v>
      </c>
      <c r="U12" s="133" t="str">
        <f t="shared" ref="U12:U17" si="5">T12</f>
        <v>BAJA</v>
      </c>
      <c r="V12" s="98"/>
      <c r="W12" s="135" t="str">
        <f t="shared" ref="W12" si="6">IF(OR(AND(B12="INMINENTE",H12="ALTA",N12="ALTA"),AND(H12="ALTA",N12="ALTA",T12="ALTA"),AND(N12="ALTA",T12="ALTA",B12="INMINENTE"),AND(T12="ALTA",B12="INMINENTE",H12="ALTA")),"ALTO",IF(OR(AND(B12="PROBABLE",H12="MEDIA",N12="MEDIA"),AND(H12="MEDIA",N12="MEDIA",T12="MEDIA"),AND(N12="MEDIA",T12="MEDIA",B12="PROBABLE"),AND(T12="MEDIA",B12="PROBABLE",H11="MEDIA"),AND(B11="INMINENTE",H11="ALTA"),AND(H11="ALTA",N11="ALTA"),AND(N11="ALTA",T11="ALTA"),AND(T11="ALTA",B11="INMINENTE"),AND(T11="ALTA",H11="ALTA"),AND(B11="INMINENTE",N12="ALTA"),B12="INMINENTE",H12="ALTA",N12="ALTA",T12="ALTA"),"MEDIO","BAJO"))</f>
        <v>BAJO</v>
      </c>
    </row>
    <row r="13" spans="1:23" ht="187.5" customHeight="1" thickBot="1" x14ac:dyDescent="0.3">
      <c r="A13" s="141" t="str">
        <f>+' Análisis riesgo'!B8</f>
        <v>Tormenta eléctrica (descarga eléctrica)</v>
      </c>
      <c r="B13" s="2" t="str">
        <f>' Análisis riesgo'!F8</f>
        <v>POSIBLE</v>
      </c>
      <c r="C13" s="129" t="str">
        <f t="shared" si="0"/>
        <v>POSIBLE</v>
      </c>
      <c r="D13" s="96">
        <f>' Vul.personas'!$D$17</f>
        <v>0.8125</v>
      </c>
      <c r="E13" s="97">
        <f>' Vul.personas'!$D$24</f>
        <v>1</v>
      </c>
      <c r="F13" s="96">
        <f>' Vul.personas'!$D$31</f>
        <v>0.8</v>
      </c>
      <c r="G13" s="96">
        <f>' Vul.personas'!$D$32</f>
        <v>2.6124999999999998</v>
      </c>
      <c r="H13" s="129" t="str">
        <f t="shared" si="1"/>
        <v>BAJA</v>
      </c>
      <c r="I13" s="133" t="str">
        <f t="shared" si="2"/>
        <v>BAJA</v>
      </c>
      <c r="J13" s="96">
        <f>Vul.recursos!$D$14</f>
        <v>1</v>
      </c>
      <c r="K13" s="97">
        <f>Vul.recursos!$D$32</f>
        <v>0.6875</v>
      </c>
      <c r="L13" s="96">
        <f>Vul.recursos!$D$43</f>
        <v>0.55555555555555558</v>
      </c>
      <c r="M13" s="96">
        <f>Vul.recursos!$D$44</f>
        <v>2.2430555555555554</v>
      </c>
      <c r="N13" s="129" t="str">
        <f t="shared" ref="N13:N17" si="7">IF($M13="","",IF(AND($M13&gt;=0,$M13&lt;=1),"ALTA",IF(AND($M13&gt;1,$M13&lt;=2),"MEDIA","BAJA")))</f>
        <v>BAJA</v>
      </c>
      <c r="O13" s="133" t="str">
        <f t="shared" si="3"/>
        <v>BAJA</v>
      </c>
      <c r="P13" s="97">
        <f>' Vul.sistem'!$D$12</f>
        <v>1</v>
      </c>
      <c r="Q13" s="97">
        <f>' Vul.sistem'!$D$18</f>
        <v>0.75</v>
      </c>
      <c r="R13" s="96">
        <f>' Vul.sistem'!$D$24</f>
        <v>0.625</v>
      </c>
      <c r="S13" s="96">
        <f>' Vul.sistem'!$D$25</f>
        <v>2.375</v>
      </c>
      <c r="T13" s="129" t="str">
        <f t="shared" si="4"/>
        <v>BAJA</v>
      </c>
      <c r="U13" s="133" t="str">
        <f t="shared" si="5"/>
        <v>BAJA</v>
      </c>
      <c r="V13" s="98"/>
      <c r="W13" s="135" t="str">
        <f>IF(OR(AND(B13="INMINENTE",H13="ALTA",N13="ALTA"),AND(H13="ALTA",N13="ALTA",T13="ALTA"),AND(N13="ALTA",T13="ALTA",B13="INMINENTE"),AND(T13="ALTA",B13="INMINENTE",H13="ALTA")),"ALTO",IF(OR(AND(B13="PROBABLE",H13="MEDIA",N13="MEDIA"),AND(H13="MEDIA",N13="MEDIA",T13="MEDIA"),AND(N13="MEDIA",T13="MEDIA",B13="PROBABLE"),AND(T13="MEDIA",B13="PROBABLE",H12="MEDIA"),AND(B12="INMINENTE",H12="ALTA"),AND(H12="ALTA",N12="ALTA"),AND(N12="ALTA",T12="ALTA"),AND(T12="ALTA",B12="INMINENTE"),AND(T12="ALTA",H12="ALTA"),AND(B12="INMINENTE",N13="ALTA"),B13="INMINENTE",H13="ALTA",N13="ALTA",T13="ALTA"),"MEDIO","BAJO"))</f>
        <v>BAJO</v>
      </c>
    </row>
    <row r="14" spans="1:23" ht="195" customHeight="1" thickBot="1" x14ac:dyDescent="0.3">
      <c r="A14" s="141" t="str">
        <f>+' Análisis riesgo'!B9</f>
        <v>Encharcamiento</v>
      </c>
      <c r="B14" s="2" t="str">
        <f>' Análisis riesgo'!F9</f>
        <v>PROBABLE</v>
      </c>
      <c r="C14" s="129" t="str">
        <f t="shared" si="0"/>
        <v>PROBABLE</v>
      </c>
      <c r="D14" s="96">
        <f>' Vul.personas'!$D$17</f>
        <v>0.8125</v>
      </c>
      <c r="E14" s="97">
        <f>' Vul.personas'!$D$24</f>
        <v>1</v>
      </c>
      <c r="F14" s="96">
        <f>' Vul.personas'!$D$31</f>
        <v>0.8</v>
      </c>
      <c r="G14" s="96">
        <f>' Vul.personas'!$D$32</f>
        <v>2.6124999999999998</v>
      </c>
      <c r="H14" s="129" t="str">
        <f t="shared" si="1"/>
        <v>BAJA</v>
      </c>
      <c r="I14" s="133" t="str">
        <f t="shared" si="2"/>
        <v>BAJA</v>
      </c>
      <c r="J14" s="96">
        <f>Vul.recursos!$D$14</f>
        <v>1</v>
      </c>
      <c r="K14" s="97">
        <f>Vul.recursos!$D$32</f>
        <v>0.6875</v>
      </c>
      <c r="L14" s="96">
        <f>Vul.recursos!$D$43</f>
        <v>0.55555555555555558</v>
      </c>
      <c r="M14" s="96">
        <f>Vul.recursos!$D$44</f>
        <v>2.2430555555555554</v>
      </c>
      <c r="N14" s="129" t="str">
        <f t="shared" si="7"/>
        <v>BAJA</v>
      </c>
      <c r="O14" s="133" t="str">
        <f t="shared" si="3"/>
        <v>BAJA</v>
      </c>
      <c r="P14" s="97">
        <f>' Vul.sistem'!$D$12</f>
        <v>1</v>
      </c>
      <c r="Q14" s="97">
        <f>' Vul.sistem'!$D$18</f>
        <v>0.75</v>
      </c>
      <c r="R14" s="96">
        <f>' Vul.sistem'!$D$24</f>
        <v>0.625</v>
      </c>
      <c r="S14" s="96">
        <f>' Vul.sistem'!$D$25</f>
        <v>2.375</v>
      </c>
      <c r="T14" s="129" t="str">
        <f t="shared" si="4"/>
        <v>BAJA</v>
      </c>
      <c r="U14" s="133" t="str">
        <f t="shared" si="5"/>
        <v>BAJA</v>
      </c>
      <c r="V14" s="98"/>
      <c r="W14" s="135" t="str">
        <f>IF(OR(AND(B14="INMINENTE",H14="ALTA",N14="ALTA"),AND(H14="ALTA",N14="ALTA",T14="ALTA"),AND(N14="ALTA",T14="ALTA",B14="INMINENTE"),AND(T14="ALTA",B14="INMINENTE",H14="ALTA")),"ALTO",IF(OR(AND(B14="PROBABLE",H14="MEDIA",N14="MEDIA"),AND(H14="MEDIA",N14="MEDIA",T14="MEDIA"),AND(N14="MEDIA",T14="MEDIA",B14="PROBABLE"),AND(T14="MEDIA",B14="PROBABLE",H13="MEDIA"),AND(B13="INMINENTE",H13="ALTA"),AND(H13="ALTA",N13="ALTA"),AND(N13="ALTA",T13="ALTA"),AND(T13="ALTA",B13="INMINENTE"),AND(T13="ALTA",H13="ALTA"),AND(B13="INMINENTE",N14="ALTA"),B14="INMINENTE",H14="ALTA",N14="ALTA",T14="ALTA"),"MEDIO","BAJO"))</f>
        <v>BAJO</v>
      </c>
    </row>
    <row r="15" spans="1:23" ht="204.75" customHeight="1" thickBot="1" x14ac:dyDescent="0.3">
      <c r="A15" s="141" t="str">
        <f>+' Análisis riesgo'!B10</f>
        <v>Enfermedades endemicas</v>
      </c>
      <c r="B15" s="2" t="str">
        <f>' Análisis riesgo'!F10</f>
        <v>PROBABLE</v>
      </c>
      <c r="C15" s="129" t="str">
        <f t="shared" si="0"/>
        <v>PROBABLE</v>
      </c>
      <c r="D15" s="96">
        <f>' Vul.personas'!$D$17</f>
        <v>0.8125</v>
      </c>
      <c r="E15" s="97">
        <f>' Vul.personas'!$D$24</f>
        <v>1</v>
      </c>
      <c r="F15" s="96">
        <f>' Vul.personas'!$D$31</f>
        <v>0.8</v>
      </c>
      <c r="G15" s="96">
        <f>' Vul.personas'!$D$32</f>
        <v>2.6124999999999998</v>
      </c>
      <c r="H15" s="129" t="str">
        <f t="shared" si="1"/>
        <v>BAJA</v>
      </c>
      <c r="I15" s="133" t="str">
        <f t="shared" si="2"/>
        <v>BAJA</v>
      </c>
      <c r="J15" s="96">
        <f>Vul.recursos!$D$14</f>
        <v>1</v>
      </c>
      <c r="K15" s="97">
        <f>Vul.recursos!$D$32</f>
        <v>0.6875</v>
      </c>
      <c r="L15" s="96">
        <f>Vul.recursos!$D$43</f>
        <v>0.55555555555555558</v>
      </c>
      <c r="M15" s="96">
        <f>Vul.recursos!$D$44</f>
        <v>2.2430555555555554</v>
      </c>
      <c r="N15" s="129" t="str">
        <f t="shared" si="7"/>
        <v>BAJA</v>
      </c>
      <c r="O15" s="133" t="str">
        <f t="shared" si="3"/>
        <v>BAJA</v>
      </c>
      <c r="P15" s="97">
        <f>' Vul.sistem'!$D$12</f>
        <v>1</v>
      </c>
      <c r="Q15" s="97">
        <f>' Vul.sistem'!$D$18</f>
        <v>0.75</v>
      </c>
      <c r="R15" s="96">
        <f>' Vul.sistem'!$D$24</f>
        <v>0.625</v>
      </c>
      <c r="S15" s="96">
        <f>' Vul.sistem'!$D$25</f>
        <v>2.375</v>
      </c>
      <c r="T15" s="129" t="str">
        <f t="shared" si="4"/>
        <v>BAJA</v>
      </c>
      <c r="U15" s="133" t="str">
        <f t="shared" si="5"/>
        <v>BAJA</v>
      </c>
      <c r="V15" s="98"/>
      <c r="W15" s="135" t="str">
        <f t="shared" ref="W15:W17" si="8">IF(OR(AND(B15="INMINENTE",H15="ALTA",N15="ALTA"),AND(H15="ALTA",N15="ALTA",T15="ALTA"),AND(N15="ALTA",T15="ALTA",B15="INMINENTE"),AND(T15="ALTA",B15="INMINENTE",H15="ALTA")),"ALTO",IF(OR(AND(B15="PROBABLE",H15="MEDIA",N15="MEDIA"),AND(H15="MEDIA",N15="MEDIA",T15="MEDIA"),AND(N15="MEDIA",T15="MEDIA",B15="PROBABLE"),AND(T15="MEDIA",B15="PROBABLE",H14="MEDIA"),AND(B14="INMINENTE",H14="ALTA"),AND(H14="ALTA",N14="ALTA"),AND(N14="ALTA",T14="ALTA"),AND(T14="ALTA",B14="INMINENTE"),AND(T14="ALTA",H14="ALTA"),AND(B14="INMINENTE",N15="ALTA"),B15="INMINENTE",H15="ALTA",N15="ALTA",T15="ALTA"),"MEDIO","BAJO"))</f>
        <v>BAJO</v>
      </c>
    </row>
    <row r="16" spans="1:23" ht="190.5" customHeight="1" thickBot="1" x14ac:dyDescent="0.3">
      <c r="A16" s="141" t="str">
        <f>+' Análisis riesgo'!B11</f>
        <v xml:space="preserve">Pandemias </v>
      </c>
      <c r="B16" s="2" t="str">
        <f>' Análisis riesgo'!F11</f>
        <v>PROBABLE</v>
      </c>
      <c r="C16" s="129" t="str">
        <f t="shared" si="0"/>
        <v>PROBABLE</v>
      </c>
      <c r="D16" s="96">
        <f>' Vul.personas'!$D$17</f>
        <v>0.8125</v>
      </c>
      <c r="E16" s="97">
        <f>' Vul.personas'!$D$24</f>
        <v>1</v>
      </c>
      <c r="F16" s="96">
        <f>' Vul.personas'!$D$31</f>
        <v>0.8</v>
      </c>
      <c r="G16" s="96">
        <f>' Vul.personas'!$D$32</f>
        <v>2.6124999999999998</v>
      </c>
      <c r="H16" s="129" t="str">
        <f t="shared" si="1"/>
        <v>BAJA</v>
      </c>
      <c r="I16" s="133" t="str">
        <f t="shared" si="2"/>
        <v>BAJA</v>
      </c>
      <c r="J16" s="96">
        <f>Vul.recursos!$D$14</f>
        <v>1</v>
      </c>
      <c r="K16" s="97">
        <f>Vul.recursos!$D$32</f>
        <v>0.6875</v>
      </c>
      <c r="L16" s="96">
        <f>Vul.recursos!$D$43</f>
        <v>0.55555555555555558</v>
      </c>
      <c r="M16" s="96">
        <f>Vul.recursos!$D$44</f>
        <v>2.2430555555555554</v>
      </c>
      <c r="N16" s="129" t="str">
        <f t="shared" si="7"/>
        <v>BAJA</v>
      </c>
      <c r="O16" s="133" t="str">
        <f t="shared" si="3"/>
        <v>BAJA</v>
      </c>
      <c r="P16" s="97">
        <f>' Vul.sistem'!$D$12</f>
        <v>1</v>
      </c>
      <c r="Q16" s="97">
        <f>' Vul.sistem'!$D$18</f>
        <v>0.75</v>
      </c>
      <c r="R16" s="96">
        <f>' Vul.sistem'!$D$24</f>
        <v>0.625</v>
      </c>
      <c r="S16" s="96">
        <f>' Vul.sistem'!$D$25</f>
        <v>2.375</v>
      </c>
      <c r="T16" s="129" t="str">
        <f t="shared" si="4"/>
        <v>BAJA</v>
      </c>
      <c r="U16" s="133" t="str">
        <f t="shared" si="5"/>
        <v>BAJA</v>
      </c>
      <c r="V16" s="98"/>
      <c r="W16" s="135" t="str">
        <f t="shared" si="8"/>
        <v>BAJO</v>
      </c>
    </row>
    <row r="17" spans="1:23" ht="200.25" customHeight="1" thickBot="1" x14ac:dyDescent="0.3">
      <c r="A17" s="142" t="str">
        <f>+' Análisis riesgo'!B12</f>
        <v>Granizadas</v>
      </c>
      <c r="B17" s="2" t="str">
        <f>' Análisis riesgo'!F12</f>
        <v>PROBABLE</v>
      </c>
      <c r="C17" s="136" t="str">
        <f t="shared" si="0"/>
        <v>PROBABLE</v>
      </c>
      <c r="D17" s="90">
        <f>' Vul.personas'!$D$17</f>
        <v>0.8125</v>
      </c>
      <c r="E17" s="91">
        <f>' Vul.personas'!$D$24</f>
        <v>1</v>
      </c>
      <c r="F17" s="90">
        <f>' Vul.personas'!$D$31</f>
        <v>0.8</v>
      </c>
      <c r="G17" s="90">
        <f>' Vul.personas'!$D$32</f>
        <v>2.6124999999999998</v>
      </c>
      <c r="H17" s="136" t="str">
        <f t="shared" si="1"/>
        <v>BAJA</v>
      </c>
      <c r="I17" s="139" t="str">
        <f t="shared" si="2"/>
        <v>BAJA</v>
      </c>
      <c r="J17" s="90">
        <f>Vul.recursos!$D$14</f>
        <v>1</v>
      </c>
      <c r="K17" s="91">
        <f>Vul.recursos!$D$32</f>
        <v>0.6875</v>
      </c>
      <c r="L17" s="90">
        <f>Vul.recursos!$D$43</f>
        <v>0.55555555555555558</v>
      </c>
      <c r="M17" s="90">
        <f>Vul.recursos!$D$44</f>
        <v>2.2430555555555554</v>
      </c>
      <c r="N17" s="136" t="str">
        <f t="shared" si="7"/>
        <v>BAJA</v>
      </c>
      <c r="O17" s="139" t="str">
        <f t="shared" si="3"/>
        <v>BAJA</v>
      </c>
      <c r="P17" s="91">
        <f>' Vul.sistem'!$D$12</f>
        <v>1</v>
      </c>
      <c r="Q17" s="91">
        <f>' Vul.sistem'!$D$18</f>
        <v>0.75</v>
      </c>
      <c r="R17" s="90">
        <f>' Vul.sistem'!$D$24</f>
        <v>0.625</v>
      </c>
      <c r="S17" s="90">
        <f>' Vul.sistem'!$D$25</f>
        <v>2.375</v>
      </c>
      <c r="T17" s="136" t="str">
        <f t="shared" si="4"/>
        <v>BAJA</v>
      </c>
      <c r="U17" s="139" t="str">
        <f t="shared" si="5"/>
        <v>BAJA</v>
      </c>
      <c r="V17" s="98"/>
      <c r="W17" s="135" t="str">
        <f t="shared" si="8"/>
        <v>BAJO</v>
      </c>
    </row>
    <row r="18" spans="1:23" ht="21" customHeight="1" thickBot="1" x14ac:dyDescent="0.3">
      <c r="A18" s="286" t="s">
        <v>35</v>
      </c>
      <c r="B18" s="287"/>
      <c r="C18" s="287"/>
      <c r="D18" s="287"/>
      <c r="E18" s="287"/>
      <c r="F18" s="287"/>
      <c r="G18" s="287"/>
      <c r="H18" s="287"/>
      <c r="I18" s="287"/>
      <c r="J18" s="287"/>
      <c r="K18" s="287"/>
      <c r="L18" s="287"/>
      <c r="M18" s="287"/>
      <c r="N18" s="287"/>
      <c r="O18" s="287"/>
      <c r="P18" s="287"/>
      <c r="Q18" s="287"/>
      <c r="R18" s="287"/>
      <c r="S18" s="287"/>
      <c r="T18" s="287"/>
      <c r="U18" s="287"/>
      <c r="V18" s="287"/>
      <c r="W18" s="288"/>
    </row>
    <row r="19" spans="1:23" ht="208.5" customHeight="1" thickBot="1" x14ac:dyDescent="0.3">
      <c r="A19" s="143" t="str">
        <f>+' Análisis riesgo'!B13</f>
        <v>Presencia de Materiales Peligrosos (Fuga y/o derrame de productos químicos)</v>
      </c>
      <c r="B19" s="2" t="str">
        <f>' Análisis riesgo'!F13</f>
        <v>POSIBLE</v>
      </c>
      <c r="C19" s="134" t="str">
        <f>B19</f>
        <v>POSIBLE</v>
      </c>
      <c r="D19" s="134">
        <f>' Vul.personas'!$D$17</f>
        <v>0.8125</v>
      </c>
      <c r="E19" s="134">
        <f>' Vul.personas'!$D$24</f>
        <v>1</v>
      </c>
      <c r="F19" s="134">
        <f>' Vul.personas'!$D$31</f>
        <v>0.8</v>
      </c>
      <c r="G19" s="134">
        <f>' Vul.personas'!$D$32</f>
        <v>2.6124999999999998</v>
      </c>
      <c r="H19" s="134" t="str">
        <f t="shared" ref="H19:H40" si="9">IF($G19="","",IF(AND($G19&gt;=0,$G19&lt;=1),"ALTA",IF(AND($G19&gt;1,$G19&lt;=2),"MEDIA","BAJA")))</f>
        <v>BAJA</v>
      </c>
      <c r="I19" s="138" t="str">
        <f t="shared" si="2"/>
        <v>BAJA</v>
      </c>
      <c r="J19" s="134">
        <f>Vul.recursos!$D$14</f>
        <v>1</v>
      </c>
      <c r="K19" s="134">
        <f>Vul.recursos!$D$32</f>
        <v>0.6875</v>
      </c>
      <c r="L19" s="134">
        <f>Vul.recursos!$D$43</f>
        <v>0.55555555555555558</v>
      </c>
      <c r="M19" s="134">
        <f>Vul.recursos!$D$44</f>
        <v>2.2430555555555554</v>
      </c>
      <c r="N19" s="134" t="str">
        <f t="shared" ref="N19:N40" si="10">IF($M19="","",IF(AND($M19&gt;=0,$M19&lt;=1),"ALTA",IF(AND($M19&gt;1,$M19&lt;=2),"MEDIA","BAJA")))</f>
        <v>BAJA</v>
      </c>
      <c r="O19" s="138" t="str">
        <f t="shared" ref="O19:O33" si="11">N19</f>
        <v>BAJA</v>
      </c>
      <c r="P19" s="134">
        <f>' Vul.sistem'!$D$12</f>
        <v>1</v>
      </c>
      <c r="Q19" s="134">
        <f>' Vul.sistem'!$D$18</f>
        <v>0.75</v>
      </c>
      <c r="R19" s="134">
        <f>' Vul.sistem'!$D$24</f>
        <v>0.625</v>
      </c>
      <c r="S19" s="134">
        <f>' Vul.sistem'!$D$25</f>
        <v>2.375</v>
      </c>
      <c r="T19" s="134" t="str">
        <f t="shared" ref="T19:T40" si="12">IF($S19="","",IF(AND($S19&gt;=0,$S19&lt;=1),"ALTA",IF(AND($S19&gt;1,$S19&lt;=2),"MEDIA","BAJA")))</f>
        <v>BAJA</v>
      </c>
      <c r="U19" s="138" t="str">
        <f t="shared" ref="U19:U33" si="13">T19</f>
        <v>BAJA</v>
      </c>
      <c r="V19" s="98"/>
      <c r="W19" s="95" t="str">
        <f>IF(OR(AND(B19="INMINENTE",H19="ALTA",N19="ALTA"),AND(H19="ALTA",N19="ALTA",T19="ALTA"),AND(N19="ALTA",T19="ALTA",B19="INMINENTE"),AND(T19="ALTA",B19="INMINENTE",H19="ALTA")),"ALTO",IF(OR(AND(B19="PROBABLE",H19="MEDIA",N19="MEDIA"),AND(H19="MEDIA",N19="MEDIA",T19="MEDIA"),AND(N19="MEDIA",T19="MEDIA",B19="PROBABLE"),AND(T19="MEDIA",B19="PROBABLE",H18="MEDIA"),AND(B18="INMINENTE",H18="ALTA"),AND(H18="ALTA",N18="ALTA"),AND(N18="ALTA",T18="ALTA"),AND(T18="ALTA",B18="INMINENTE"),AND(T18="ALTA",H18="ALTA"),AND(B18="INMINENTE",N19="ALTA"),B19="INMINENTE",H19="ALTA",N19="ALTA",T19="ALTA"),"MEDIO","BAJO"))</f>
        <v>BAJO</v>
      </c>
    </row>
    <row r="20" spans="1:23" ht="208.5" customHeight="1" thickBot="1" x14ac:dyDescent="0.3">
      <c r="A20" s="144" t="str">
        <f>+' Análisis riesgo'!B14</f>
        <v>Incendio</v>
      </c>
      <c r="B20" s="2" t="str">
        <f>' Análisis riesgo'!F14</f>
        <v>POSIBLE</v>
      </c>
      <c r="C20" s="129" t="str">
        <f t="shared" ref="C20:C26" si="14">B20</f>
        <v>POSIBLE</v>
      </c>
      <c r="D20" s="129">
        <f>' Vul.personas'!$D$17</f>
        <v>0.8125</v>
      </c>
      <c r="E20" s="129">
        <f>' Vul.personas'!$D$24</f>
        <v>1</v>
      </c>
      <c r="F20" s="129">
        <f>' Vul.personas'!$D$31</f>
        <v>0.8</v>
      </c>
      <c r="G20" s="129">
        <f>' Vul.personas'!$D$32</f>
        <v>2.6124999999999998</v>
      </c>
      <c r="H20" s="129" t="str">
        <f t="shared" si="9"/>
        <v>BAJA</v>
      </c>
      <c r="I20" s="133" t="str">
        <f t="shared" si="2"/>
        <v>BAJA</v>
      </c>
      <c r="J20" s="129">
        <f>Vul.recursos!$D$14</f>
        <v>1</v>
      </c>
      <c r="K20" s="129">
        <f>Vul.recursos!$D$32</f>
        <v>0.6875</v>
      </c>
      <c r="L20" s="129">
        <f>Vul.recursos!$D$43</f>
        <v>0.55555555555555558</v>
      </c>
      <c r="M20" s="129">
        <f>Vul.recursos!$D$44</f>
        <v>2.2430555555555554</v>
      </c>
      <c r="N20" s="129" t="str">
        <f t="shared" si="10"/>
        <v>BAJA</v>
      </c>
      <c r="O20" s="133" t="str">
        <f t="shared" si="11"/>
        <v>BAJA</v>
      </c>
      <c r="P20" s="129">
        <f>' Vul.sistem'!$D$12</f>
        <v>1</v>
      </c>
      <c r="Q20" s="129">
        <f>' Vul.sistem'!$D$18</f>
        <v>0.75</v>
      </c>
      <c r="R20" s="129">
        <f>' Vul.sistem'!$D$24</f>
        <v>0.625</v>
      </c>
      <c r="S20" s="129">
        <f>' Vul.sistem'!$D$25</f>
        <v>2.375</v>
      </c>
      <c r="T20" s="129" t="str">
        <f t="shared" si="12"/>
        <v>BAJA</v>
      </c>
      <c r="U20" s="133" t="str">
        <f t="shared" si="13"/>
        <v>BAJA</v>
      </c>
      <c r="V20" s="98"/>
      <c r="W20" s="135" t="str">
        <f t="shared" ref="W20:W33" si="15">IF(OR(AND(B20="INMINENTE",H20="ALTA",N20="ALTA"),AND(H20="ALTA",N20="ALTA",T20="ALTA"),AND(N20="ALTA",T20="ALTA",B20="INMINENTE"),AND(T20="ALTA",B20="INMINENTE",H20="ALTA")),"ALTO",IF(OR(AND(B20="PROBABLE",H20="MEDIA",N20="MEDIA"),AND(H20="MEDIA",N20="MEDIA",T20="MEDIA"),AND(N20="MEDIA",T20="MEDIA",B20="PROBABLE"),AND(T20="MEDIA",B20="PROBABLE",H19="MEDIA"),AND(B19="INMINENTE",H19="ALTA"),AND(H19="ALTA",N19="ALTA"),AND(N19="ALTA",T19="ALTA"),AND(T19="ALTA",B19="INMINENTE"),AND(T19="ALTA",H19="ALTA"),AND(B19="INMINENTE",N20="ALTA"),B20="INMINENTE",H20="ALTA",N20="ALTA",T20="ALTA"),"MEDIO","BAJO"))</f>
        <v>BAJO</v>
      </c>
    </row>
    <row r="21" spans="1:23" ht="208.5" customHeight="1" thickBot="1" x14ac:dyDescent="0.3">
      <c r="A21" s="144" t="str">
        <f>+' Análisis riesgo'!B15</f>
        <v>Fallas estructurales</v>
      </c>
      <c r="B21" s="2" t="str">
        <f>' Análisis riesgo'!F15</f>
        <v>POSIBLE</v>
      </c>
      <c r="C21" s="129" t="str">
        <f t="shared" si="14"/>
        <v>POSIBLE</v>
      </c>
      <c r="D21" s="129">
        <f>' Vul.personas'!$D$17</f>
        <v>0.8125</v>
      </c>
      <c r="E21" s="129">
        <f>' Vul.personas'!$D$24</f>
        <v>1</v>
      </c>
      <c r="F21" s="129">
        <f>' Vul.personas'!$D$31</f>
        <v>0.8</v>
      </c>
      <c r="G21" s="129">
        <f>' Vul.personas'!$D$32</f>
        <v>2.6124999999999998</v>
      </c>
      <c r="H21" s="129" t="str">
        <f t="shared" si="9"/>
        <v>BAJA</v>
      </c>
      <c r="I21" s="133" t="str">
        <f t="shared" si="2"/>
        <v>BAJA</v>
      </c>
      <c r="J21" s="129">
        <f>Vul.recursos!$D$14</f>
        <v>1</v>
      </c>
      <c r="K21" s="129">
        <f>Vul.recursos!$D$32</f>
        <v>0.6875</v>
      </c>
      <c r="L21" s="129">
        <f>Vul.recursos!$D$43</f>
        <v>0.55555555555555558</v>
      </c>
      <c r="M21" s="129">
        <f>Vul.recursos!$D$44</f>
        <v>2.2430555555555554</v>
      </c>
      <c r="N21" s="129" t="str">
        <f t="shared" si="10"/>
        <v>BAJA</v>
      </c>
      <c r="O21" s="133" t="str">
        <f t="shared" si="11"/>
        <v>BAJA</v>
      </c>
      <c r="P21" s="129">
        <f>' Vul.sistem'!$D$12</f>
        <v>1</v>
      </c>
      <c r="Q21" s="129">
        <f>' Vul.sistem'!$D$18</f>
        <v>0.75</v>
      </c>
      <c r="R21" s="129">
        <f>' Vul.sistem'!$D$24</f>
        <v>0.625</v>
      </c>
      <c r="S21" s="129">
        <f>' Vul.sistem'!$D$25</f>
        <v>2.375</v>
      </c>
      <c r="T21" s="129" t="str">
        <f t="shared" si="12"/>
        <v>BAJA</v>
      </c>
      <c r="U21" s="133" t="str">
        <f t="shared" si="13"/>
        <v>BAJA</v>
      </c>
      <c r="V21" s="98"/>
      <c r="W21" s="135" t="str">
        <f t="shared" si="15"/>
        <v>BAJO</v>
      </c>
    </row>
    <row r="22" spans="1:23" ht="208.5" customHeight="1" thickBot="1" x14ac:dyDescent="0.3">
      <c r="A22" s="144" t="str">
        <f>+' Análisis riesgo'!B16</f>
        <v>Incendio de vehículos</v>
      </c>
      <c r="B22" s="2" t="str">
        <f>' Análisis riesgo'!F16</f>
        <v>POSIBLE</v>
      </c>
      <c r="C22" s="129" t="str">
        <f t="shared" si="14"/>
        <v>POSIBLE</v>
      </c>
      <c r="D22" s="129">
        <f>' Vul.personas'!$D$17</f>
        <v>0.8125</v>
      </c>
      <c r="E22" s="129">
        <f>' Vul.personas'!$D$24</f>
        <v>1</v>
      </c>
      <c r="F22" s="129">
        <f>' Vul.personas'!$D$31</f>
        <v>0.8</v>
      </c>
      <c r="G22" s="129">
        <f>' Vul.personas'!$D$32</f>
        <v>2.6124999999999998</v>
      </c>
      <c r="H22" s="129" t="str">
        <f t="shared" si="9"/>
        <v>BAJA</v>
      </c>
      <c r="I22" s="133" t="str">
        <f t="shared" si="2"/>
        <v>BAJA</v>
      </c>
      <c r="J22" s="129">
        <f>Vul.recursos!$D$14</f>
        <v>1</v>
      </c>
      <c r="K22" s="129">
        <f>Vul.recursos!$D$32</f>
        <v>0.6875</v>
      </c>
      <c r="L22" s="129">
        <f>Vul.recursos!$D$43</f>
        <v>0.55555555555555558</v>
      </c>
      <c r="M22" s="129">
        <f>Vul.recursos!$D$44</f>
        <v>2.2430555555555554</v>
      </c>
      <c r="N22" s="129" t="str">
        <f t="shared" si="10"/>
        <v>BAJA</v>
      </c>
      <c r="O22" s="133" t="str">
        <f t="shared" si="11"/>
        <v>BAJA</v>
      </c>
      <c r="P22" s="129">
        <f>' Vul.sistem'!$D$12</f>
        <v>1</v>
      </c>
      <c r="Q22" s="129">
        <f>' Vul.sistem'!$D$18</f>
        <v>0.75</v>
      </c>
      <c r="R22" s="129">
        <f>' Vul.sistem'!$D$24</f>
        <v>0.625</v>
      </c>
      <c r="S22" s="129">
        <f>' Vul.sistem'!$D$25</f>
        <v>2.375</v>
      </c>
      <c r="T22" s="129" t="str">
        <f t="shared" si="12"/>
        <v>BAJA</v>
      </c>
      <c r="U22" s="133" t="str">
        <f t="shared" si="13"/>
        <v>BAJA</v>
      </c>
      <c r="V22" s="98"/>
      <c r="W22" s="135" t="str">
        <f t="shared" si="15"/>
        <v>BAJO</v>
      </c>
    </row>
    <row r="23" spans="1:23" ht="208.5" customHeight="1" thickBot="1" x14ac:dyDescent="0.3">
      <c r="A23" s="144" t="str">
        <f>+' Análisis riesgo'!B17</f>
        <v>Explosión</v>
      </c>
      <c r="B23" s="2" t="str">
        <f>' Análisis riesgo'!F17</f>
        <v>POSIBLE</v>
      </c>
      <c r="C23" s="129" t="str">
        <f t="shared" si="14"/>
        <v>POSIBLE</v>
      </c>
      <c r="D23" s="129">
        <f>' Vul.personas'!$D$17</f>
        <v>0.8125</v>
      </c>
      <c r="E23" s="129">
        <f>' Vul.personas'!$D$24</f>
        <v>1</v>
      </c>
      <c r="F23" s="129">
        <f>' Vul.personas'!$D$31</f>
        <v>0.8</v>
      </c>
      <c r="G23" s="129">
        <f>' Vul.personas'!$D$32</f>
        <v>2.6124999999999998</v>
      </c>
      <c r="H23" s="129" t="str">
        <f t="shared" si="9"/>
        <v>BAJA</v>
      </c>
      <c r="I23" s="133" t="str">
        <f t="shared" si="2"/>
        <v>BAJA</v>
      </c>
      <c r="J23" s="129">
        <f>Vul.recursos!$D$14</f>
        <v>1</v>
      </c>
      <c r="K23" s="129">
        <f>Vul.recursos!$D$32</f>
        <v>0.6875</v>
      </c>
      <c r="L23" s="129">
        <f>Vul.recursos!$D$43</f>
        <v>0.55555555555555558</v>
      </c>
      <c r="M23" s="129">
        <f>Vul.recursos!$D$44</f>
        <v>2.2430555555555554</v>
      </c>
      <c r="N23" s="129" t="str">
        <f t="shared" si="10"/>
        <v>BAJA</v>
      </c>
      <c r="O23" s="133" t="str">
        <f t="shared" si="11"/>
        <v>BAJA</v>
      </c>
      <c r="P23" s="129">
        <f>' Vul.sistem'!$D$12</f>
        <v>1</v>
      </c>
      <c r="Q23" s="129">
        <f>' Vul.sistem'!$D$18</f>
        <v>0.75</v>
      </c>
      <c r="R23" s="129">
        <f>' Vul.sistem'!$D$24</f>
        <v>0.625</v>
      </c>
      <c r="S23" s="129">
        <f>' Vul.sistem'!$D$25</f>
        <v>2.375</v>
      </c>
      <c r="T23" s="129" t="str">
        <f t="shared" si="12"/>
        <v>BAJA</v>
      </c>
      <c r="U23" s="133" t="str">
        <f t="shared" si="13"/>
        <v>BAJA</v>
      </c>
      <c r="V23" s="98"/>
      <c r="W23" s="135" t="str">
        <f t="shared" si="15"/>
        <v>BAJO</v>
      </c>
    </row>
    <row r="24" spans="1:23" ht="208.5" customHeight="1" thickBot="1" x14ac:dyDescent="0.3">
      <c r="A24" s="144" t="str">
        <f>+' Análisis riesgo'!B18</f>
        <v>Eléctrico</v>
      </c>
      <c r="B24" s="2" t="str">
        <f>' Análisis riesgo'!F18</f>
        <v>POSIBLE</v>
      </c>
      <c r="C24" s="129" t="str">
        <f t="shared" si="14"/>
        <v>POSIBLE</v>
      </c>
      <c r="D24" s="129">
        <f>' Vul.personas'!$D$17</f>
        <v>0.8125</v>
      </c>
      <c r="E24" s="129">
        <f>' Vul.personas'!$D$24</f>
        <v>1</v>
      </c>
      <c r="F24" s="129">
        <f>' Vul.personas'!$D$31</f>
        <v>0.8</v>
      </c>
      <c r="G24" s="129">
        <f>' Vul.personas'!$D$32</f>
        <v>2.6124999999999998</v>
      </c>
      <c r="H24" s="129" t="str">
        <f t="shared" si="9"/>
        <v>BAJA</v>
      </c>
      <c r="I24" s="133" t="str">
        <f t="shared" si="2"/>
        <v>BAJA</v>
      </c>
      <c r="J24" s="129">
        <f>Vul.recursos!$D$14</f>
        <v>1</v>
      </c>
      <c r="K24" s="129">
        <f>Vul.recursos!$D$32</f>
        <v>0.6875</v>
      </c>
      <c r="L24" s="129">
        <f>Vul.recursos!$D$43</f>
        <v>0.55555555555555558</v>
      </c>
      <c r="M24" s="129">
        <f>Vul.recursos!$D$44</f>
        <v>2.2430555555555554</v>
      </c>
      <c r="N24" s="129" t="str">
        <f t="shared" si="10"/>
        <v>BAJA</v>
      </c>
      <c r="O24" s="133" t="str">
        <f t="shared" si="11"/>
        <v>BAJA</v>
      </c>
      <c r="P24" s="129">
        <f>' Vul.sistem'!$D$12</f>
        <v>1</v>
      </c>
      <c r="Q24" s="129">
        <f>' Vul.sistem'!$D$18</f>
        <v>0.75</v>
      </c>
      <c r="R24" s="129">
        <f>' Vul.sistem'!$D$24</f>
        <v>0.625</v>
      </c>
      <c r="S24" s="129">
        <f>' Vul.sistem'!$D$25</f>
        <v>2.375</v>
      </c>
      <c r="T24" s="129" t="str">
        <f t="shared" si="12"/>
        <v>BAJA</v>
      </c>
      <c r="U24" s="133" t="str">
        <f t="shared" si="13"/>
        <v>BAJA</v>
      </c>
      <c r="V24" s="98"/>
      <c r="W24" s="135" t="str">
        <f t="shared" si="15"/>
        <v>BAJO</v>
      </c>
    </row>
    <row r="25" spans="1:23" ht="208.5" customHeight="1" thickBot="1" x14ac:dyDescent="0.3">
      <c r="A25" s="144" t="str">
        <f>+' Análisis riesgo'!B19</f>
        <v xml:space="preserve">Radiaciones </v>
      </c>
      <c r="B25" s="2" t="str">
        <f>' Análisis riesgo'!F19</f>
        <v>POSIBLE</v>
      </c>
      <c r="C25" s="129" t="str">
        <f t="shared" si="14"/>
        <v>POSIBLE</v>
      </c>
      <c r="D25" s="129">
        <f>' Vul.personas'!$D$17</f>
        <v>0.8125</v>
      </c>
      <c r="E25" s="129">
        <f>' Vul.personas'!$D$24</f>
        <v>1</v>
      </c>
      <c r="F25" s="129">
        <f>' Vul.personas'!$D$31</f>
        <v>0.8</v>
      </c>
      <c r="G25" s="129">
        <f>' Vul.personas'!$D$32</f>
        <v>2.6124999999999998</v>
      </c>
      <c r="H25" s="129" t="str">
        <f t="shared" si="9"/>
        <v>BAJA</v>
      </c>
      <c r="I25" s="133" t="str">
        <f t="shared" si="2"/>
        <v>BAJA</v>
      </c>
      <c r="J25" s="129">
        <f>Vul.recursos!$D$14</f>
        <v>1</v>
      </c>
      <c r="K25" s="129">
        <f>Vul.recursos!$D$32</f>
        <v>0.6875</v>
      </c>
      <c r="L25" s="129">
        <f>Vul.recursos!$D$43</f>
        <v>0.55555555555555558</v>
      </c>
      <c r="M25" s="129">
        <f>Vul.recursos!$D$44</f>
        <v>2.2430555555555554</v>
      </c>
      <c r="N25" s="129" t="str">
        <f t="shared" si="10"/>
        <v>BAJA</v>
      </c>
      <c r="O25" s="133" t="str">
        <f t="shared" si="11"/>
        <v>BAJA</v>
      </c>
      <c r="P25" s="129">
        <f>' Vul.sistem'!$D$12</f>
        <v>1</v>
      </c>
      <c r="Q25" s="129">
        <f>' Vul.sistem'!$D$18</f>
        <v>0.75</v>
      </c>
      <c r="R25" s="129">
        <f>' Vul.sistem'!$D$24</f>
        <v>0.625</v>
      </c>
      <c r="S25" s="129">
        <f>' Vul.sistem'!$D$25</f>
        <v>2.375</v>
      </c>
      <c r="T25" s="129" t="str">
        <f t="shared" si="12"/>
        <v>BAJA</v>
      </c>
      <c r="U25" s="133" t="str">
        <f t="shared" si="13"/>
        <v>BAJA</v>
      </c>
      <c r="V25" s="98"/>
      <c r="W25" s="135" t="str">
        <f t="shared" si="15"/>
        <v>BAJO</v>
      </c>
    </row>
    <row r="26" spans="1:23" ht="208.5" customHeight="1" thickBot="1" x14ac:dyDescent="0.3">
      <c r="A26" s="144" t="str">
        <f>+' Análisis riesgo'!B20</f>
        <v>Mecánico</v>
      </c>
      <c r="B26" s="2" t="str">
        <f>' Análisis riesgo'!F20</f>
        <v>POSIBLE</v>
      </c>
      <c r="C26" s="129" t="str">
        <f t="shared" si="14"/>
        <v>POSIBLE</v>
      </c>
      <c r="D26" s="129">
        <f>' Vul.personas'!$D$17</f>
        <v>0.8125</v>
      </c>
      <c r="E26" s="129">
        <f>' Vul.personas'!$D$24</f>
        <v>1</v>
      </c>
      <c r="F26" s="129">
        <f>' Vul.personas'!$D$31</f>
        <v>0.8</v>
      </c>
      <c r="G26" s="129">
        <f>' Vul.personas'!$D$32</f>
        <v>2.6124999999999998</v>
      </c>
      <c r="H26" s="129" t="str">
        <f t="shared" si="9"/>
        <v>BAJA</v>
      </c>
      <c r="I26" s="133" t="str">
        <f t="shared" si="2"/>
        <v>BAJA</v>
      </c>
      <c r="J26" s="129">
        <f>Vul.recursos!$D$14</f>
        <v>1</v>
      </c>
      <c r="K26" s="129">
        <f>Vul.recursos!$D$32</f>
        <v>0.6875</v>
      </c>
      <c r="L26" s="129">
        <f>Vul.recursos!$D$43</f>
        <v>0.55555555555555558</v>
      </c>
      <c r="M26" s="129">
        <f>Vul.recursos!$D$44</f>
        <v>2.2430555555555554</v>
      </c>
      <c r="N26" s="129" t="str">
        <f t="shared" si="10"/>
        <v>BAJA</v>
      </c>
      <c r="O26" s="133" t="str">
        <f t="shared" si="11"/>
        <v>BAJA</v>
      </c>
      <c r="P26" s="129">
        <f>' Vul.sistem'!$D$12</f>
        <v>1</v>
      </c>
      <c r="Q26" s="129">
        <f>' Vul.sistem'!$D$18</f>
        <v>0.75</v>
      </c>
      <c r="R26" s="129">
        <f>' Vul.sistem'!$D$24</f>
        <v>0.625</v>
      </c>
      <c r="S26" s="129">
        <f>' Vul.sistem'!$D$25</f>
        <v>2.375</v>
      </c>
      <c r="T26" s="129" t="str">
        <f t="shared" si="12"/>
        <v>BAJA</v>
      </c>
      <c r="U26" s="133" t="str">
        <f t="shared" si="13"/>
        <v>BAJA</v>
      </c>
      <c r="V26" s="98"/>
      <c r="W26" s="135" t="str">
        <f t="shared" si="15"/>
        <v>BAJO</v>
      </c>
    </row>
    <row r="27" spans="1:23" ht="208.5" customHeight="1" thickBot="1" x14ac:dyDescent="0.3">
      <c r="A27" s="144" t="str">
        <f>+' Análisis riesgo'!B21</f>
        <v>Accidentes de tránsito internos</v>
      </c>
      <c r="B27" s="2" t="str">
        <f>' Análisis riesgo'!F21</f>
        <v>POSIBLE</v>
      </c>
      <c r="C27" s="129" t="str">
        <f>B27</f>
        <v>POSIBLE</v>
      </c>
      <c r="D27" s="129">
        <f>' Vul.personas'!$D$17</f>
        <v>0.8125</v>
      </c>
      <c r="E27" s="129">
        <f>' Vul.personas'!$D$24</f>
        <v>1</v>
      </c>
      <c r="F27" s="129">
        <f>' Vul.personas'!$D$31</f>
        <v>0.8</v>
      </c>
      <c r="G27" s="129">
        <f>' Vul.personas'!$D$32</f>
        <v>2.6124999999999998</v>
      </c>
      <c r="H27" s="129" t="str">
        <f t="shared" si="9"/>
        <v>BAJA</v>
      </c>
      <c r="I27" s="133" t="str">
        <f t="shared" si="2"/>
        <v>BAJA</v>
      </c>
      <c r="J27" s="129">
        <f>Vul.recursos!$D$14</f>
        <v>1</v>
      </c>
      <c r="K27" s="129">
        <f>Vul.recursos!$D$32</f>
        <v>0.6875</v>
      </c>
      <c r="L27" s="129">
        <f>Vul.recursos!$D$43</f>
        <v>0.55555555555555558</v>
      </c>
      <c r="M27" s="129">
        <f>Vul.recursos!$D$44</f>
        <v>2.2430555555555554</v>
      </c>
      <c r="N27" s="129" t="str">
        <f t="shared" si="10"/>
        <v>BAJA</v>
      </c>
      <c r="O27" s="133" t="str">
        <f t="shared" si="11"/>
        <v>BAJA</v>
      </c>
      <c r="P27" s="129">
        <f>' Vul.sistem'!$D$12</f>
        <v>1</v>
      </c>
      <c r="Q27" s="129">
        <f>' Vul.sistem'!$D$18</f>
        <v>0.75</v>
      </c>
      <c r="R27" s="129">
        <f>' Vul.sistem'!$D$24</f>
        <v>0.625</v>
      </c>
      <c r="S27" s="129">
        <f>' Vul.sistem'!$D$25</f>
        <v>2.375</v>
      </c>
      <c r="T27" s="129" t="str">
        <f t="shared" si="12"/>
        <v>BAJA</v>
      </c>
      <c r="U27" s="133" t="str">
        <f t="shared" si="13"/>
        <v>BAJA</v>
      </c>
      <c r="V27" s="98"/>
      <c r="W27" s="135" t="str">
        <f t="shared" si="15"/>
        <v>BAJO</v>
      </c>
    </row>
    <row r="28" spans="1:23" ht="208.5" customHeight="1" thickBot="1" x14ac:dyDescent="0.3">
      <c r="A28" s="144" t="str">
        <f>+' Análisis riesgo'!B22</f>
        <v>Accidentes de tránsito externos</v>
      </c>
      <c r="B28" s="2" t="str">
        <f>' Análisis riesgo'!F22</f>
        <v>PROBABLE</v>
      </c>
      <c r="C28" s="129" t="str">
        <f t="shared" ref="C28:C40" si="16">B28</f>
        <v>PROBABLE</v>
      </c>
      <c r="D28" s="129">
        <f>' Vul.personas'!$D$17</f>
        <v>0.8125</v>
      </c>
      <c r="E28" s="129">
        <f>' Vul.personas'!$D$24</f>
        <v>1</v>
      </c>
      <c r="F28" s="129">
        <f>' Vul.personas'!$D$31</f>
        <v>0.8</v>
      </c>
      <c r="G28" s="129">
        <f>' Vul.personas'!$D$32</f>
        <v>2.6124999999999998</v>
      </c>
      <c r="H28" s="129" t="str">
        <f t="shared" si="9"/>
        <v>BAJA</v>
      </c>
      <c r="I28" s="133" t="str">
        <f t="shared" si="2"/>
        <v>BAJA</v>
      </c>
      <c r="J28" s="129">
        <f>Vul.recursos!$D$14</f>
        <v>1</v>
      </c>
      <c r="K28" s="129">
        <f>Vul.recursos!$D$32</f>
        <v>0.6875</v>
      </c>
      <c r="L28" s="129">
        <f>Vul.recursos!$D$43</f>
        <v>0.55555555555555558</v>
      </c>
      <c r="M28" s="129">
        <f>Vul.recursos!$D$44</f>
        <v>2.2430555555555554</v>
      </c>
      <c r="N28" s="129" t="str">
        <f t="shared" si="10"/>
        <v>BAJA</v>
      </c>
      <c r="O28" s="133" t="str">
        <f t="shared" si="11"/>
        <v>BAJA</v>
      </c>
      <c r="P28" s="129">
        <f>' Vul.sistem'!$D$12</f>
        <v>1</v>
      </c>
      <c r="Q28" s="129">
        <f>' Vul.sistem'!$D$18</f>
        <v>0.75</v>
      </c>
      <c r="R28" s="129">
        <f>' Vul.sistem'!$D$24</f>
        <v>0.625</v>
      </c>
      <c r="S28" s="129">
        <f>' Vul.sistem'!$D$25</f>
        <v>2.375</v>
      </c>
      <c r="T28" s="129" t="str">
        <f t="shared" si="12"/>
        <v>BAJA</v>
      </c>
      <c r="U28" s="133" t="str">
        <f t="shared" si="13"/>
        <v>BAJA</v>
      </c>
      <c r="V28" s="98"/>
      <c r="W28" s="135" t="str">
        <f t="shared" si="15"/>
        <v>BAJO</v>
      </c>
    </row>
    <row r="29" spans="1:23" ht="208.5" customHeight="1" thickBot="1" x14ac:dyDescent="0.3">
      <c r="A29" s="144" t="str">
        <f>+' Análisis riesgo'!B23</f>
        <v>Accidentes mascotas y semovientes</v>
      </c>
      <c r="B29" s="2" t="str">
        <f>' Análisis riesgo'!F23</f>
        <v>POSIBLE</v>
      </c>
      <c r="C29" s="129" t="str">
        <f t="shared" si="16"/>
        <v>POSIBLE</v>
      </c>
      <c r="D29" s="129">
        <f>' Vul.personas'!$D$17</f>
        <v>0.8125</v>
      </c>
      <c r="E29" s="129">
        <f>' Vul.personas'!$D$24</f>
        <v>1</v>
      </c>
      <c r="F29" s="129">
        <f>' Vul.personas'!$D$31</f>
        <v>0.8</v>
      </c>
      <c r="G29" s="129">
        <f>' Vul.personas'!$D$32</f>
        <v>2.6124999999999998</v>
      </c>
      <c r="H29" s="129" t="str">
        <f t="shared" si="9"/>
        <v>BAJA</v>
      </c>
      <c r="I29" s="133" t="str">
        <f t="shared" si="2"/>
        <v>BAJA</v>
      </c>
      <c r="J29" s="129">
        <f>Vul.recursos!$D$14</f>
        <v>1</v>
      </c>
      <c r="K29" s="129">
        <f>Vul.recursos!$D$32</f>
        <v>0.6875</v>
      </c>
      <c r="L29" s="129">
        <f>Vul.recursos!$D$43</f>
        <v>0.55555555555555558</v>
      </c>
      <c r="M29" s="129">
        <f>Vul.recursos!$D$44</f>
        <v>2.2430555555555554</v>
      </c>
      <c r="N29" s="129" t="str">
        <f t="shared" si="10"/>
        <v>BAJA</v>
      </c>
      <c r="O29" s="133" t="str">
        <f t="shared" si="11"/>
        <v>BAJA</v>
      </c>
      <c r="P29" s="129">
        <f>' Vul.sistem'!$D$12</f>
        <v>1</v>
      </c>
      <c r="Q29" s="129">
        <f>' Vul.sistem'!$D$18</f>
        <v>0.75</v>
      </c>
      <c r="R29" s="129">
        <f>' Vul.sistem'!$D$24</f>
        <v>0.625</v>
      </c>
      <c r="S29" s="129">
        <f>' Vul.sistem'!$D$25</f>
        <v>2.375</v>
      </c>
      <c r="T29" s="129" t="str">
        <f t="shared" si="12"/>
        <v>BAJA</v>
      </c>
      <c r="U29" s="133" t="str">
        <f t="shared" si="13"/>
        <v>BAJA</v>
      </c>
      <c r="V29" s="98"/>
      <c r="W29" s="135" t="str">
        <f t="shared" si="15"/>
        <v>BAJO</v>
      </c>
    </row>
    <row r="30" spans="1:23" ht="208.5" customHeight="1" thickBot="1" x14ac:dyDescent="0.3">
      <c r="A30" s="144" t="str">
        <f>+' Análisis riesgo'!B24</f>
        <v>Acciones inseguras de actores viales / exceso de velocidad / exceso de confianza / Utilización de elementos distractores / Sueño</v>
      </c>
      <c r="B30" s="2" t="str">
        <f>' Análisis riesgo'!F24</f>
        <v>PROBABLE</v>
      </c>
      <c r="C30" s="129" t="str">
        <f t="shared" si="16"/>
        <v>PROBABLE</v>
      </c>
      <c r="D30" s="129">
        <f>' Vul.personas'!$D$17</f>
        <v>0.8125</v>
      </c>
      <c r="E30" s="129">
        <f>' Vul.personas'!$D$24</f>
        <v>1</v>
      </c>
      <c r="F30" s="129">
        <f>' Vul.personas'!$D$31</f>
        <v>0.8</v>
      </c>
      <c r="G30" s="129">
        <f>' Vul.personas'!$D$32</f>
        <v>2.6124999999999998</v>
      </c>
      <c r="H30" s="129" t="str">
        <f t="shared" si="9"/>
        <v>BAJA</v>
      </c>
      <c r="I30" s="133" t="str">
        <f t="shared" si="2"/>
        <v>BAJA</v>
      </c>
      <c r="J30" s="129">
        <f>Vul.recursos!$D$14</f>
        <v>1</v>
      </c>
      <c r="K30" s="129">
        <f>Vul.recursos!$D$32</f>
        <v>0.6875</v>
      </c>
      <c r="L30" s="129">
        <f>Vul.recursos!$D$43</f>
        <v>0.55555555555555558</v>
      </c>
      <c r="M30" s="129">
        <f>Vul.recursos!$D$44</f>
        <v>2.2430555555555554</v>
      </c>
      <c r="N30" s="129" t="str">
        <f t="shared" si="10"/>
        <v>BAJA</v>
      </c>
      <c r="O30" s="133" t="str">
        <f t="shared" si="11"/>
        <v>BAJA</v>
      </c>
      <c r="P30" s="129">
        <f>' Vul.sistem'!$D$12</f>
        <v>1</v>
      </c>
      <c r="Q30" s="129">
        <f>' Vul.sistem'!$D$18</f>
        <v>0.75</v>
      </c>
      <c r="R30" s="129">
        <f>' Vul.sistem'!$D$24</f>
        <v>0.625</v>
      </c>
      <c r="S30" s="129">
        <f>' Vul.sistem'!$D$25</f>
        <v>2.375</v>
      </c>
      <c r="T30" s="129" t="str">
        <f t="shared" si="12"/>
        <v>BAJA</v>
      </c>
      <c r="U30" s="133" t="str">
        <f t="shared" si="13"/>
        <v>BAJA</v>
      </c>
      <c r="V30" s="98"/>
      <c r="W30" s="135" t="str">
        <f t="shared" si="15"/>
        <v>BAJO</v>
      </c>
    </row>
    <row r="31" spans="1:23" ht="208.5" customHeight="1" thickBot="1" x14ac:dyDescent="0.3">
      <c r="A31" s="144" t="str">
        <f>+' Análisis riesgo'!B25</f>
        <v>Fallas del vehículo</v>
      </c>
      <c r="B31" s="2" t="str">
        <f>' Análisis riesgo'!F25</f>
        <v>PROBABLE</v>
      </c>
      <c r="C31" s="129" t="str">
        <f t="shared" si="16"/>
        <v>PROBABLE</v>
      </c>
      <c r="D31" s="129">
        <f>' Vul.personas'!$D$17</f>
        <v>0.8125</v>
      </c>
      <c r="E31" s="129">
        <f>' Vul.personas'!$D$24</f>
        <v>1</v>
      </c>
      <c r="F31" s="129">
        <f>' Vul.personas'!$D$31</f>
        <v>0.8</v>
      </c>
      <c r="G31" s="129">
        <f>' Vul.personas'!$D$32</f>
        <v>2.6124999999999998</v>
      </c>
      <c r="H31" s="129" t="str">
        <f t="shared" si="9"/>
        <v>BAJA</v>
      </c>
      <c r="I31" s="133" t="str">
        <f t="shared" si="2"/>
        <v>BAJA</v>
      </c>
      <c r="J31" s="129">
        <f>Vul.recursos!$D$14</f>
        <v>1</v>
      </c>
      <c r="K31" s="129">
        <f>Vul.recursos!$D$32</f>
        <v>0.6875</v>
      </c>
      <c r="L31" s="129">
        <f>Vul.recursos!$D$43</f>
        <v>0.55555555555555558</v>
      </c>
      <c r="M31" s="129">
        <f>Vul.recursos!$D$44</f>
        <v>2.2430555555555554</v>
      </c>
      <c r="N31" s="129" t="str">
        <f t="shared" si="10"/>
        <v>BAJA</v>
      </c>
      <c r="O31" s="133" t="str">
        <f t="shared" si="11"/>
        <v>BAJA</v>
      </c>
      <c r="P31" s="129">
        <f>' Vul.sistem'!$D$12</f>
        <v>1</v>
      </c>
      <c r="Q31" s="129">
        <f>' Vul.sistem'!$D$18</f>
        <v>0.75</v>
      </c>
      <c r="R31" s="129">
        <f>' Vul.sistem'!$D$24</f>
        <v>0.625</v>
      </c>
      <c r="S31" s="129">
        <f>' Vul.sistem'!$D$25</f>
        <v>2.375</v>
      </c>
      <c r="T31" s="129" t="str">
        <f t="shared" si="12"/>
        <v>BAJA</v>
      </c>
      <c r="U31" s="133" t="str">
        <f t="shared" si="13"/>
        <v>BAJA</v>
      </c>
      <c r="V31" s="98"/>
      <c r="W31" s="135" t="str">
        <f t="shared" si="15"/>
        <v>BAJO</v>
      </c>
    </row>
    <row r="32" spans="1:23" ht="208.5" customHeight="1" thickBot="1" x14ac:dyDescent="0.3">
      <c r="A32" s="144" t="str">
        <f>+' Análisis riesgo'!B26</f>
        <v>Intensidad del tráfico</v>
      </c>
      <c r="B32" s="2" t="str">
        <f>' Análisis riesgo'!F26</f>
        <v>PROBABLE</v>
      </c>
      <c r="C32" s="129" t="str">
        <f t="shared" si="16"/>
        <v>PROBABLE</v>
      </c>
      <c r="D32" s="129">
        <f>' Vul.personas'!$D$17</f>
        <v>0.8125</v>
      </c>
      <c r="E32" s="129">
        <f>' Vul.personas'!$D$24</f>
        <v>1</v>
      </c>
      <c r="F32" s="129">
        <f>' Vul.personas'!$D$31</f>
        <v>0.8</v>
      </c>
      <c r="G32" s="129">
        <f>' Vul.personas'!$D$32</f>
        <v>2.6124999999999998</v>
      </c>
      <c r="H32" s="129" t="str">
        <f t="shared" si="9"/>
        <v>BAJA</v>
      </c>
      <c r="I32" s="133" t="str">
        <f t="shared" si="2"/>
        <v>BAJA</v>
      </c>
      <c r="J32" s="129">
        <f>Vul.recursos!$D$14</f>
        <v>1</v>
      </c>
      <c r="K32" s="129">
        <f>Vul.recursos!$D$32</f>
        <v>0.6875</v>
      </c>
      <c r="L32" s="129">
        <f>Vul.recursos!$D$43</f>
        <v>0.55555555555555558</v>
      </c>
      <c r="M32" s="129">
        <f>Vul.recursos!$D$44</f>
        <v>2.2430555555555554</v>
      </c>
      <c r="N32" s="129" t="str">
        <f t="shared" si="10"/>
        <v>BAJA</v>
      </c>
      <c r="O32" s="133" t="str">
        <f t="shared" si="11"/>
        <v>BAJA</v>
      </c>
      <c r="P32" s="129">
        <f>' Vul.sistem'!$D$12</f>
        <v>1</v>
      </c>
      <c r="Q32" s="129">
        <f>' Vul.sistem'!$D$18</f>
        <v>0.75</v>
      </c>
      <c r="R32" s="129">
        <f>' Vul.sistem'!$D$24</f>
        <v>0.625</v>
      </c>
      <c r="S32" s="129">
        <f>' Vul.sistem'!$D$25</f>
        <v>2.375</v>
      </c>
      <c r="T32" s="129" t="str">
        <f t="shared" si="12"/>
        <v>BAJA</v>
      </c>
      <c r="U32" s="133" t="str">
        <f t="shared" si="13"/>
        <v>BAJA</v>
      </c>
      <c r="V32" s="98"/>
      <c r="W32" s="135" t="str">
        <f t="shared" si="15"/>
        <v>BAJO</v>
      </c>
    </row>
    <row r="33" spans="1:23" ht="208.5" customHeight="1" x14ac:dyDescent="0.25">
      <c r="A33" s="144" t="str">
        <f>+' Análisis riesgo'!B27</f>
        <v xml:space="preserve">Estado de la infraestructura vial / Falta de iluminación / Falta de señalización </v>
      </c>
      <c r="B33" s="2" t="str">
        <f>' Análisis riesgo'!F27</f>
        <v>PROBABLE</v>
      </c>
      <c r="C33" s="129" t="str">
        <f t="shared" si="16"/>
        <v>PROBABLE</v>
      </c>
      <c r="D33" s="129">
        <f>' Vul.personas'!$D$17</f>
        <v>0.8125</v>
      </c>
      <c r="E33" s="129">
        <f>' Vul.personas'!$D$24</f>
        <v>1</v>
      </c>
      <c r="F33" s="129">
        <f>' Vul.personas'!$D$31</f>
        <v>0.8</v>
      </c>
      <c r="G33" s="129">
        <f>' Vul.personas'!$D$32</f>
        <v>2.6124999999999998</v>
      </c>
      <c r="H33" s="129" t="str">
        <f t="shared" si="9"/>
        <v>BAJA</v>
      </c>
      <c r="I33" s="133" t="str">
        <f t="shared" si="2"/>
        <v>BAJA</v>
      </c>
      <c r="J33" s="129">
        <f>Vul.recursos!$D$14</f>
        <v>1</v>
      </c>
      <c r="K33" s="129">
        <f>Vul.recursos!$D$32</f>
        <v>0.6875</v>
      </c>
      <c r="L33" s="129">
        <f>Vul.recursos!$D$43</f>
        <v>0.55555555555555558</v>
      </c>
      <c r="M33" s="129">
        <f>Vul.recursos!$D$44</f>
        <v>2.2430555555555554</v>
      </c>
      <c r="N33" s="129" t="str">
        <f t="shared" si="10"/>
        <v>BAJA</v>
      </c>
      <c r="O33" s="133" t="str">
        <f t="shared" si="11"/>
        <v>BAJA</v>
      </c>
      <c r="P33" s="129">
        <f>' Vul.sistem'!$D$12</f>
        <v>1</v>
      </c>
      <c r="Q33" s="129">
        <f>' Vul.sistem'!$D$18</f>
        <v>0.75</v>
      </c>
      <c r="R33" s="129">
        <f>' Vul.sistem'!$D$24</f>
        <v>0.625</v>
      </c>
      <c r="S33" s="129">
        <f>' Vul.sistem'!$D$25</f>
        <v>2.375</v>
      </c>
      <c r="T33" s="129" t="str">
        <f t="shared" si="12"/>
        <v>BAJA</v>
      </c>
      <c r="U33" s="133" t="str">
        <f t="shared" si="13"/>
        <v>BAJA</v>
      </c>
      <c r="V33" s="98"/>
      <c r="W33" s="135" t="str">
        <f t="shared" si="15"/>
        <v>BAJO</v>
      </c>
    </row>
    <row r="34" spans="1:23" ht="21" customHeight="1" thickBot="1" x14ac:dyDescent="0.3">
      <c r="A34" s="281" t="s">
        <v>37</v>
      </c>
      <c r="B34" s="282"/>
      <c r="C34" s="282"/>
      <c r="D34" s="282"/>
      <c r="E34" s="282"/>
      <c r="F34" s="282"/>
      <c r="G34" s="282"/>
      <c r="H34" s="282"/>
      <c r="I34" s="282"/>
      <c r="J34" s="282"/>
      <c r="K34" s="282"/>
      <c r="L34" s="282"/>
      <c r="M34" s="282"/>
      <c r="N34" s="282"/>
      <c r="O34" s="282"/>
      <c r="P34" s="282"/>
      <c r="Q34" s="282"/>
      <c r="R34" s="282"/>
      <c r="S34" s="282"/>
      <c r="T34" s="282"/>
      <c r="U34" s="282"/>
      <c r="V34" s="282"/>
      <c r="W34" s="283"/>
    </row>
    <row r="35" spans="1:23" ht="201.75" customHeight="1" thickBot="1" x14ac:dyDescent="0.3">
      <c r="A35" s="143" t="str">
        <f>+' Análisis riesgo'!B28</f>
        <v xml:space="preserve">Hurto </v>
      </c>
      <c r="B35" s="2" t="str">
        <f>' Análisis riesgo'!F28</f>
        <v>PROBABLE</v>
      </c>
      <c r="C35" s="134" t="str">
        <f t="shared" si="16"/>
        <v>PROBABLE</v>
      </c>
      <c r="D35" s="99">
        <f>' Vul.personas'!$D$17</f>
        <v>0.8125</v>
      </c>
      <c r="E35" s="100">
        <f>' Vul.personas'!$D$24</f>
        <v>1</v>
      </c>
      <c r="F35" s="99">
        <f>' Vul.personas'!$D$31</f>
        <v>0.8</v>
      </c>
      <c r="G35" s="99">
        <f>' Vul.personas'!$D$32</f>
        <v>2.6124999999999998</v>
      </c>
      <c r="H35" s="134" t="str">
        <f t="shared" si="9"/>
        <v>BAJA</v>
      </c>
      <c r="I35" s="138" t="str">
        <f t="shared" si="2"/>
        <v>BAJA</v>
      </c>
      <c r="J35" s="99">
        <f>Vul.recursos!$D$14</f>
        <v>1</v>
      </c>
      <c r="K35" s="100">
        <f>Vul.recursos!$D$32</f>
        <v>0.6875</v>
      </c>
      <c r="L35" s="99">
        <f>Vul.recursos!$D$43</f>
        <v>0.55555555555555558</v>
      </c>
      <c r="M35" s="99">
        <f>Vul.recursos!$D$44</f>
        <v>2.2430555555555554</v>
      </c>
      <c r="N35" s="134" t="str">
        <f t="shared" si="10"/>
        <v>BAJA</v>
      </c>
      <c r="O35" s="138" t="str">
        <f t="shared" ref="O35:O40" si="17">N35</f>
        <v>BAJA</v>
      </c>
      <c r="P35" s="100">
        <f>' Vul.sistem'!$D$12</f>
        <v>1</v>
      </c>
      <c r="Q35" s="100">
        <f>' Vul.sistem'!$D$18</f>
        <v>0.75</v>
      </c>
      <c r="R35" s="99">
        <f>' Vul.sistem'!$D$24</f>
        <v>0.625</v>
      </c>
      <c r="S35" s="99">
        <f>' Vul.sistem'!$D$25</f>
        <v>2.375</v>
      </c>
      <c r="T35" s="134" t="str">
        <f t="shared" si="12"/>
        <v>BAJA</v>
      </c>
      <c r="U35" s="138" t="str">
        <f t="shared" ref="U35:U40" si="18">T35</f>
        <v>BAJA</v>
      </c>
      <c r="V35" s="98"/>
      <c r="W35" s="95" t="str">
        <f t="shared" ref="W35:W40" si="19">IF(OR(AND(B35="INMINENTE",H35="ALTA",N35="ALTA"),AND(H35="ALTA",N35="ALTA",T35="ALTA"),AND(N35="ALTA",T35="ALTA",B35="INMINENTE"),AND(T35="ALTA",B35="INMINENTE",H35="ALTA")),"ALTO",IF(OR(AND(B35="PROBABLE",H35="MEDIA",N35="MEDIA"),AND(H35="MEDIA",N35="MEDIA",T35="MEDIA"),AND(N35="MEDIA",T35="MEDIA",B35="PROBABLE"),AND(T35="MEDIA",B35="PROBABLE",H34="MEDIA"),AND(B34="INMINENTE",H34="ALTA"),AND(H34="ALTA",N34="ALTA"),AND(N34="ALTA",T34="ALTA"),AND(T34="ALTA",B34="INMINENTE"),AND(T34="ALTA",H34="ALTA"),AND(B34="INMINENTE",N35="ALTA"),B35="INMINENTE",H35="ALTA",N35="ALTA",T35="ALTA"),"MEDIO","BAJO"))</f>
        <v>BAJO</v>
      </c>
    </row>
    <row r="36" spans="1:23" ht="201.75" customHeight="1" thickBot="1" x14ac:dyDescent="0.3">
      <c r="A36" s="144" t="str">
        <f>+' Análisis riesgo'!B29</f>
        <v>Asalto</v>
      </c>
      <c r="B36" s="2" t="str">
        <f>' Análisis riesgo'!F29</f>
        <v>PROBABLE</v>
      </c>
      <c r="C36" s="129" t="str">
        <f t="shared" si="16"/>
        <v>PROBABLE</v>
      </c>
      <c r="D36" s="101">
        <f>' Vul.personas'!$D$17</f>
        <v>0.8125</v>
      </c>
      <c r="E36" s="102">
        <f>' Vul.personas'!$D$24</f>
        <v>1</v>
      </c>
      <c r="F36" s="101">
        <f>' Vul.personas'!$D$31</f>
        <v>0.8</v>
      </c>
      <c r="G36" s="101">
        <f>' Vul.personas'!$D$32</f>
        <v>2.6124999999999998</v>
      </c>
      <c r="H36" s="129" t="str">
        <f t="shared" si="9"/>
        <v>BAJA</v>
      </c>
      <c r="I36" s="133" t="str">
        <f t="shared" si="2"/>
        <v>BAJA</v>
      </c>
      <c r="J36" s="101">
        <f>Vul.recursos!$D$14</f>
        <v>1</v>
      </c>
      <c r="K36" s="102">
        <f>Vul.recursos!$D$32</f>
        <v>0.6875</v>
      </c>
      <c r="L36" s="101">
        <f>Vul.recursos!$D$43</f>
        <v>0.55555555555555558</v>
      </c>
      <c r="M36" s="101">
        <f>Vul.recursos!$D$44</f>
        <v>2.2430555555555554</v>
      </c>
      <c r="N36" s="129" t="str">
        <f t="shared" si="10"/>
        <v>BAJA</v>
      </c>
      <c r="O36" s="133" t="str">
        <f t="shared" si="17"/>
        <v>BAJA</v>
      </c>
      <c r="P36" s="102">
        <f>' Vul.sistem'!$D$12</f>
        <v>1</v>
      </c>
      <c r="Q36" s="102">
        <f>' Vul.sistem'!$D$18</f>
        <v>0.75</v>
      </c>
      <c r="R36" s="101">
        <f>' Vul.sistem'!$D$24</f>
        <v>0.625</v>
      </c>
      <c r="S36" s="101">
        <f>' Vul.sistem'!$D$25</f>
        <v>2.375</v>
      </c>
      <c r="T36" s="129" t="str">
        <f t="shared" si="12"/>
        <v>BAJA</v>
      </c>
      <c r="U36" s="133" t="str">
        <f t="shared" si="18"/>
        <v>BAJA</v>
      </c>
      <c r="V36" s="98"/>
      <c r="W36" s="135" t="str">
        <f t="shared" si="19"/>
        <v>BAJO</v>
      </c>
    </row>
    <row r="37" spans="1:23" ht="201.75" customHeight="1" thickBot="1" x14ac:dyDescent="0.3">
      <c r="A37" s="144" t="str">
        <f>+' Análisis riesgo'!B30</f>
        <v>Secuestros</v>
      </c>
      <c r="B37" s="2" t="str">
        <f>' Análisis riesgo'!F30</f>
        <v>POSIBLE</v>
      </c>
      <c r="C37" s="129" t="str">
        <f t="shared" si="16"/>
        <v>POSIBLE</v>
      </c>
      <c r="D37" s="101">
        <f>' Vul.personas'!$D$17</f>
        <v>0.8125</v>
      </c>
      <c r="E37" s="102">
        <f>' Vul.personas'!$D$24</f>
        <v>1</v>
      </c>
      <c r="F37" s="101">
        <f>' Vul.personas'!$D$31</f>
        <v>0.8</v>
      </c>
      <c r="G37" s="101">
        <f>' Vul.personas'!$D$32</f>
        <v>2.6124999999999998</v>
      </c>
      <c r="H37" s="129" t="str">
        <f t="shared" si="9"/>
        <v>BAJA</v>
      </c>
      <c r="I37" s="133" t="str">
        <f t="shared" si="2"/>
        <v>BAJA</v>
      </c>
      <c r="J37" s="101">
        <f>Vul.recursos!$D$14</f>
        <v>1</v>
      </c>
      <c r="K37" s="102">
        <f>Vul.recursos!$D$32</f>
        <v>0.6875</v>
      </c>
      <c r="L37" s="101">
        <f>Vul.recursos!$D$43</f>
        <v>0.55555555555555558</v>
      </c>
      <c r="M37" s="101">
        <f>Vul.recursos!$D$44</f>
        <v>2.2430555555555554</v>
      </c>
      <c r="N37" s="129" t="str">
        <f t="shared" si="10"/>
        <v>BAJA</v>
      </c>
      <c r="O37" s="133" t="str">
        <f t="shared" si="17"/>
        <v>BAJA</v>
      </c>
      <c r="P37" s="102">
        <f>' Vul.sistem'!$D$12</f>
        <v>1</v>
      </c>
      <c r="Q37" s="102">
        <f>' Vul.sistem'!$D$18</f>
        <v>0.75</v>
      </c>
      <c r="R37" s="101">
        <f>' Vul.sistem'!$D$24</f>
        <v>0.625</v>
      </c>
      <c r="S37" s="101">
        <f>' Vul.sistem'!$D$25</f>
        <v>2.375</v>
      </c>
      <c r="T37" s="129" t="str">
        <f t="shared" si="12"/>
        <v>BAJA</v>
      </c>
      <c r="U37" s="133" t="str">
        <f t="shared" si="18"/>
        <v>BAJA</v>
      </c>
      <c r="V37" s="98"/>
      <c r="W37" s="135" t="str">
        <f t="shared" si="19"/>
        <v>BAJO</v>
      </c>
    </row>
    <row r="38" spans="1:23" ht="201.75" customHeight="1" thickBot="1" x14ac:dyDescent="0.3">
      <c r="A38" s="144" t="str">
        <f>+' Análisis riesgo'!B31</f>
        <v>Asonadas</v>
      </c>
      <c r="B38" s="2" t="str">
        <f>' Análisis riesgo'!F31</f>
        <v>POSIBLE</v>
      </c>
      <c r="C38" s="129" t="str">
        <f t="shared" si="16"/>
        <v>POSIBLE</v>
      </c>
      <c r="D38" s="101">
        <f>' Vul.personas'!$D$17</f>
        <v>0.8125</v>
      </c>
      <c r="E38" s="102">
        <f>' Vul.personas'!$D$24</f>
        <v>1</v>
      </c>
      <c r="F38" s="101">
        <f>' Vul.personas'!$D$31</f>
        <v>0.8</v>
      </c>
      <c r="G38" s="101">
        <f>' Vul.personas'!$D$32</f>
        <v>2.6124999999999998</v>
      </c>
      <c r="H38" s="129" t="str">
        <f t="shared" si="9"/>
        <v>BAJA</v>
      </c>
      <c r="I38" s="133" t="str">
        <f t="shared" si="2"/>
        <v>BAJA</v>
      </c>
      <c r="J38" s="101">
        <f>Vul.recursos!$D$14</f>
        <v>1</v>
      </c>
      <c r="K38" s="102">
        <f>Vul.recursos!$D$32</f>
        <v>0.6875</v>
      </c>
      <c r="L38" s="101">
        <f>Vul.recursos!$D$43</f>
        <v>0.55555555555555558</v>
      </c>
      <c r="M38" s="101">
        <f>Vul.recursos!$D$44</f>
        <v>2.2430555555555554</v>
      </c>
      <c r="N38" s="129" t="str">
        <f t="shared" si="10"/>
        <v>BAJA</v>
      </c>
      <c r="O38" s="133" t="str">
        <f t="shared" si="17"/>
        <v>BAJA</v>
      </c>
      <c r="P38" s="102">
        <f>' Vul.sistem'!$D$12</f>
        <v>1</v>
      </c>
      <c r="Q38" s="102">
        <f>' Vul.sistem'!$D$18</f>
        <v>0.75</v>
      </c>
      <c r="R38" s="101">
        <f>' Vul.sistem'!$D$24</f>
        <v>0.625</v>
      </c>
      <c r="S38" s="101">
        <f>' Vul.sistem'!$D$25</f>
        <v>2.375</v>
      </c>
      <c r="T38" s="129" t="str">
        <f t="shared" si="12"/>
        <v>BAJA</v>
      </c>
      <c r="U38" s="133" t="str">
        <f t="shared" si="18"/>
        <v>BAJA</v>
      </c>
      <c r="V38" s="98"/>
      <c r="W38" s="135" t="str">
        <f t="shared" si="19"/>
        <v>BAJO</v>
      </c>
    </row>
    <row r="39" spans="1:23" s="85" customFormat="1" ht="201.75" customHeight="1" thickBot="1" x14ac:dyDescent="0.3">
      <c r="A39" s="144" t="str">
        <f>+' Análisis riesgo'!B32</f>
        <v>Terrorismo</v>
      </c>
      <c r="B39" s="2" t="str">
        <f>' Análisis riesgo'!F32</f>
        <v>POSIBLE</v>
      </c>
      <c r="C39" s="129" t="str">
        <f t="shared" si="16"/>
        <v>POSIBLE</v>
      </c>
      <c r="D39" s="101">
        <f>' Vul.personas'!$D$17</f>
        <v>0.8125</v>
      </c>
      <c r="E39" s="102">
        <f>' Vul.personas'!$D$24</f>
        <v>1</v>
      </c>
      <c r="F39" s="101">
        <f>' Vul.personas'!$D$31</f>
        <v>0.8</v>
      </c>
      <c r="G39" s="101">
        <f>' Vul.personas'!$D$32</f>
        <v>2.6124999999999998</v>
      </c>
      <c r="H39" s="129" t="str">
        <f t="shared" si="9"/>
        <v>BAJA</v>
      </c>
      <c r="I39" s="133" t="str">
        <f t="shared" si="2"/>
        <v>BAJA</v>
      </c>
      <c r="J39" s="101">
        <f>Vul.recursos!$D$14</f>
        <v>1</v>
      </c>
      <c r="K39" s="102">
        <f>Vul.recursos!$D$32</f>
        <v>0.6875</v>
      </c>
      <c r="L39" s="101">
        <f>Vul.recursos!$D$43</f>
        <v>0.55555555555555558</v>
      </c>
      <c r="M39" s="101">
        <f>Vul.recursos!$D$44</f>
        <v>2.2430555555555554</v>
      </c>
      <c r="N39" s="129" t="str">
        <f t="shared" si="10"/>
        <v>BAJA</v>
      </c>
      <c r="O39" s="133" t="str">
        <f t="shared" si="17"/>
        <v>BAJA</v>
      </c>
      <c r="P39" s="102">
        <f>' Vul.sistem'!$D$12</f>
        <v>1</v>
      </c>
      <c r="Q39" s="102">
        <f>' Vul.sistem'!$D$18</f>
        <v>0.75</v>
      </c>
      <c r="R39" s="101">
        <f>' Vul.sistem'!$D$24</f>
        <v>0.625</v>
      </c>
      <c r="S39" s="101">
        <f>' Vul.sistem'!$D$25</f>
        <v>2.375</v>
      </c>
      <c r="T39" s="129" t="str">
        <f t="shared" si="12"/>
        <v>BAJA</v>
      </c>
      <c r="U39" s="133" t="str">
        <f t="shared" si="18"/>
        <v>BAJA</v>
      </c>
      <c r="V39" s="98"/>
      <c r="W39" s="135" t="str">
        <f t="shared" si="19"/>
        <v>BAJO</v>
      </c>
    </row>
    <row r="40" spans="1:23" s="85" customFormat="1" ht="201.75" customHeight="1" thickBot="1" x14ac:dyDescent="0.3">
      <c r="A40" s="145" t="str">
        <f>+' Análisis riesgo'!B33</f>
        <v>Concentraciones masivas</v>
      </c>
      <c r="B40" s="2" t="str">
        <f>' Análisis riesgo'!F33</f>
        <v>POSIBLE</v>
      </c>
      <c r="C40" s="136" t="str">
        <f t="shared" si="16"/>
        <v>POSIBLE</v>
      </c>
      <c r="D40" s="103">
        <f>' Vul.personas'!$D$17</f>
        <v>0.8125</v>
      </c>
      <c r="E40" s="104">
        <f>' Vul.personas'!$D$24</f>
        <v>1</v>
      </c>
      <c r="F40" s="103">
        <f>' Vul.personas'!$D$31</f>
        <v>0.8</v>
      </c>
      <c r="G40" s="103">
        <f>' Vul.personas'!$D$32</f>
        <v>2.6124999999999998</v>
      </c>
      <c r="H40" s="136" t="str">
        <f t="shared" si="9"/>
        <v>BAJA</v>
      </c>
      <c r="I40" s="139" t="str">
        <f t="shared" si="2"/>
        <v>BAJA</v>
      </c>
      <c r="J40" s="103">
        <f>Vul.recursos!$D$14</f>
        <v>1</v>
      </c>
      <c r="K40" s="104">
        <f>Vul.recursos!$D$32</f>
        <v>0.6875</v>
      </c>
      <c r="L40" s="103">
        <f>Vul.recursos!$D$43</f>
        <v>0.55555555555555558</v>
      </c>
      <c r="M40" s="103">
        <f>Vul.recursos!$D$44</f>
        <v>2.2430555555555554</v>
      </c>
      <c r="N40" s="136" t="str">
        <f t="shared" si="10"/>
        <v>BAJA</v>
      </c>
      <c r="O40" s="139" t="str">
        <f t="shared" si="17"/>
        <v>BAJA</v>
      </c>
      <c r="P40" s="104">
        <f>' Vul.sistem'!$D$12</f>
        <v>1</v>
      </c>
      <c r="Q40" s="104">
        <f>' Vul.sistem'!$D$18</f>
        <v>0.75</v>
      </c>
      <c r="R40" s="103">
        <f>' Vul.sistem'!$D$24</f>
        <v>0.625</v>
      </c>
      <c r="S40" s="103">
        <f>' Vul.sistem'!$D$25</f>
        <v>2.375</v>
      </c>
      <c r="T40" s="136" t="str">
        <f t="shared" si="12"/>
        <v>BAJA</v>
      </c>
      <c r="U40" s="139" t="str">
        <f t="shared" si="18"/>
        <v>BAJA</v>
      </c>
      <c r="V40" s="98"/>
      <c r="W40" s="137" t="str">
        <f t="shared" si="19"/>
        <v>BAJO</v>
      </c>
    </row>
    <row r="41" spans="1:23" s="85" customFormat="1" x14ac:dyDescent="0.25">
      <c r="A41" s="131"/>
      <c r="D41" s="87"/>
    </row>
    <row r="42" spans="1:23" s="85" customFormat="1" x14ac:dyDescent="0.25">
      <c r="A42" s="131"/>
      <c r="D42" s="87"/>
    </row>
    <row r="43" spans="1:23" s="85" customFormat="1" x14ac:dyDescent="0.25">
      <c r="A43" s="131"/>
      <c r="D43" s="87"/>
    </row>
    <row r="44" spans="1:23" s="85" customFormat="1" x14ac:dyDescent="0.25">
      <c r="A44" s="131"/>
      <c r="D44" s="87"/>
    </row>
    <row r="45" spans="1:23" s="85" customFormat="1" x14ac:dyDescent="0.25">
      <c r="A45" s="131"/>
      <c r="D45" s="87"/>
    </row>
    <row r="46" spans="1:23" s="85" customFormat="1" x14ac:dyDescent="0.25">
      <c r="A46" s="131"/>
      <c r="D46" s="87"/>
    </row>
    <row r="47" spans="1:23" s="85" customFormat="1" x14ac:dyDescent="0.25">
      <c r="A47" s="131"/>
      <c r="D47" s="87"/>
    </row>
    <row r="48" spans="1:23" s="85" customFormat="1" x14ac:dyDescent="0.25">
      <c r="A48" s="131"/>
      <c r="D48" s="87"/>
    </row>
    <row r="49" spans="1:4" s="85" customFormat="1" x14ac:dyDescent="0.25">
      <c r="A49" s="131"/>
      <c r="D49" s="87"/>
    </row>
    <row r="50" spans="1:4" s="85" customFormat="1" x14ac:dyDescent="0.25">
      <c r="A50" s="131"/>
      <c r="D50" s="87"/>
    </row>
    <row r="51" spans="1:4" s="85" customFormat="1" x14ac:dyDescent="0.25">
      <c r="A51" s="131"/>
      <c r="D51" s="87"/>
    </row>
    <row r="52" spans="1:4" s="85" customFormat="1" x14ac:dyDescent="0.25">
      <c r="A52" s="131"/>
      <c r="D52" s="87"/>
    </row>
    <row r="53" spans="1:4" s="85" customFormat="1" x14ac:dyDescent="0.25">
      <c r="A53" s="131"/>
      <c r="D53" s="87"/>
    </row>
    <row r="54" spans="1:4" s="85" customFormat="1" x14ac:dyDescent="0.25">
      <c r="A54" s="131"/>
      <c r="D54" s="87"/>
    </row>
    <row r="55" spans="1:4" s="85" customFormat="1" x14ac:dyDescent="0.25">
      <c r="A55" s="131"/>
      <c r="D55" s="87"/>
    </row>
    <row r="56" spans="1:4" s="85" customFormat="1" x14ac:dyDescent="0.25">
      <c r="A56" s="131"/>
      <c r="D56" s="87"/>
    </row>
    <row r="57" spans="1:4" s="85" customFormat="1" x14ac:dyDescent="0.25">
      <c r="A57" s="131"/>
      <c r="D57" s="87"/>
    </row>
    <row r="58" spans="1:4" s="85" customFormat="1" x14ac:dyDescent="0.25">
      <c r="A58" s="131"/>
      <c r="D58" s="87"/>
    </row>
    <row r="59" spans="1:4" s="85" customFormat="1" x14ac:dyDescent="0.25">
      <c r="A59" s="131"/>
      <c r="D59" s="87"/>
    </row>
    <row r="60" spans="1:4" s="85" customFormat="1" x14ac:dyDescent="0.25">
      <c r="A60" s="131"/>
      <c r="D60" s="87"/>
    </row>
    <row r="61" spans="1:4" s="85" customFormat="1" x14ac:dyDescent="0.25">
      <c r="A61" s="131"/>
      <c r="D61" s="87"/>
    </row>
    <row r="62" spans="1:4" s="85" customFormat="1" x14ac:dyDescent="0.25">
      <c r="A62" s="131"/>
      <c r="D62" s="87"/>
    </row>
    <row r="63" spans="1:4" s="85" customFormat="1" x14ac:dyDescent="0.25">
      <c r="A63" s="131"/>
      <c r="D63" s="87"/>
    </row>
    <row r="64" spans="1:4" s="85" customFormat="1" x14ac:dyDescent="0.25">
      <c r="A64" s="131"/>
      <c r="D64" s="87"/>
    </row>
    <row r="65" spans="1:4" s="85" customFormat="1" x14ac:dyDescent="0.25">
      <c r="A65" s="131"/>
      <c r="D65" s="87"/>
    </row>
    <row r="66" spans="1:4" s="85" customFormat="1" x14ac:dyDescent="0.25">
      <c r="A66" s="131"/>
      <c r="D66" s="87"/>
    </row>
    <row r="67" spans="1:4" s="85" customFormat="1" x14ac:dyDescent="0.25">
      <c r="A67" s="131"/>
      <c r="D67" s="87"/>
    </row>
    <row r="68" spans="1:4" s="85" customFormat="1" x14ac:dyDescent="0.25">
      <c r="A68" s="131"/>
      <c r="D68" s="87"/>
    </row>
    <row r="69" spans="1:4" s="85" customFormat="1" x14ac:dyDescent="0.25">
      <c r="A69" s="131"/>
      <c r="D69" s="87"/>
    </row>
    <row r="70" spans="1:4" s="85" customFormat="1" x14ac:dyDescent="0.25">
      <c r="A70" s="131"/>
      <c r="D70" s="87"/>
    </row>
    <row r="71" spans="1:4" s="85" customFormat="1" x14ac:dyDescent="0.25">
      <c r="A71" s="131"/>
      <c r="D71" s="87"/>
    </row>
    <row r="72" spans="1:4" s="85" customFormat="1" x14ac:dyDescent="0.25">
      <c r="A72" s="131"/>
      <c r="D72" s="87"/>
    </row>
    <row r="73" spans="1:4" s="85" customFormat="1" x14ac:dyDescent="0.25">
      <c r="A73" s="131"/>
      <c r="D73" s="87"/>
    </row>
    <row r="74" spans="1:4" s="85" customFormat="1" x14ac:dyDescent="0.25">
      <c r="A74" s="131"/>
      <c r="D74" s="87"/>
    </row>
    <row r="75" spans="1:4" s="85" customFormat="1" x14ac:dyDescent="0.25">
      <c r="A75" s="131"/>
      <c r="D75" s="87"/>
    </row>
    <row r="76" spans="1:4" s="85" customFormat="1" x14ac:dyDescent="0.25">
      <c r="A76" s="131"/>
      <c r="D76" s="87"/>
    </row>
    <row r="77" spans="1:4" s="85" customFormat="1" x14ac:dyDescent="0.25">
      <c r="A77" s="131"/>
      <c r="D77" s="87"/>
    </row>
    <row r="78" spans="1:4" s="85" customFormat="1" x14ac:dyDescent="0.25">
      <c r="A78" s="131"/>
      <c r="D78" s="87"/>
    </row>
    <row r="79" spans="1:4" s="85" customFormat="1" x14ac:dyDescent="0.25">
      <c r="A79" s="131"/>
      <c r="D79" s="87"/>
    </row>
    <row r="80" spans="1:4" s="85" customFormat="1" x14ac:dyDescent="0.25">
      <c r="A80" s="131"/>
      <c r="D80" s="87"/>
    </row>
    <row r="81" spans="1:4" s="85" customFormat="1" x14ac:dyDescent="0.25">
      <c r="A81" s="131"/>
      <c r="D81" s="87"/>
    </row>
    <row r="82" spans="1:4" s="85" customFormat="1" x14ac:dyDescent="0.25">
      <c r="A82" s="131"/>
      <c r="D82" s="87"/>
    </row>
    <row r="83" spans="1:4" s="85" customFormat="1" x14ac:dyDescent="0.25">
      <c r="A83" s="131"/>
      <c r="D83" s="87"/>
    </row>
    <row r="84" spans="1:4" s="85" customFormat="1" x14ac:dyDescent="0.25">
      <c r="A84" s="131"/>
      <c r="D84" s="87"/>
    </row>
    <row r="85" spans="1:4" s="85" customFormat="1" x14ac:dyDescent="0.25">
      <c r="A85" s="131"/>
      <c r="D85" s="87"/>
    </row>
    <row r="86" spans="1:4" s="85" customFormat="1" x14ac:dyDescent="0.25">
      <c r="A86" s="131"/>
      <c r="D86" s="87"/>
    </row>
    <row r="87" spans="1:4" s="85" customFormat="1" x14ac:dyDescent="0.25">
      <c r="A87" s="131"/>
      <c r="D87" s="87"/>
    </row>
    <row r="88" spans="1:4" s="85" customFormat="1" x14ac:dyDescent="0.25">
      <c r="A88" s="131"/>
      <c r="D88" s="87"/>
    </row>
    <row r="89" spans="1:4" s="85" customFormat="1" x14ac:dyDescent="0.25">
      <c r="A89" s="131"/>
      <c r="D89" s="87"/>
    </row>
    <row r="90" spans="1:4" s="85" customFormat="1" x14ac:dyDescent="0.25">
      <c r="A90" s="131"/>
      <c r="D90" s="87"/>
    </row>
    <row r="91" spans="1:4" s="85" customFormat="1" x14ac:dyDescent="0.25">
      <c r="A91" s="131"/>
      <c r="D91" s="87"/>
    </row>
    <row r="92" spans="1:4" s="85" customFormat="1" x14ac:dyDescent="0.25">
      <c r="A92" s="131"/>
      <c r="D92" s="87"/>
    </row>
    <row r="93" spans="1:4" s="85" customFormat="1" x14ac:dyDescent="0.25">
      <c r="A93" s="131"/>
      <c r="D93" s="87"/>
    </row>
    <row r="94" spans="1:4" s="85" customFormat="1" x14ac:dyDescent="0.25">
      <c r="A94" s="131"/>
      <c r="D94" s="87"/>
    </row>
    <row r="95" spans="1:4" s="85" customFormat="1" x14ac:dyDescent="0.25">
      <c r="A95" s="131"/>
      <c r="D95" s="87"/>
    </row>
    <row r="96" spans="1:4" s="85" customFormat="1" x14ac:dyDescent="0.25">
      <c r="A96" s="131"/>
      <c r="D96" s="87"/>
    </row>
    <row r="97" spans="1:4" s="85" customFormat="1" x14ac:dyDescent="0.25">
      <c r="A97" s="131"/>
      <c r="D97" s="87"/>
    </row>
    <row r="98" spans="1:4" s="85" customFormat="1" x14ac:dyDescent="0.25">
      <c r="A98" s="131"/>
      <c r="D98" s="87"/>
    </row>
    <row r="99" spans="1:4" s="85" customFormat="1" x14ac:dyDescent="0.25">
      <c r="A99" s="131"/>
      <c r="D99" s="87"/>
    </row>
    <row r="100" spans="1:4" s="85" customFormat="1" x14ac:dyDescent="0.25">
      <c r="A100" s="131"/>
      <c r="D100" s="87"/>
    </row>
    <row r="101" spans="1:4" s="85" customFormat="1" x14ac:dyDescent="0.25">
      <c r="A101" s="131"/>
      <c r="D101" s="87"/>
    </row>
    <row r="102" spans="1:4" s="85" customFormat="1" x14ac:dyDescent="0.25">
      <c r="A102" s="131"/>
      <c r="D102" s="87"/>
    </row>
    <row r="103" spans="1:4" s="85" customFormat="1" x14ac:dyDescent="0.25">
      <c r="A103" s="131"/>
      <c r="D103" s="87"/>
    </row>
    <row r="104" spans="1:4" s="85" customFormat="1" x14ac:dyDescent="0.25">
      <c r="A104" s="131"/>
      <c r="D104" s="87"/>
    </row>
    <row r="105" spans="1:4" s="85" customFormat="1" x14ac:dyDescent="0.25">
      <c r="A105" s="131"/>
      <c r="D105" s="87"/>
    </row>
    <row r="106" spans="1:4" s="85" customFormat="1" x14ac:dyDescent="0.25">
      <c r="A106" s="131"/>
      <c r="D106" s="87"/>
    </row>
    <row r="107" spans="1:4" s="85" customFormat="1" x14ac:dyDescent="0.25">
      <c r="A107" s="131"/>
      <c r="D107" s="87"/>
    </row>
    <row r="108" spans="1:4" s="85" customFormat="1" x14ac:dyDescent="0.25">
      <c r="A108" s="131"/>
      <c r="D108" s="87"/>
    </row>
    <row r="109" spans="1:4" s="85" customFormat="1" x14ac:dyDescent="0.25">
      <c r="A109" s="131"/>
      <c r="D109" s="87"/>
    </row>
    <row r="110" spans="1:4" s="85" customFormat="1" x14ac:dyDescent="0.25">
      <c r="A110" s="131"/>
      <c r="D110" s="87"/>
    </row>
    <row r="111" spans="1:4" s="85" customFormat="1" x14ac:dyDescent="0.25">
      <c r="A111" s="131"/>
      <c r="D111" s="87"/>
    </row>
    <row r="112" spans="1:4" s="85" customFormat="1" x14ac:dyDescent="0.25">
      <c r="A112" s="131"/>
      <c r="D112" s="87"/>
    </row>
    <row r="113" spans="1:4" s="85" customFormat="1" x14ac:dyDescent="0.25">
      <c r="A113" s="131"/>
      <c r="D113" s="87"/>
    </row>
    <row r="114" spans="1:4" s="85" customFormat="1" x14ac:dyDescent="0.25">
      <c r="A114" s="131"/>
      <c r="D114" s="87"/>
    </row>
    <row r="115" spans="1:4" s="85" customFormat="1" x14ac:dyDescent="0.25">
      <c r="A115" s="131"/>
      <c r="D115" s="87"/>
    </row>
    <row r="116" spans="1:4" s="85" customFormat="1" x14ac:dyDescent="0.25">
      <c r="A116" s="131"/>
      <c r="D116" s="87"/>
    </row>
    <row r="117" spans="1:4" s="85" customFormat="1" x14ac:dyDescent="0.25">
      <c r="A117" s="131"/>
      <c r="D117" s="87"/>
    </row>
    <row r="118" spans="1:4" s="85" customFormat="1" x14ac:dyDescent="0.25">
      <c r="A118" s="131"/>
      <c r="D118" s="87"/>
    </row>
    <row r="119" spans="1:4" s="85" customFormat="1" x14ac:dyDescent="0.25">
      <c r="A119" s="131"/>
      <c r="D119" s="87"/>
    </row>
    <row r="120" spans="1:4" s="85" customFormat="1" x14ac:dyDescent="0.25">
      <c r="A120" s="131"/>
      <c r="D120" s="87"/>
    </row>
    <row r="121" spans="1:4" s="85" customFormat="1" x14ac:dyDescent="0.25">
      <c r="A121" s="131"/>
      <c r="D121" s="87"/>
    </row>
    <row r="122" spans="1:4" s="85" customFormat="1" x14ac:dyDescent="0.25">
      <c r="A122" s="131"/>
      <c r="D122" s="87"/>
    </row>
    <row r="123" spans="1:4" s="85" customFormat="1" x14ac:dyDescent="0.25">
      <c r="A123" s="131"/>
      <c r="D123" s="87"/>
    </row>
    <row r="124" spans="1:4" s="85" customFormat="1" x14ac:dyDescent="0.25">
      <c r="A124" s="131"/>
      <c r="D124" s="87"/>
    </row>
    <row r="125" spans="1:4" s="85" customFormat="1" x14ac:dyDescent="0.25">
      <c r="A125" s="131"/>
      <c r="D125" s="87"/>
    </row>
    <row r="126" spans="1:4" s="85" customFormat="1" x14ac:dyDescent="0.25">
      <c r="A126" s="131"/>
      <c r="D126" s="87"/>
    </row>
    <row r="127" spans="1:4" s="85" customFormat="1" x14ac:dyDescent="0.25">
      <c r="A127" s="131"/>
      <c r="D127" s="87"/>
    </row>
    <row r="128" spans="1:4" s="85" customFormat="1" x14ac:dyDescent="0.25">
      <c r="A128" s="131"/>
      <c r="D128" s="87"/>
    </row>
    <row r="129" spans="1:4" s="85" customFormat="1" x14ac:dyDescent="0.25">
      <c r="A129" s="131"/>
      <c r="D129" s="87"/>
    </row>
    <row r="130" spans="1:4" s="85" customFormat="1" x14ac:dyDescent="0.25">
      <c r="A130" s="131"/>
      <c r="D130" s="87"/>
    </row>
    <row r="131" spans="1:4" s="85" customFormat="1" x14ac:dyDescent="0.25">
      <c r="A131" s="131"/>
      <c r="D131" s="87"/>
    </row>
    <row r="132" spans="1:4" s="85" customFormat="1" x14ac:dyDescent="0.25">
      <c r="A132" s="131"/>
      <c r="D132" s="87"/>
    </row>
    <row r="133" spans="1:4" s="85" customFormat="1" x14ac:dyDescent="0.25">
      <c r="A133" s="131"/>
      <c r="D133" s="87"/>
    </row>
    <row r="134" spans="1:4" s="85" customFormat="1" x14ac:dyDescent="0.25">
      <c r="A134" s="131"/>
      <c r="D134" s="87"/>
    </row>
    <row r="135" spans="1:4" s="85" customFormat="1" x14ac:dyDescent="0.25">
      <c r="A135" s="131"/>
      <c r="D135" s="87"/>
    </row>
    <row r="136" spans="1:4" s="85" customFormat="1" x14ac:dyDescent="0.25">
      <c r="A136" s="131"/>
      <c r="D136" s="87"/>
    </row>
    <row r="137" spans="1:4" s="85" customFormat="1" x14ac:dyDescent="0.25">
      <c r="A137" s="131"/>
      <c r="D137" s="87"/>
    </row>
    <row r="138" spans="1:4" s="85" customFormat="1" x14ac:dyDescent="0.25">
      <c r="A138" s="131"/>
      <c r="D138" s="87"/>
    </row>
    <row r="139" spans="1:4" s="85" customFormat="1" x14ac:dyDescent="0.25">
      <c r="A139" s="131"/>
      <c r="D139" s="87"/>
    </row>
    <row r="140" spans="1:4" s="85" customFormat="1" x14ac:dyDescent="0.25">
      <c r="A140" s="131"/>
      <c r="D140" s="87"/>
    </row>
    <row r="141" spans="1:4" s="85" customFormat="1" x14ac:dyDescent="0.25">
      <c r="A141" s="131"/>
      <c r="D141" s="87"/>
    </row>
    <row r="142" spans="1:4" s="85" customFormat="1" x14ac:dyDescent="0.25">
      <c r="A142" s="131"/>
      <c r="D142" s="87"/>
    </row>
    <row r="143" spans="1:4" s="85" customFormat="1" x14ac:dyDescent="0.25">
      <c r="A143" s="131"/>
      <c r="D143" s="87"/>
    </row>
    <row r="144" spans="1:4" s="85" customFormat="1" x14ac:dyDescent="0.25">
      <c r="A144" s="131"/>
      <c r="D144" s="87"/>
    </row>
    <row r="145" spans="1:4" s="85" customFormat="1" x14ac:dyDescent="0.25">
      <c r="A145" s="131"/>
      <c r="D145" s="87"/>
    </row>
    <row r="146" spans="1:4" s="85" customFormat="1" x14ac:dyDescent="0.25">
      <c r="A146" s="131"/>
      <c r="D146" s="87"/>
    </row>
    <row r="147" spans="1:4" s="85" customFormat="1" x14ac:dyDescent="0.25">
      <c r="A147" s="131"/>
      <c r="D147" s="87"/>
    </row>
    <row r="148" spans="1:4" s="85" customFormat="1" x14ac:dyDescent="0.25">
      <c r="A148" s="131"/>
      <c r="D148" s="87"/>
    </row>
    <row r="149" spans="1:4" s="85" customFormat="1" x14ac:dyDescent="0.25">
      <c r="A149" s="131"/>
      <c r="D149" s="87"/>
    </row>
    <row r="150" spans="1:4" s="85" customFormat="1" x14ac:dyDescent="0.25">
      <c r="A150" s="131"/>
      <c r="D150" s="87"/>
    </row>
    <row r="151" spans="1:4" s="85" customFormat="1" x14ac:dyDescent="0.25">
      <c r="A151" s="131"/>
      <c r="D151" s="87"/>
    </row>
    <row r="152" spans="1:4" s="85" customFormat="1" x14ac:dyDescent="0.25">
      <c r="A152" s="131"/>
      <c r="D152" s="87"/>
    </row>
    <row r="153" spans="1:4" s="85" customFormat="1" x14ac:dyDescent="0.25">
      <c r="A153" s="131"/>
      <c r="D153" s="87"/>
    </row>
    <row r="154" spans="1:4" s="85" customFormat="1" x14ac:dyDescent="0.25">
      <c r="A154" s="131"/>
      <c r="D154" s="87"/>
    </row>
    <row r="155" spans="1:4" s="85" customFormat="1" x14ac:dyDescent="0.25">
      <c r="A155" s="131"/>
      <c r="D155" s="87"/>
    </row>
    <row r="156" spans="1:4" s="85" customFormat="1" x14ac:dyDescent="0.25">
      <c r="A156" s="131"/>
      <c r="D156" s="87"/>
    </row>
  </sheetData>
  <mergeCells count="11">
    <mergeCell ref="A1:W3"/>
    <mergeCell ref="A34:W34"/>
    <mergeCell ref="A5:W5"/>
    <mergeCell ref="A10:W10"/>
    <mergeCell ref="A18:W18"/>
    <mergeCell ref="D7:U7"/>
    <mergeCell ref="V7:W8"/>
    <mergeCell ref="A7:C8"/>
    <mergeCell ref="D8:I8"/>
    <mergeCell ref="J8:O8"/>
    <mergeCell ref="P8:U8"/>
  </mergeCells>
  <conditionalFormatting sqref="A35:A40">
    <cfRule type="containsText" dxfId="50" priority="207" operator="containsText" text="POSIBLE">
      <formula>NOT(ISERROR(SEARCH("POSIBLE",A35)))</formula>
    </cfRule>
    <cfRule type="containsText" dxfId="49" priority="206" operator="containsText" text="PROBABLE">
      <formula>NOT(ISERROR(SEARCH("PROBABLE",A35)))</formula>
    </cfRule>
    <cfRule type="containsText" dxfId="48" priority="205" operator="containsText" text="INMINENTE">
      <formula>NOT(ISERROR(SEARCH("INMINENTE",A35)))</formula>
    </cfRule>
  </conditionalFormatting>
  <conditionalFormatting sqref="C11:C17 H11:H17 T11:T17 A19:A33 C19:H33 J19:N33 P19:T33">
    <cfRule type="containsText" dxfId="47" priority="215" operator="containsText" text="PROBABLE">
      <formula>NOT(ISERROR(SEARCH("PROBABLE",A11)))</formula>
    </cfRule>
    <cfRule type="containsText" dxfId="46" priority="214" operator="containsText" text="INMINENTE">
      <formula>NOT(ISERROR(SEARCH("INMINENTE",A11)))</formula>
    </cfRule>
    <cfRule type="containsText" dxfId="45" priority="216" operator="containsText" text="POSIBLE">
      <formula>NOT(ISERROR(SEARCH("POSIBLE",A11)))</formula>
    </cfRule>
  </conditionalFormatting>
  <conditionalFormatting sqref="C35:C40">
    <cfRule type="containsText" dxfId="44" priority="203" operator="containsText" text="PROBABLE">
      <formula>NOT(ISERROR(SEARCH("PROBABLE",C35)))</formula>
    </cfRule>
    <cfRule type="containsText" dxfId="43" priority="202" operator="containsText" text="INMINENTE">
      <formula>NOT(ISERROR(SEARCH("INMINENTE",C35)))</formula>
    </cfRule>
    <cfRule type="containsText" dxfId="42" priority="204" operator="containsText" text="POSIBLE">
      <formula>NOT(ISERROR(SEARCH("POSIBLE",C35)))</formula>
    </cfRule>
  </conditionalFormatting>
  <conditionalFormatting sqref="H35:H40">
    <cfRule type="containsText" dxfId="41" priority="150" operator="containsText" text="POSIBLE">
      <formula>NOT(ISERROR(SEARCH("POSIBLE",H35)))</formula>
    </cfRule>
    <cfRule type="containsText" dxfId="40" priority="148" operator="containsText" text="INMINENTE">
      <formula>NOT(ISERROR(SEARCH("INMINENTE",H35)))</formula>
    </cfRule>
    <cfRule type="containsText" dxfId="39" priority="149" operator="containsText" text="PROBABLE">
      <formula>NOT(ISERROR(SEARCH("PROBABLE",H35)))</formula>
    </cfRule>
  </conditionalFormatting>
  <conditionalFormatting sqref="I11:I17 O11:O17 U11:U17 I19:I33 O19:O33 U19:U33">
    <cfRule type="containsText" dxfId="38" priority="136" operator="containsText" text="ALTO">
      <formula>NOT(ISERROR(SEARCH("ALTO",I11)))</formula>
    </cfRule>
    <cfRule type="containsText" dxfId="37" priority="137" operator="containsText" text="BAJA">
      <formula>NOT(ISERROR(SEARCH("BAJA",I11)))</formula>
    </cfRule>
    <cfRule type="containsText" dxfId="36" priority="138" operator="containsText" text="MEDIA">
      <formula>NOT(ISERROR(SEARCH("MEDIA",I11)))</formula>
    </cfRule>
  </conditionalFormatting>
  <conditionalFormatting sqref="I35:I40">
    <cfRule type="containsText" dxfId="35" priority="97" operator="containsText" text="ALTO">
      <formula>NOT(ISERROR(SEARCH("ALTO",I35)))</formula>
    </cfRule>
    <cfRule type="containsText" dxfId="34" priority="98" operator="containsText" text="BAJA">
      <formula>NOT(ISERROR(SEARCH("BAJA",I35)))</formula>
    </cfRule>
    <cfRule type="containsText" dxfId="33" priority="99" operator="containsText" text="MEDIA">
      <formula>NOT(ISERROR(SEARCH("MEDIA",I35)))</formula>
    </cfRule>
  </conditionalFormatting>
  <conditionalFormatting sqref="K11:K17">
    <cfRule type="cellIs" dxfId="32" priority="397" stopIfTrue="1" operator="equal">
      <formula>"ALTO"</formula>
    </cfRule>
    <cfRule type="cellIs" dxfId="31" priority="396" stopIfTrue="1" operator="equal">
      <formula>"MEDIO"</formula>
    </cfRule>
    <cfRule type="cellIs" dxfId="30" priority="395" stopIfTrue="1" operator="equal">
      <formula>"BAJO"</formula>
    </cfRule>
  </conditionalFormatting>
  <conditionalFormatting sqref="K35:K40">
    <cfRule type="cellIs" dxfId="29" priority="159" stopIfTrue="1" operator="equal">
      <formula>"ALTO"</formula>
    </cfRule>
    <cfRule type="cellIs" dxfId="28" priority="158" stopIfTrue="1" operator="equal">
      <formula>"MEDIO"</formula>
    </cfRule>
    <cfRule type="cellIs" dxfId="27" priority="157" stopIfTrue="1" operator="equal">
      <formula>"BAJO"</formula>
    </cfRule>
  </conditionalFormatting>
  <conditionalFormatting sqref="N11:N17">
    <cfRule type="containsText" dxfId="26" priority="184" operator="containsText" text="INMINENTE">
      <formula>NOT(ISERROR(SEARCH("INMINENTE",N11)))</formula>
    </cfRule>
    <cfRule type="containsText" dxfId="25" priority="185" operator="containsText" text="PROBABLE">
      <formula>NOT(ISERROR(SEARCH("PROBABLE",N11)))</formula>
    </cfRule>
    <cfRule type="containsText" dxfId="24" priority="186" operator="containsText" text="POSIBLE">
      <formula>NOT(ISERROR(SEARCH("POSIBLE",N11)))</formula>
    </cfRule>
  </conditionalFormatting>
  <conditionalFormatting sqref="N35:N40">
    <cfRule type="containsText" dxfId="23" priority="147" operator="containsText" text="POSIBLE">
      <formula>NOT(ISERROR(SEARCH("POSIBLE",N35)))</formula>
    </cfRule>
    <cfRule type="containsText" dxfId="22" priority="146" operator="containsText" text="PROBABLE">
      <formula>NOT(ISERROR(SEARCH("PROBABLE",N35)))</formula>
    </cfRule>
    <cfRule type="containsText" dxfId="21" priority="145" operator="containsText" text="INMINENTE">
      <formula>NOT(ISERROR(SEARCH("INMINENTE",N35)))</formula>
    </cfRule>
  </conditionalFormatting>
  <conditionalFormatting sqref="O35:O40 U35:U40">
    <cfRule type="containsText" dxfId="20" priority="96" operator="containsText" text="MEDIA">
      <formula>NOT(ISERROR(SEARCH("MEDIA",O35)))</formula>
    </cfRule>
    <cfRule type="containsText" dxfId="19" priority="95" operator="containsText" text="BAJA">
      <formula>NOT(ISERROR(SEARCH("BAJA",O35)))</formula>
    </cfRule>
    <cfRule type="containsText" dxfId="18" priority="94" operator="containsText" text="ALTO">
      <formula>NOT(ISERROR(SEARCH("ALTO",O35)))</formula>
    </cfRule>
  </conditionalFormatting>
  <conditionalFormatting sqref="T35:T40">
    <cfRule type="containsText" dxfId="17" priority="143" operator="containsText" text="PROBABLE">
      <formula>NOT(ISERROR(SEARCH("PROBABLE",T35)))</formula>
    </cfRule>
    <cfRule type="containsText" dxfId="16" priority="144" operator="containsText" text="POSIBLE">
      <formula>NOT(ISERROR(SEARCH("POSIBLE",T35)))</formula>
    </cfRule>
    <cfRule type="containsText" dxfId="15" priority="142" operator="containsText" text="INMINENTE">
      <formula>NOT(ISERROR(SEARCH("INMINENTE",T35)))</formula>
    </cfRule>
  </conditionalFormatting>
  <conditionalFormatting sqref="V11:V17">
    <cfRule type="cellIs" dxfId="14" priority="70" stopIfTrue="1" operator="equal">
      <formula>"BAJO"</formula>
    </cfRule>
    <cfRule type="cellIs" dxfId="13" priority="72" stopIfTrue="1" operator="equal">
      <formula>"ALTO"</formula>
    </cfRule>
    <cfRule type="cellIs" dxfId="12" priority="71" stopIfTrue="1" operator="equal">
      <formula>"MEDIO"</formula>
    </cfRule>
  </conditionalFormatting>
  <conditionalFormatting sqref="V19:V33">
    <cfRule type="cellIs" dxfId="11" priority="22" stopIfTrue="1" operator="equal">
      <formula>"BAJO"</formula>
    </cfRule>
    <cfRule type="cellIs" dxfId="10" priority="23" stopIfTrue="1" operator="equal">
      <formula>"MEDIO"</formula>
    </cfRule>
    <cfRule type="cellIs" dxfId="9" priority="24" stopIfTrue="1" operator="equal">
      <formula>"ALTO"</formula>
    </cfRule>
  </conditionalFormatting>
  <conditionalFormatting sqref="V35:V40">
    <cfRule type="cellIs" dxfId="8" priority="2" stopIfTrue="1" operator="equal">
      <formula>"MEDIO"</formula>
    </cfRule>
    <cfRule type="cellIs" dxfId="7" priority="3" stopIfTrue="1" operator="equal">
      <formula>"ALTO"</formula>
    </cfRule>
    <cfRule type="cellIs" dxfId="6" priority="1" stopIfTrue="1" operator="equal">
      <formula>"BAJO"</formula>
    </cfRule>
  </conditionalFormatting>
  <conditionalFormatting sqref="W11:W17 W19:W33">
    <cfRule type="containsText" dxfId="5" priority="291" operator="containsText" text="ALTO">
      <formula>NOT(ISERROR(SEARCH("ALTO",W11)))</formula>
    </cfRule>
    <cfRule type="containsText" dxfId="4" priority="292" operator="containsText" text="MEDIO">
      <formula>NOT(ISERROR(SEARCH("MEDIO",W11)))</formula>
    </cfRule>
    <cfRule type="containsText" dxfId="3" priority="293" operator="containsText" text="BAJO">
      <formula>NOT(ISERROR(SEARCH("BAJO",W11)))</formula>
    </cfRule>
  </conditionalFormatting>
  <conditionalFormatting sqref="W35:W40">
    <cfRule type="containsText" dxfId="2" priority="152" operator="containsText" text="MEDIO">
      <formula>NOT(ISERROR(SEARCH("MEDIO",W35)))</formula>
    </cfRule>
    <cfRule type="containsText" dxfId="1" priority="153" operator="containsText" text="BAJO">
      <formula>NOT(ISERROR(SEARCH("BAJO",W35)))</formula>
    </cfRule>
    <cfRule type="containsText" dxfId="0" priority="151" operator="containsText" text="ALTO">
      <formula>NOT(ISERROR(SEARCH("ALTO",W35)))</formula>
    </cfRule>
  </conditionalFormatting>
  <printOptions horizontalCentered="1"/>
  <pageMargins left="0.19685039370078741" right="0.19685039370078741" top="0.39370078740157483" bottom="0.39370078740157483" header="0.31496062992125984" footer="0.31496062992125984"/>
  <pageSetup paperSize="5" scale="39" orientation="landscape" r:id="rId1"/>
  <rowBreaks count="1" manualBreakCount="1">
    <brk id="4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4142f8-d32b-49b7-ab18-b7b86ad58d2c" xsi:nil="true"/>
    <lcf76f155ced4ddcb4097134ff3c332f xmlns="40db984f-f749-4df9-80d0-1416c7425b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182CDE42CDB24DA957A2A5523AAC63" ma:contentTypeVersion="16" ma:contentTypeDescription="Crear nuevo documento." ma:contentTypeScope="" ma:versionID="0fcc2ac79a55f92a458a536cf103134e">
  <xsd:schema xmlns:xsd="http://www.w3.org/2001/XMLSchema" xmlns:xs="http://www.w3.org/2001/XMLSchema" xmlns:p="http://schemas.microsoft.com/office/2006/metadata/properties" xmlns:ns2="40db984f-f749-4df9-80d0-1416c7425b5f" xmlns:ns3="204142f8-d32b-49b7-ab18-b7b86ad58d2c" targetNamespace="http://schemas.microsoft.com/office/2006/metadata/properties" ma:root="true" ma:fieldsID="23ec24614e4ce061314198040113672c" ns2:_="" ns3:_="">
    <xsd:import namespace="40db984f-f749-4df9-80d0-1416c7425b5f"/>
    <xsd:import namespace="204142f8-d32b-49b7-ab18-b7b86ad58d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b984f-f749-4df9-80d0-1416c7425b5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990bb65-6c50-4f38-babf-c7965d6a80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142f8-d32b-49b7-ab18-b7b86ad58d2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bd59b84-2fdf-49c8-baa4-cd4c95ce1f8c}" ma:internalName="TaxCatchAll" ma:showField="CatchAllData" ma:web="204142f8-d32b-49b7-ab18-b7b86ad58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06664-9FE0-4AB7-A2F8-107FFD6A56B0}">
  <ds:schemaRefs>
    <ds:schemaRef ds:uri="http://schemas.microsoft.com/sharepoint/v3/contenttype/forms"/>
  </ds:schemaRefs>
</ds:datastoreItem>
</file>

<file path=customXml/itemProps2.xml><?xml version="1.0" encoding="utf-8"?>
<ds:datastoreItem xmlns:ds="http://schemas.openxmlformats.org/officeDocument/2006/customXml" ds:itemID="{950AEF68-AAF6-432C-A471-B81EC7AF7D8C}">
  <ds:schemaRefs>
    <ds:schemaRef ds:uri="http://purl.org/dc/terms/"/>
    <ds:schemaRef ds:uri="204142f8-d32b-49b7-ab18-b7b86ad58d2c"/>
    <ds:schemaRef ds:uri="40db984f-f749-4df9-80d0-1416c7425b5f"/>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EED687C-4039-458F-89B4-ACDF8043D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b984f-f749-4df9-80d0-1416c7425b5f"/>
    <ds:schemaRef ds:uri="204142f8-d32b-49b7-ab18-b7b86ad58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Portada</vt:lpstr>
      <vt:lpstr> Análisis riesgo</vt:lpstr>
      <vt:lpstr>Hoja2</vt:lpstr>
      <vt:lpstr> Vul.personas</vt:lpstr>
      <vt:lpstr>Vul.recursos</vt:lpstr>
      <vt:lpstr> Vul.sistem</vt:lpstr>
      <vt:lpstr>Analisis de Riesgo</vt:lpstr>
      <vt:lpstr>'Analisis de Riesgo'!Área_de_impresión</vt:lpstr>
      <vt:lpstr>Portada!Área_de_impresión</vt:lpstr>
    </vt:vector>
  </TitlesOfParts>
  <Manager/>
  <Company>aposentos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ANALISIS DE AMENAZAS Y VULNERABILIDAD</dc:title>
  <dc:subject>PLAN DE EMERGENCIAS</dc:subject>
  <dc:creator>OR CUELLAR</dc:creator>
  <cp:keywords/>
  <dc:description/>
  <cp:lastModifiedBy>Angela Cristina Cifuentes Corredor</cp:lastModifiedBy>
  <cp:revision/>
  <dcterms:created xsi:type="dcterms:W3CDTF">2003-09-05T13:36:03Z</dcterms:created>
  <dcterms:modified xsi:type="dcterms:W3CDTF">2026-04-17T18:55:07Z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0x01010099182CDE42CDB24DA957A2A5523AAC63</vt:lpwstr>
  </property>
  <property fmtid="{D5CDD505-2E9C-101B-9397-08002B2CF9AE}" pid="3" name="MediaServiceImageTags">
    <vt:lpwstr/>
  </property>
</Properties>
</file>