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mc:AlternateContent xmlns:mc="http://schemas.openxmlformats.org/markup-compatibility/2006">
    <mc:Choice Requires="x15">
      <x15ac:absPath xmlns:x15ac="http://schemas.microsoft.com/office/spreadsheetml/2010/11/ac" url="https://bomberosbog-my.sharepoint.com/personal/acifuentes_bomberosbogota_gov_co/Documents/Documentos/2026/Procedimientos/SST/Planes de emergencia/Finales 17042026/B-17 CENTRO HISTORICO/"/>
    </mc:Choice>
  </mc:AlternateContent>
  <xr:revisionPtr revIDLastSave="1" documentId="13_ncr:1_{F7DEED1B-083C-47A1-BE94-57B1A5539045}" xr6:coauthVersionLast="47" xr6:coauthVersionMax="47" xr10:uidLastSave="{1CA3ED29-5FEC-481C-B511-D2A659BB4D90}"/>
  <bookViews>
    <workbookView xWindow="-108" yWindow="-108" windowWidth="23256" windowHeight="12456" tabRatio="759" xr2:uid="{00000000-000D-0000-FFFF-FFFF00000000}"/>
  </bookViews>
  <sheets>
    <sheet name="Portada" sheetId="14" r:id="rId1"/>
    <sheet name="amenazas" sheetId="8" r:id="rId2"/>
    <sheet name="Hoja2" sheetId="17" state="hidden" r:id="rId3"/>
    <sheet name=" Vulpersonas" sheetId="3" r:id="rId4"/>
    <sheet name="Vulrecursos" sheetId="7" r:id="rId5"/>
    <sheet name=" Vulsistem" sheetId="4" r:id="rId6"/>
    <sheet name="Analisis de riesgo " sheetId="12" r:id="rId7"/>
  </sheets>
  <definedNames>
    <definedName name="_xlnm._FilterDatabase" localSheetId="1" hidden="1">amenazas!#REF!</definedName>
    <definedName name="_xlnm.Print_Area" localSheetId="5">' Vulsistem'!$A$1:$I$35</definedName>
    <definedName name="_xlnm.Print_Area" localSheetId="6">'Analisis de riesgo '!$A$1:$W$43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9" i="12" l="1"/>
  <c r="C39" i="12" s="1"/>
  <c r="B40" i="12"/>
  <c r="C40" i="12" s="1"/>
  <c r="B41" i="12"/>
  <c r="C41" i="12" s="1"/>
  <c r="B42" i="12"/>
  <c r="C42" i="12" s="1"/>
  <c r="B43" i="12"/>
  <c r="C43" i="12" s="1"/>
  <c r="B38" i="12"/>
  <c r="C38" i="12" s="1"/>
  <c r="A43" i="12"/>
  <c r="A39" i="12"/>
  <c r="A40" i="12"/>
  <c r="A41" i="12"/>
  <c r="A42" i="12"/>
  <c r="A38" i="12"/>
  <c r="B31" i="12"/>
  <c r="C31" i="12" s="1"/>
  <c r="B32" i="12"/>
  <c r="B33" i="12"/>
  <c r="B34" i="12"/>
  <c r="B35" i="12"/>
  <c r="C35" i="12" s="1"/>
  <c r="B36" i="12"/>
  <c r="B30" i="12"/>
  <c r="C30" i="12" s="1"/>
  <c r="A31" i="12"/>
  <c r="A32" i="12"/>
  <c r="A33" i="12"/>
  <c r="A34" i="12"/>
  <c r="A35" i="12"/>
  <c r="A36" i="12"/>
  <c r="A30" i="12"/>
  <c r="B22" i="12"/>
  <c r="B23" i="12"/>
  <c r="C23" i="12" s="1"/>
  <c r="B24" i="12"/>
  <c r="B25" i="12"/>
  <c r="B26" i="12"/>
  <c r="B27" i="12"/>
  <c r="C27" i="12" s="1"/>
  <c r="B28" i="12"/>
  <c r="B29" i="12"/>
  <c r="B21" i="12"/>
  <c r="C21" i="12" s="1"/>
  <c r="A22" i="12"/>
  <c r="A23" i="12"/>
  <c r="A24" i="12"/>
  <c r="A25" i="12"/>
  <c r="A26" i="12"/>
  <c r="A27" i="12"/>
  <c r="A28" i="12"/>
  <c r="A29" i="12"/>
  <c r="B11" i="12"/>
  <c r="C11" i="12" s="1"/>
  <c r="B12" i="12"/>
  <c r="B13" i="12"/>
  <c r="C13" i="12" s="1"/>
  <c r="B14" i="12"/>
  <c r="B15" i="12"/>
  <c r="B16" i="12"/>
  <c r="B17" i="12"/>
  <c r="B18" i="12"/>
  <c r="C18" i="12" s="1"/>
  <c r="B19" i="12"/>
  <c r="A17" i="12"/>
  <c r="A18" i="12"/>
  <c r="A19" i="12"/>
  <c r="A12" i="12"/>
  <c r="A13" i="12"/>
  <c r="A14" i="12"/>
  <c r="A15" i="12"/>
  <c r="A16" i="12"/>
  <c r="C14" i="12" l="1"/>
  <c r="C26" i="12"/>
  <c r="C33" i="12"/>
  <c r="C17" i="12"/>
  <c r="C22" i="12"/>
  <c r="C16" i="12"/>
  <c r="C29" i="12"/>
  <c r="C25" i="12"/>
  <c r="C34" i="12"/>
  <c r="C19" i="12"/>
  <c r="C15" i="12"/>
  <c r="C12" i="12"/>
  <c r="C28" i="12"/>
  <c r="C24" i="12"/>
  <c r="C36" i="12"/>
  <c r="C32" i="12"/>
  <c r="D31" i="3" l="1"/>
  <c r="D17" i="3"/>
  <c r="A21" i="12"/>
  <c r="A11" i="12"/>
  <c r="D25" i="4"/>
  <c r="D18" i="4"/>
  <c r="D12" i="4"/>
  <c r="D43" i="7"/>
  <c r="D32" i="7"/>
  <c r="D14" i="7"/>
  <c r="D24" i="3"/>
  <c r="E22" i="12" l="1"/>
  <c r="E42" i="12"/>
  <c r="E43" i="12"/>
  <c r="E35" i="12"/>
  <c r="E33" i="12"/>
  <c r="E31" i="12"/>
  <c r="E29" i="12"/>
  <c r="E34" i="12"/>
  <c r="E27" i="12"/>
  <c r="E25" i="12"/>
  <c r="E36" i="12"/>
  <c r="E24" i="12"/>
  <c r="E18" i="12"/>
  <c r="E32" i="12"/>
  <c r="E26" i="12"/>
  <c r="E19" i="12"/>
  <c r="E17" i="12"/>
  <c r="E15" i="12"/>
  <c r="E14" i="12"/>
  <c r="E30" i="12"/>
  <c r="E28" i="12"/>
  <c r="E16" i="12"/>
  <c r="E13" i="12"/>
  <c r="P22" i="12"/>
  <c r="P24" i="12"/>
  <c r="P43" i="12"/>
  <c r="P42" i="12"/>
  <c r="P36" i="12"/>
  <c r="P35" i="12"/>
  <c r="P34" i="12"/>
  <c r="P33" i="12"/>
  <c r="P32" i="12"/>
  <c r="P31" i="12"/>
  <c r="P30" i="12"/>
  <c r="P29" i="12"/>
  <c r="P28" i="12"/>
  <c r="P27" i="12"/>
  <c r="P19" i="12"/>
  <c r="P18" i="12"/>
  <c r="P17" i="12"/>
  <c r="P16" i="12"/>
  <c r="P15" i="12"/>
  <c r="P14" i="12"/>
  <c r="J12" i="12"/>
  <c r="J24" i="12"/>
  <c r="J30" i="12"/>
  <c r="J29" i="12"/>
  <c r="J28" i="12"/>
  <c r="J27" i="12"/>
  <c r="J36" i="12"/>
  <c r="J35" i="12"/>
  <c r="J34" i="12"/>
  <c r="J33" i="12"/>
  <c r="J32" i="12"/>
  <c r="J31" i="12"/>
  <c r="J43" i="12"/>
  <c r="J42" i="12"/>
  <c r="J19" i="12"/>
  <c r="J18" i="12"/>
  <c r="J17" i="12"/>
  <c r="J16" i="12"/>
  <c r="J15" i="12"/>
  <c r="J14" i="12"/>
  <c r="J13" i="12"/>
  <c r="Q39" i="12"/>
  <c r="Q43" i="12"/>
  <c r="Q36" i="12"/>
  <c r="Q34" i="12"/>
  <c r="Q32" i="12"/>
  <c r="Q30" i="12"/>
  <c r="Q28" i="12"/>
  <c r="Q31" i="12"/>
  <c r="Q27" i="12"/>
  <c r="Q24" i="12"/>
  <c r="Q42" i="12"/>
  <c r="Q35" i="12"/>
  <c r="Q33" i="12"/>
  <c r="Q29" i="12"/>
  <c r="Q19" i="12"/>
  <c r="Q15" i="12"/>
  <c r="Q14" i="12"/>
  <c r="Q18" i="12"/>
  <c r="Q17" i="12"/>
  <c r="Q16" i="12"/>
  <c r="D23" i="12"/>
  <c r="D36" i="12"/>
  <c r="D35" i="12"/>
  <c r="D34" i="12"/>
  <c r="D33" i="12"/>
  <c r="D32" i="12"/>
  <c r="D31" i="12"/>
  <c r="D30" i="12"/>
  <c r="D29" i="12"/>
  <c r="D43" i="12"/>
  <c r="D28" i="12"/>
  <c r="D27" i="12"/>
  <c r="D26" i="12"/>
  <c r="D25" i="12"/>
  <c r="D24" i="12"/>
  <c r="D19" i="12"/>
  <c r="D18" i="12"/>
  <c r="D17" i="12"/>
  <c r="D16" i="12"/>
  <c r="D15" i="12"/>
  <c r="D14" i="12"/>
  <c r="D13" i="12"/>
  <c r="D42" i="12"/>
  <c r="L39" i="12"/>
  <c r="L43" i="12"/>
  <c r="L42" i="12"/>
  <c r="L24" i="12"/>
  <c r="L30" i="12"/>
  <c r="L29" i="12"/>
  <c r="L28" i="12"/>
  <c r="L27" i="12"/>
  <c r="L36" i="12"/>
  <c r="L35" i="12"/>
  <c r="L34" i="12"/>
  <c r="L33" i="12"/>
  <c r="L32" i="12"/>
  <c r="L31" i="12"/>
  <c r="L19" i="12"/>
  <c r="L17" i="12"/>
  <c r="L15" i="12"/>
  <c r="L14" i="12"/>
  <c r="L16" i="12"/>
  <c r="L13" i="12"/>
  <c r="L18" i="12"/>
  <c r="K39" i="12"/>
  <c r="K42" i="12"/>
  <c r="K29" i="12"/>
  <c r="K27" i="12"/>
  <c r="K36" i="12"/>
  <c r="K34" i="12"/>
  <c r="K32" i="12"/>
  <c r="K43" i="12"/>
  <c r="K24" i="12"/>
  <c r="K35" i="12"/>
  <c r="K31" i="12"/>
  <c r="K16" i="12"/>
  <c r="K30" i="12"/>
  <c r="K33" i="12"/>
  <c r="K19" i="12"/>
  <c r="K17" i="12"/>
  <c r="K15" i="12"/>
  <c r="K14" i="12"/>
  <c r="K28" i="12"/>
  <c r="K18" i="12"/>
  <c r="K13" i="12"/>
  <c r="R22" i="12"/>
  <c r="R43" i="12"/>
  <c r="R42" i="12"/>
  <c r="R36" i="12"/>
  <c r="R35" i="12"/>
  <c r="R34" i="12"/>
  <c r="R33" i="12"/>
  <c r="R32" i="12"/>
  <c r="R31" i="12"/>
  <c r="R30" i="12"/>
  <c r="R29" i="12"/>
  <c r="R28" i="12"/>
  <c r="R27" i="12"/>
  <c r="R24" i="12"/>
  <c r="R19" i="12"/>
  <c r="R17" i="12"/>
  <c r="R15" i="12"/>
  <c r="R18" i="12"/>
  <c r="R16" i="12"/>
  <c r="R14" i="12"/>
  <c r="F39" i="12"/>
  <c r="F43" i="12"/>
  <c r="F36" i="12"/>
  <c r="F35" i="12"/>
  <c r="F34" i="12"/>
  <c r="F33" i="12"/>
  <c r="F32" i="12"/>
  <c r="F31" i="12"/>
  <c r="F30" i="12"/>
  <c r="F29" i="12"/>
  <c r="F28" i="12"/>
  <c r="F26" i="12"/>
  <c r="F24" i="12"/>
  <c r="F42" i="12"/>
  <c r="F27" i="12"/>
  <c r="F25" i="12"/>
  <c r="F19" i="12"/>
  <c r="F17" i="12"/>
  <c r="F15" i="12"/>
  <c r="F14" i="12"/>
  <c r="F16" i="12"/>
  <c r="F13" i="12"/>
  <c r="F18" i="12"/>
  <c r="R25" i="12"/>
  <c r="R26" i="12"/>
  <c r="Q26" i="12"/>
  <c r="Q25" i="12"/>
  <c r="P25" i="12"/>
  <c r="P26" i="12"/>
  <c r="L25" i="12"/>
  <c r="L26" i="12"/>
  <c r="K26" i="12"/>
  <c r="K25" i="12"/>
  <c r="J25" i="12"/>
  <c r="J26" i="12"/>
  <c r="L12" i="12"/>
  <c r="E12" i="12"/>
  <c r="Q12" i="12"/>
  <c r="R11" i="12"/>
  <c r="P12" i="12"/>
  <c r="R12" i="12"/>
  <c r="E25" i="4"/>
  <c r="K12" i="12"/>
  <c r="D12" i="12"/>
  <c r="F12" i="12"/>
  <c r="L41" i="12"/>
  <c r="K22" i="12"/>
  <c r="K40" i="12"/>
  <c r="K41" i="12"/>
  <c r="P38" i="12"/>
  <c r="E38" i="12"/>
  <c r="P11" i="12"/>
  <c r="K23" i="12"/>
  <c r="Q21" i="12"/>
  <c r="F38" i="12"/>
  <c r="P21" i="12"/>
  <c r="P23" i="12"/>
  <c r="E31" i="3"/>
  <c r="P39" i="12"/>
  <c r="K21" i="12"/>
  <c r="R38" i="12"/>
  <c r="R39" i="12"/>
  <c r="R23" i="12"/>
  <c r="D44" i="7"/>
  <c r="Q13" i="12"/>
  <c r="D26" i="4"/>
  <c r="Q11" i="12"/>
  <c r="Q40" i="12"/>
  <c r="Q22" i="12"/>
  <c r="Q41" i="12"/>
  <c r="Q38" i="12"/>
  <c r="E18" i="4"/>
  <c r="Q23" i="12"/>
  <c r="E43" i="7"/>
  <c r="L38" i="12"/>
  <c r="L23" i="12"/>
  <c r="L11" i="12"/>
  <c r="L21" i="12"/>
  <c r="L40" i="12"/>
  <c r="L22" i="12"/>
  <c r="J41" i="12"/>
  <c r="J23" i="12"/>
  <c r="E14" i="7"/>
  <c r="J38" i="12"/>
  <c r="J21" i="12"/>
  <c r="J39" i="12"/>
  <c r="J11" i="12"/>
  <c r="J40" i="12"/>
  <c r="J22" i="12"/>
  <c r="F11" i="12"/>
  <c r="F23" i="12"/>
  <c r="F22" i="12"/>
  <c r="E24" i="3"/>
  <c r="E11" i="12"/>
  <c r="E23" i="12"/>
  <c r="E21" i="12"/>
  <c r="E40" i="12"/>
  <c r="E41" i="12"/>
  <c r="E39" i="12"/>
  <c r="D38" i="12"/>
  <c r="D11" i="12"/>
  <c r="E17" i="3"/>
  <c r="D21" i="12"/>
  <c r="D41" i="12"/>
  <c r="D40" i="12"/>
  <c r="F21" i="12"/>
  <c r="F40" i="12"/>
  <c r="F41" i="12"/>
  <c r="D32" i="3"/>
  <c r="E12" i="4"/>
  <c r="K38" i="12"/>
  <c r="K11" i="12"/>
  <c r="E32" i="7"/>
  <c r="P40" i="12"/>
  <c r="P41" i="12"/>
  <c r="R21" i="12"/>
  <c r="R40" i="12"/>
  <c r="R41" i="12"/>
  <c r="P13" i="12"/>
  <c r="R13" i="12"/>
  <c r="D39" i="12"/>
  <c r="D22" i="12"/>
  <c r="G42" i="12" l="1"/>
  <c r="H42" i="12" s="1"/>
  <c r="G35" i="12"/>
  <c r="H35" i="12" s="1"/>
  <c r="G33" i="12"/>
  <c r="H33" i="12" s="1"/>
  <c r="G31" i="12"/>
  <c r="H31" i="12" s="1"/>
  <c r="G29" i="12"/>
  <c r="H29" i="12" s="1"/>
  <c r="G36" i="12"/>
  <c r="H36" i="12" s="1"/>
  <c r="G32" i="12"/>
  <c r="H32" i="12" s="1"/>
  <c r="G28" i="12"/>
  <c r="H28" i="12" s="1"/>
  <c r="G27" i="12"/>
  <c r="H27" i="12" s="1"/>
  <c r="G26" i="12"/>
  <c r="H26" i="12" s="1"/>
  <c r="G25" i="12"/>
  <c r="H25" i="12" s="1"/>
  <c r="G24" i="12"/>
  <c r="H24" i="12" s="1"/>
  <c r="G19" i="12"/>
  <c r="H19" i="12" s="1"/>
  <c r="G18" i="12"/>
  <c r="H18" i="12" s="1"/>
  <c r="G17" i="12"/>
  <c r="H17" i="12" s="1"/>
  <c r="G16" i="12"/>
  <c r="H16" i="12" s="1"/>
  <c r="G15" i="12"/>
  <c r="H15" i="12" s="1"/>
  <c r="G14" i="12"/>
  <c r="H14" i="12" s="1"/>
  <c r="G13" i="12"/>
  <c r="H13" i="12" s="1"/>
  <c r="G34" i="12"/>
  <c r="H34" i="12" s="1"/>
  <c r="G30" i="12"/>
  <c r="H30" i="12" s="1"/>
  <c r="G43" i="12"/>
  <c r="H43" i="12" s="1"/>
  <c r="M29" i="12"/>
  <c r="N29" i="12" s="1"/>
  <c r="O29" i="12" s="1"/>
  <c r="M27" i="12"/>
  <c r="N27" i="12" s="1"/>
  <c r="O27" i="12" s="1"/>
  <c r="M36" i="12"/>
  <c r="N36" i="12" s="1"/>
  <c r="O36" i="12" s="1"/>
  <c r="M34" i="12"/>
  <c r="N34" i="12" s="1"/>
  <c r="O34" i="12" s="1"/>
  <c r="M32" i="12"/>
  <c r="N32" i="12" s="1"/>
  <c r="O32" i="12" s="1"/>
  <c r="M30" i="12"/>
  <c r="N30" i="12" s="1"/>
  <c r="O30" i="12" s="1"/>
  <c r="M33" i="12"/>
  <c r="N33" i="12" s="1"/>
  <c r="O33" i="12" s="1"/>
  <c r="M43" i="12"/>
  <c r="N43" i="12" s="1"/>
  <c r="O43" i="12" s="1"/>
  <c r="M19" i="12"/>
  <c r="N19" i="12" s="1"/>
  <c r="O19" i="12" s="1"/>
  <c r="M18" i="12"/>
  <c r="N18" i="12" s="1"/>
  <c r="O18" i="12" s="1"/>
  <c r="M17" i="12"/>
  <c r="N17" i="12" s="1"/>
  <c r="O17" i="12" s="1"/>
  <c r="M16" i="12"/>
  <c r="N16" i="12" s="1"/>
  <c r="O16" i="12" s="1"/>
  <c r="M15" i="12"/>
  <c r="N15" i="12" s="1"/>
  <c r="O15" i="12" s="1"/>
  <c r="M14" i="12"/>
  <c r="N14" i="12" s="1"/>
  <c r="O14" i="12" s="1"/>
  <c r="M13" i="12"/>
  <c r="N13" i="12" s="1"/>
  <c r="O13" i="12" s="1"/>
  <c r="M24" i="12"/>
  <c r="N24" i="12" s="1"/>
  <c r="O24" i="12" s="1"/>
  <c r="M28" i="12"/>
  <c r="N28" i="12" s="1"/>
  <c r="O28" i="12" s="1"/>
  <c r="M35" i="12"/>
  <c r="N35" i="12" s="1"/>
  <c r="O35" i="12" s="1"/>
  <c r="M31" i="12"/>
  <c r="N31" i="12" s="1"/>
  <c r="O31" i="12" s="1"/>
  <c r="M42" i="12"/>
  <c r="N42" i="12" s="1"/>
  <c r="O42" i="12" s="1"/>
  <c r="S24" i="12"/>
  <c r="T24" i="12" s="1"/>
  <c r="U24" i="12" s="1"/>
  <c r="S42" i="12"/>
  <c r="T42" i="12" s="1"/>
  <c r="U42" i="12" s="1"/>
  <c r="S35" i="12"/>
  <c r="T35" i="12" s="1"/>
  <c r="U35" i="12" s="1"/>
  <c r="S33" i="12"/>
  <c r="T33" i="12" s="1"/>
  <c r="U33" i="12" s="1"/>
  <c r="S31" i="12"/>
  <c r="T31" i="12" s="1"/>
  <c r="U31" i="12" s="1"/>
  <c r="S29" i="12"/>
  <c r="T29" i="12" s="1"/>
  <c r="U29" i="12" s="1"/>
  <c r="S27" i="12"/>
  <c r="T27" i="12" s="1"/>
  <c r="U27" i="12" s="1"/>
  <c r="S19" i="12"/>
  <c r="T19" i="12" s="1"/>
  <c r="U19" i="12" s="1"/>
  <c r="S18" i="12"/>
  <c r="T18" i="12" s="1"/>
  <c r="U18" i="12" s="1"/>
  <c r="S17" i="12"/>
  <c r="T17" i="12" s="1"/>
  <c r="U17" i="12" s="1"/>
  <c r="S16" i="12"/>
  <c r="T16" i="12" s="1"/>
  <c r="U16" i="12" s="1"/>
  <c r="S15" i="12"/>
  <c r="T15" i="12" s="1"/>
  <c r="U15" i="12" s="1"/>
  <c r="S14" i="12"/>
  <c r="T14" i="12" s="1"/>
  <c r="U14" i="12" s="1"/>
  <c r="S43" i="12"/>
  <c r="T43" i="12" s="1"/>
  <c r="U43" i="12" s="1"/>
  <c r="S34" i="12"/>
  <c r="T34" i="12" s="1"/>
  <c r="U34" i="12" s="1"/>
  <c r="S28" i="12"/>
  <c r="T28" i="12" s="1"/>
  <c r="U28" i="12" s="1"/>
  <c r="S32" i="12"/>
  <c r="T32" i="12" s="1"/>
  <c r="U32" i="12" s="1"/>
  <c r="S30" i="12"/>
  <c r="T30" i="12" s="1"/>
  <c r="U30" i="12" s="1"/>
  <c r="S36" i="12"/>
  <c r="T36" i="12" s="1"/>
  <c r="U36" i="12" s="1"/>
  <c r="S25" i="12"/>
  <c r="T25" i="12" s="1"/>
  <c r="U25" i="12" s="1"/>
  <c r="S26" i="12"/>
  <c r="T26" i="12" s="1"/>
  <c r="U26" i="12" s="1"/>
  <c r="M26" i="12"/>
  <c r="N26" i="12" s="1"/>
  <c r="O26" i="12" s="1"/>
  <c r="M25" i="12"/>
  <c r="N25" i="12" s="1"/>
  <c r="O25" i="12" s="1"/>
  <c r="G12" i="12"/>
  <c r="H12" i="12" s="1"/>
  <c r="S23" i="12"/>
  <c r="T23" i="12" s="1"/>
  <c r="U23" i="12" s="1"/>
  <c r="S12" i="12"/>
  <c r="T12" i="12" s="1"/>
  <c r="U12" i="12" s="1"/>
  <c r="M23" i="12"/>
  <c r="N23" i="12" s="1"/>
  <c r="O23" i="12" s="1"/>
  <c r="M12" i="12"/>
  <c r="N12" i="12" s="1"/>
  <c r="O12" i="12" s="1"/>
  <c r="M11" i="12"/>
  <c r="N11" i="12" s="1"/>
  <c r="O11" i="12" s="1"/>
  <c r="E44" i="7"/>
  <c r="V24" i="14" s="1"/>
  <c r="M38" i="12"/>
  <c r="N38" i="12" s="1"/>
  <c r="O38" i="12" s="1"/>
  <c r="M40" i="12"/>
  <c r="N40" i="12" s="1"/>
  <c r="O40" i="12" s="1"/>
  <c r="M39" i="12"/>
  <c r="N39" i="12" s="1"/>
  <c r="O39" i="12" s="1"/>
  <c r="M21" i="12"/>
  <c r="N21" i="12" s="1"/>
  <c r="O21" i="12" s="1"/>
  <c r="R24" i="14"/>
  <c r="M22" i="12"/>
  <c r="N22" i="12" s="1"/>
  <c r="O22" i="12" s="1"/>
  <c r="S13" i="12"/>
  <c r="T13" i="12" s="1"/>
  <c r="U13" i="12" s="1"/>
  <c r="S41" i="12"/>
  <c r="T41" i="12" s="1"/>
  <c r="U41" i="12" s="1"/>
  <c r="R25" i="14"/>
  <c r="M41" i="12"/>
  <c r="N41" i="12" s="1"/>
  <c r="O41" i="12" s="1"/>
  <c r="S21" i="12"/>
  <c r="T21" i="12" s="1"/>
  <c r="U21" i="12" s="1"/>
  <c r="S11" i="12"/>
  <c r="T11" i="12" s="1"/>
  <c r="U11" i="12" s="1"/>
  <c r="S22" i="12"/>
  <c r="T22" i="12" s="1"/>
  <c r="U22" i="12" s="1"/>
  <c r="S40" i="12"/>
  <c r="T40" i="12" s="1"/>
  <c r="U40" i="12" s="1"/>
  <c r="S39" i="12"/>
  <c r="T39" i="12" s="1"/>
  <c r="U39" i="12" s="1"/>
  <c r="E26" i="4"/>
  <c r="V25" i="14" s="1"/>
  <c r="S38" i="12"/>
  <c r="T38" i="12" s="1"/>
  <c r="U38" i="12" s="1"/>
  <c r="G39" i="12"/>
  <c r="H39" i="12" s="1"/>
  <c r="I39" i="12" s="1"/>
  <c r="R23" i="14"/>
  <c r="G38" i="12"/>
  <c r="H38" i="12" s="1"/>
  <c r="I38" i="12" s="1"/>
  <c r="G21" i="12"/>
  <c r="H21" i="12" s="1"/>
  <c r="I21" i="12" s="1"/>
  <c r="G11" i="12"/>
  <c r="H11" i="12" s="1"/>
  <c r="I11" i="12" s="1"/>
  <c r="G22" i="12"/>
  <c r="H22" i="12" s="1"/>
  <c r="G23" i="12"/>
  <c r="H23" i="12" s="1"/>
  <c r="E32" i="3"/>
  <c r="V23" i="14" s="1"/>
  <c r="G40" i="12"/>
  <c r="H40" i="12" s="1"/>
  <c r="I40" i="12" s="1"/>
  <c r="G41" i="12"/>
  <c r="H41" i="12" s="1"/>
  <c r="I41" i="12" s="1"/>
  <c r="I25" i="12" l="1"/>
  <c r="W25" i="12"/>
  <c r="I26" i="12"/>
  <c r="W26" i="12"/>
  <c r="I12" i="12"/>
  <c r="W12" i="12"/>
  <c r="W43" i="12"/>
  <c r="I43" i="12"/>
  <c r="I17" i="12"/>
  <c r="W17" i="12"/>
  <c r="I33" i="12"/>
  <c r="W33" i="12"/>
  <c r="I30" i="12"/>
  <c r="W30" i="12"/>
  <c r="I18" i="12"/>
  <c r="W18" i="12"/>
  <c r="I36" i="12"/>
  <c r="W36" i="12"/>
  <c r="I35" i="12"/>
  <c r="W35" i="12"/>
  <c r="I34" i="12"/>
  <c r="W34" i="12"/>
  <c r="I15" i="12"/>
  <c r="W15" i="12"/>
  <c r="I19" i="12"/>
  <c r="W19" i="12"/>
  <c r="I27" i="12"/>
  <c r="W27" i="12"/>
  <c r="I22" i="12"/>
  <c r="W22" i="12"/>
  <c r="I14" i="12"/>
  <c r="W14" i="12"/>
  <c r="I32" i="12"/>
  <c r="W32" i="12"/>
  <c r="I29" i="12"/>
  <c r="W29" i="12"/>
  <c r="I23" i="12"/>
  <c r="W23" i="12"/>
  <c r="I13" i="12"/>
  <c r="W13" i="12"/>
  <c r="I16" i="12"/>
  <c r="W16" i="12"/>
  <c r="I24" i="12"/>
  <c r="W24" i="12"/>
  <c r="I28" i="12"/>
  <c r="W28" i="12"/>
  <c r="I31" i="12"/>
  <c r="W31" i="12"/>
  <c r="I42" i="12"/>
  <c r="W42" i="12"/>
  <c r="W41" i="12"/>
  <c r="W40" i="12"/>
  <c r="W38" i="12"/>
  <c r="W11" i="12"/>
  <c r="W21" i="12"/>
  <c r="W39"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 Yahira Placides Urquijo</author>
    <author>usuario</author>
  </authors>
  <commentList>
    <comment ref="D5" authorId="0" shapeId="0" xr:uid="{00000000-0006-0000-0100-000001000000}">
      <text>
        <r>
          <rPr>
            <b/>
            <sz val="9"/>
            <color indexed="81"/>
            <rFont val="Tahoma"/>
            <family val="2"/>
          </rPr>
          <t>EXTERNA
EXTERNA-INTERNA
INTERNA</t>
        </r>
      </text>
    </comment>
    <comment ref="E5" authorId="1" shapeId="0" xr:uid="{00000000-0006-0000-0100-000002000000}">
      <text>
        <r>
          <rPr>
            <b/>
            <sz val="9"/>
            <color indexed="81"/>
            <rFont val="Tahoma"/>
            <family val="2"/>
          </rPr>
          <t xml:space="preserve">Esta descripción debe ser lo más
detallada incluyendo en lo posible la fuente que la generaría, registros históricos, o estudios que sustenten la posibilidad de ocurrencia del evento.
</t>
        </r>
      </text>
    </comment>
    <comment ref="F5" authorId="0" shapeId="0" xr:uid="{00000000-0006-0000-0100-000003000000}">
      <text>
        <r>
          <rPr>
            <b/>
            <sz val="9"/>
            <color indexed="81"/>
            <rFont val="Tahoma"/>
            <family val="2"/>
          </rPr>
          <t>Posible
Probable
Inminente</t>
        </r>
      </text>
    </comment>
  </commentList>
</comments>
</file>

<file path=xl/sharedStrings.xml><?xml version="1.0" encoding="utf-8"?>
<sst xmlns="http://schemas.openxmlformats.org/spreadsheetml/2006/main" count="497" uniqueCount="309">
  <si>
    <t xml:space="preserve"> ANÁLISIS DE RIESGO </t>
  </si>
  <si>
    <t>DATOS DE LA ORGANIZACIÓN</t>
  </si>
  <si>
    <t>EMPRESA</t>
  </si>
  <si>
    <t>NIT</t>
  </si>
  <si>
    <t>ACTIVIDAD ECONÓMICA</t>
  </si>
  <si>
    <t>DIRECCIÓN</t>
  </si>
  <si>
    <t>TELÉFONO</t>
  </si>
  <si>
    <t>CIUDAD</t>
  </si>
  <si>
    <t>DEPARTAMENTO</t>
  </si>
  <si>
    <t>No. COLABORADORES</t>
  </si>
  <si>
    <t>POBLACIÓN FLOTANTE</t>
  </si>
  <si>
    <t>INFORMACIÓN DEL ANÁLISIS DEL RIESGO</t>
  </si>
  <si>
    <t>Fecha de Elaboración:</t>
  </si>
  <si>
    <t>Fecha de Revisión:</t>
  </si>
  <si>
    <t>Responsable de Elaboración:</t>
  </si>
  <si>
    <t>ITEMS EVALUACIÓN DEL RIESGO</t>
  </si>
  <si>
    <t>RESULTADO EVALUACIÓN</t>
  </si>
  <si>
    <t>AMENAZAS</t>
  </si>
  <si>
    <t>ANÁLISIS VULNERABILIDAD</t>
  </si>
  <si>
    <t>Personas</t>
  </si>
  <si>
    <t>Recursos</t>
  </si>
  <si>
    <t>Sistemas o Procesos</t>
  </si>
  <si>
    <t>CONSOLIDADO ANÁLISIS DEL RIESGO</t>
  </si>
  <si>
    <t>PRIORIZACIÓN RIESGOS</t>
  </si>
  <si>
    <t>ANÁLISIS DE RIESGOS
AMENAZAS</t>
  </si>
  <si>
    <t>ORIGEN</t>
  </si>
  <si>
    <t>AMENAZA</t>
  </si>
  <si>
    <t xml:space="preserve">TIPO DE AMENAZA </t>
  </si>
  <si>
    <t>DESCRIPCIÓN DE LA AMENAZA</t>
  </si>
  <si>
    <t xml:space="preserve">CALIFICACIÓN DE LA AMENAZA </t>
  </si>
  <si>
    <t>NATURAL</t>
  </si>
  <si>
    <t>EXTERNA</t>
  </si>
  <si>
    <t>PROBABLE</t>
  </si>
  <si>
    <t>INTERNA - EXTERNA</t>
  </si>
  <si>
    <t>POSIBLE</t>
  </si>
  <si>
    <t>TECNOLOGICOS</t>
  </si>
  <si>
    <t>INTERNA</t>
  </si>
  <si>
    <t>SOCIAL</t>
  </si>
  <si>
    <t>EVENTO</t>
  </si>
  <si>
    <t>COLOR ASIGNADO</t>
  </si>
  <si>
    <t>COMPORTAMIENTO</t>
  </si>
  <si>
    <t>QUE SIGNIFICA</t>
  </si>
  <si>
    <t>Es aquel fenómeno que puede suceder o que es factible porque no existen razones históricas y científicas para decir que esto no sucederá.</t>
  </si>
  <si>
    <t>Nunca ha sucedido</t>
  </si>
  <si>
    <t>Es aquel fenómeno esperado del cual existen razones y argumentos técnicos científicos para creer que sucederá.</t>
  </si>
  <si>
    <t>Ya ha ocurrido</t>
  </si>
  <si>
    <t>INMINENTE</t>
  </si>
  <si>
    <t>Es aquel fenómeno esperado que tiene alta probabilidad de ocurrir.</t>
  </si>
  <si>
    <t>Evidente, detectable</t>
  </si>
  <si>
    <t xml:space="preserve">SI </t>
  </si>
  <si>
    <t xml:space="preserve">NO </t>
  </si>
  <si>
    <t>PARCIAL</t>
  </si>
  <si>
    <t>ANÁLISIS DE RIESGOS</t>
  </si>
  <si>
    <t>EVALUACIÓN DE LA VULNERABILIDAD ELEMENTO: PERSONAS</t>
  </si>
  <si>
    <r>
      <t xml:space="preserve">Para diligenciar la columna "RESPUESTA" debe colocar:
SI              = Cuando el aspecto existe o tiene un nivel bueno. El puntaje asignado es igual a </t>
    </r>
    <r>
      <rPr>
        <b/>
        <sz val="9"/>
        <color rgb="FF0000CC"/>
        <rFont val="Arial"/>
        <family val="2"/>
      </rPr>
      <t>1</t>
    </r>
    <r>
      <rPr>
        <sz val="9"/>
        <rFont val="Arial"/>
        <family val="2"/>
      </rPr>
      <t xml:space="preserve">
NO            = Cuando el aspecto no existe o tiene un nivel deficiente. El puntaje asignado es igual a </t>
    </r>
    <r>
      <rPr>
        <b/>
        <sz val="9"/>
        <color rgb="FF0000CC"/>
        <rFont val="Arial"/>
        <family val="2"/>
      </rPr>
      <t>0</t>
    </r>
    <r>
      <rPr>
        <sz val="9"/>
        <rFont val="Arial"/>
        <family val="2"/>
      </rPr>
      <t xml:space="preserve">
PARCIAL = Cuando la implementación no está terminada o tiene un nivel regular. El puntaje asignado es igual a </t>
    </r>
    <r>
      <rPr>
        <b/>
        <sz val="9"/>
        <color rgb="FF0000CC"/>
        <rFont val="Arial"/>
        <family val="2"/>
      </rPr>
      <t>0,5</t>
    </r>
  </si>
  <si>
    <t>ASPECTO A EVALUAR EN EL ELEMENTO PERSONAS</t>
  </si>
  <si>
    <t>RESPUESTA</t>
  </si>
  <si>
    <t>CALIFICACION</t>
  </si>
  <si>
    <t>OBSERVACIONES</t>
  </si>
  <si>
    <t>1.GESTIÓN ORGANIZACIONAL</t>
  </si>
  <si>
    <t>¿A los empleados se les ha asignado  responsabilidades específicas para emergencias?</t>
  </si>
  <si>
    <t>¿La Organización promueve activamente la participación de sus trabajadores en un programa de preparación para emergencias?</t>
  </si>
  <si>
    <t>¿Existe un esquema organizacional para la respuesta a emergencias, con funciones asignadas (Brigada de emergencias - Comité de emergencias)?</t>
  </si>
  <si>
    <t>¿Han establecido mecanismos de interacción con su entorno que faciliten dar respuesta apropiada a los eventos que se puedan presentar? (Comités de Ayuda Mutua –CAM, Mapa Comunitario de Riesgos, Sistemas de Alerta Temprana – SAT, etc.)</t>
  </si>
  <si>
    <t>¿Existen instrumentos o formatos para realizar inspecciones a las áreas para identificar condiciones inseguras que puedan generar emergencias ?</t>
  </si>
  <si>
    <t>¿Existen instrumentos o formatos para realizar inspecciones a los equipos utilizados en emergencias?</t>
  </si>
  <si>
    <t>¿Se mantienen actualizados los planes de emergencias?</t>
  </si>
  <si>
    <t>Promedio Gestión Organizacional</t>
  </si>
  <si>
    <t>2. CAPACITACION Y ENTRENAMIENTO</t>
  </si>
  <si>
    <t>¿Se cuenta con un programa de capacitación en prevención y control de emergencias?</t>
  </si>
  <si>
    <t>¿Todos los miembros de la sede  han sido  capacitados de acuerdo al programa de capacitación en prevención y respuesta a emergencias?</t>
  </si>
  <si>
    <t>¿El personal de la brigada  - comité, ha recibido entrenamiento y capacitación en temas de prevención y control de emergencias ?</t>
  </si>
  <si>
    <t>¿Esta divulgado el plan de emergencias y evacuación?</t>
  </si>
  <si>
    <t>Se cuenta con manuales, folletos como material de difusión en temas de prevención y control de emergencias ?</t>
  </si>
  <si>
    <t>Promedio Capacitación y Entrenamiento</t>
  </si>
  <si>
    <t>3. CARACTERÍSTICAS DE SEGURIDAD</t>
  </si>
  <si>
    <t xml:space="preserve">¿Se ha identificado y clasificado el personal fijo y flotante en los diferentes horarios laborales y no laborales (menores de edad, adultos mayores, personas con discapacidad física)? </t>
  </si>
  <si>
    <t>¿Se han contemplado acciones específicas teniendo en cuenta la clasificación de la población en la preparación y respuesta a emergencias?</t>
  </si>
  <si>
    <t>Se cuenta con elementos de protección,  suficientes y adecuados para el personal, en el desarrollo de sus actividades rutinarias?</t>
  </si>
  <si>
    <t>Se cuenta con elementos de protección personal para la respuesta para emergencias, de acuerdo con las  amenazas identificadas?</t>
  </si>
  <si>
    <t>Se cuenta con un esquema de seguridad física?</t>
  </si>
  <si>
    <t>Promedio Características de Seguridad</t>
  </si>
  <si>
    <t>VULNERABILIDAD PERSONAS (SUMA TOTAL DE PROMEDIOS)</t>
  </si>
  <si>
    <t>Interpretación de la vulnerabilidad por cada aspecto</t>
  </si>
  <si>
    <t>BUENO</t>
  </si>
  <si>
    <t>Si el resultado esta dentro del rango 0,68 a 1</t>
  </si>
  <si>
    <t>REGULAR</t>
  </si>
  <si>
    <t>Si el resultado esta dentro del rango 0,34 a 0,67</t>
  </si>
  <si>
    <t>MALO</t>
  </si>
  <si>
    <t>Si el resultado esta dentro del rango 0 a 0,33</t>
  </si>
  <si>
    <t>Interpretación de la vulnerabilidad por cada elemento</t>
  </si>
  <si>
    <t>0.0 - 1,00</t>
  </si>
  <si>
    <t>ALTA</t>
  </si>
  <si>
    <t>1,01 - 2,00</t>
  </si>
  <si>
    <t>MEDIA</t>
  </si>
  <si>
    <t>2,01 - 3,00</t>
  </si>
  <si>
    <t>BAJA</t>
  </si>
  <si>
    <t>EVALUACIÓN DE LA VULNERABILIDAD ELEMENTO: RECURSOS</t>
  </si>
  <si>
    <r>
      <t xml:space="preserve">Para diligenciar la columna "RESPUESTA" debe colocar:
SI            = Cuando el aspecto existe o tiene un nivel bueno. El puntaje asignado es igual a </t>
    </r>
    <r>
      <rPr>
        <b/>
        <sz val="10"/>
        <color rgb="FF0000CC"/>
        <rFont val="Arial"/>
        <family val="2"/>
      </rPr>
      <t>1</t>
    </r>
    <r>
      <rPr>
        <sz val="10"/>
        <rFont val="Arial"/>
        <family val="2"/>
      </rPr>
      <t xml:space="preserve">
NO          = Cuando el aspecto no existe o tiene un nivel deficiente. El puntaje asignado es igual a </t>
    </r>
    <r>
      <rPr>
        <b/>
        <sz val="10"/>
        <color rgb="FF0000CC"/>
        <rFont val="Arial"/>
        <family val="2"/>
      </rPr>
      <t>0</t>
    </r>
    <r>
      <rPr>
        <sz val="10"/>
        <rFont val="Arial"/>
        <family val="2"/>
      </rPr>
      <t xml:space="preserve">
PARCIAL = Cuando la implementación no está terminada o tiene un nivel regular. El puntaje asignado es igual a </t>
    </r>
    <r>
      <rPr>
        <b/>
        <sz val="10"/>
        <color rgb="FF0000CC"/>
        <rFont val="Arial"/>
        <family val="2"/>
      </rPr>
      <t>0,5</t>
    </r>
  </si>
  <si>
    <t>ASPECTO A EVALUAR EN EL ELEMENTO RECURSOS</t>
  </si>
  <si>
    <t>1. MATERIALES</t>
  </si>
  <si>
    <t>¿Se cuenta con cinta de acordonamiento o balizamiento?</t>
  </si>
  <si>
    <t>¿Se cuenta con extintores?</t>
  </si>
  <si>
    <t>¿Se cuenta con camillas?</t>
  </si>
  <si>
    <t>¿Se cuenta con botiquines?</t>
  </si>
  <si>
    <t xml:space="preserve">Existe dotación personal para el personal de la brigada y del comité de emergencias? </t>
  </si>
  <si>
    <t>Promedio de Materiales</t>
  </si>
  <si>
    <t>2. EDIFICACIONES</t>
  </si>
  <si>
    <t>¿El tipo de construcción es sismo resistente o cuenta con reforzamiento estructural?</t>
  </si>
  <si>
    <t>¿Existen puertas y muros cortafuego, entre otras características de seguridad?</t>
  </si>
  <si>
    <t>¿Se cuenta con escalera de emergencia,  se encuentran en buen estado, poseen doble pasamanos, señalización, antideslizantes, entre otras características de seguridad?</t>
  </si>
  <si>
    <t>Las escaleras de la edificación usadas como ruta de evacuación,  se encuentran en buen estado, poseen doble pasamanos, señalización, antideslizantes, entre otras características de seguridad?</t>
  </si>
  <si>
    <t>Los pasillos y/o balcones cuentan con barandas o muros suficientemente altos para evitar caídas?</t>
  </si>
  <si>
    <t>¿Están definidas las rutas de evacuación y salidas de emergencia, debidamente señalizadas y con iluminación alterna?</t>
  </si>
  <si>
    <t>¿Se tienen identificados espacios para la ubicación de instalaciones de emergencias (puntos de encuentro, puestos de mando, Módulos de estabilización de heridos, entre otros)?</t>
  </si>
  <si>
    <t>¿Se tienen asegurados o anclados enseres, gabinetes u objetos que puedan caer?</t>
  </si>
  <si>
    <t>Existe más de una salida?</t>
  </si>
  <si>
    <t>¿La Organización  y el sector, cuentan con sistemas de pararrayos y polo a tierra?</t>
  </si>
  <si>
    <t>¿La Organización está protegido y/o alejada  de árboles o postes que puedan caer?</t>
  </si>
  <si>
    <t>¿Las ventanas, tejas y otros elementos no estructurales, se encuentran asegurados a la estructura?</t>
  </si>
  <si>
    <t>Los vidrios de las ventanas son de seguridad o tienen película de seguridad</t>
  </si>
  <si>
    <t>Las instalaciones cuentan  con un programa de mantenimiento preventivo de las redes (agua, luz, gas, electricidad)</t>
  </si>
  <si>
    <t>La edificación cuenta con un adecuado sistema eléctrico, con protección contra sobrecargas.</t>
  </si>
  <si>
    <t>¿Están señalizados los equipos para atención de emergencias (extintores, camillas, botiquines)?</t>
  </si>
  <si>
    <t>Promedio Edificaciones</t>
  </si>
  <si>
    <t>3. EQUIPOS</t>
  </si>
  <si>
    <t xml:space="preserve">¿Se cuenta con algún sistema de alarmas? </t>
  </si>
  <si>
    <t>¿Se cuenta con sistemas automáticos de detección de incendios?</t>
  </si>
  <si>
    <t>¿Se cuenta con sistemas automáticos de control de incendios?</t>
  </si>
  <si>
    <t>¿Se cuenta con sistemas de detección y/o monitoreo de otras amenazas identificadas?</t>
  </si>
  <si>
    <t>¿Se cuenta con un sistema de comunicaciones internas?</t>
  </si>
  <si>
    <t>Se cuenta con un sistema de monitoreo o control de intrusos?</t>
  </si>
  <si>
    <t>¿Se cuenta con gabinetes contra incendio ?</t>
  </si>
  <si>
    <t>¿Se cuenta con medios de transporte para el apoyo logístico en una emergencia (área protegida)?</t>
  </si>
  <si>
    <t>¿Se cuenta con programa de mantenimiento preventivo para los equipos de emergencia?</t>
  </si>
  <si>
    <t>Promedio Equipos</t>
  </si>
  <si>
    <t>VULNERABILIDAD RECURSOS (SUMA TOTAL DE PROMEDIOS)</t>
  </si>
  <si>
    <t>EVALUACIÓN DE LA VULNERABILIDAD ELEMENTO:  SISTEMAS O PROCESOS</t>
  </si>
  <si>
    <t>ASPECTO A EVALUAR EN EL ELEMENTO SISTEMAS</t>
  </si>
  <si>
    <t>1. SERVICIOS PÚBLICOS</t>
  </si>
  <si>
    <t>¿Se cuenta con suministro de energía permanente?</t>
  </si>
  <si>
    <t xml:space="preserve">¿Se cuenta suministro de agua permanente? </t>
  </si>
  <si>
    <t xml:space="preserve">¿Se cuenta con un programa de gestión de residuos? </t>
  </si>
  <si>
    <t>Promedio Servicios Públicos</t>
  </si>
  <si>
    <t>2. SISTEMAS ALTERNOS</t>
  </si>
  <si>
    <t>¿Se cuenta con sistemas redundantes para el suministro de agua (tanque de reserva de agua, pozos subterráneos, carro tanque, entre otros?</t>
  </si>
  <si>
    <t>¿Se cuenta con sistemas redundantes para el suministro de energía (plantas eléctricas, UPS, paneles solares, entre otros?</t>
  </si>
  <si>
    <t>¿Existen hidrantes públicos y/o privados ?</t>
  </si>
  <si>
    <t>¿Se cuenta con sistema de iluminación de emergencia?</t>
  </si>
  <si>
    <t>Promedio Sistemas Alternos</t>
  </si>
  <si>
    <t xml:space="preserve">3. RECUPERACIÓN </t>
  </si>
  <si>
    <t>¿Se tienen identificados los procesos vitales para el funcionamiento de su organización?</t>
  </si>
  <si>
    <t>¿Se cuenta con un plan de continuidad del negocio?</t>
  </si>
  <si>
    <t>¿Se cuenta con algún sistema de seguros para los integrantes de la organización?</t>
  </si>
  <si>
    <t>¿Se tienen aseguradas las edificaciones y los bienes en general para cada amenaza identificada?</t>
  </si>
  <si>
    <t>Se cuenta con un sistema alterno para asegurar los expedientes en medio magnético y con alguna Cía. Aseguradora.</t>
  </si>
  <si>
    <t>Promedio Recuperación</t>
  </si>
  <si>
    <t>VULNERABILIDAD SISTEMAS O PROCESOS (SUMA TOTAL DE PROMEDIOS)</t>
  </si>
  <si>
    <t>CONSOLIDADO ANÁLISIS DE RIESGO</t>
  </si>
  <si>
    <t>ANALISIS DE AMENAZA</t>
  </si>
  <si>
    <t>ANÁLISIS DE VULNERABILIDAD</t>
  </si>
  <si>
    <t>NIVEL DEL RIESGO</t>
  </si>
  <si>
    <t>PERSONAS</t>
  </si>
  <si>
    <t>RECURSOS</t>
  </si>
  <si>
    <t>SISTEMAS O PROCESOS</t>
  </si>
  <si>
    <t>CALIFICACIÓN</t>
  </si>
  <si>
    <t>COLOR DEL ROMBO</t>
  </si>
  <si>
    <t>TOTAL VULNERABILIDAD DE PERSONAS</t>
  </si>
  <si>
    <t>COLOR ROMBO PERSONAS</t>
  </si>
  <si>
    <t>TOTAL VULNERABILIDAD DE RECURSOS</t>
  </si>
  <si>
    <t>COLOR ROMBO RECURSOS</t>
  </si>
  <si>
    <t>TOTAL VULNERABILIDAD DE SISTEMAS O PROCESOS</t>
  </si>
  <si>
    <t xml:space="preserve">
RESULTADO DEL DIAMANTE
El color del diamante depende del color de cada uno de los cuadrantes según el resultado obtenido en amenaza, personas, recursos, sistemas y procesos respectivamente</t>
  </si>
  <si>
    <t>INTERPRETACIÓN</t>
  </si>
  <si>
    <t>VIAL</t>
  </si>
  <si>
    <t>¿Existe una política general en SST y Seguridad Vial, donde se indica la prevención y preparación para emergencias y se encuentra divulgada ?</t>
  </si>
  <si>
    <t>Tormenta eléctrica (descarga eléctrica)</t>
  </si>
  <si>
    <t>Presencia de Materiales Peligrosos (Fuga y/o derrame de productos químicos)</t>
  </si>
  <si>
    <t>Incendio</t>
  </si>
  <si>
    <t>Accidentes de tránsito internos</t>
  </si>
  <si>
    <t>Incendio de vehículos</t>
  </si>
  <si>
    <t>Deslizamientos</t>
  </si>
  <si>
    <t>Explosión</t>
  </si>
  <si>
    <t>Contaminación industrial</t>
  </si>
  <si>
    <t>Eléctrico</t>
  </si>
  <si>
    <t>Mecánico</t>
  </si>
  <si>
    <t>Movimientos sísmicos</t>
  </si>
  <si>
    <t>Granizadas</t>
  </si>
  <si>
    <t>Vientos fuertes</t>
  </si>
  <si>
    <t>Fallas estructurales</t>
  </si>
  <si>
    <t xml:space="preserve">Hurto </t>
  </si>
  <si>
    <t>Asalto</t>
  </si>
  <si>
    <t>Secuestros</t>
  </si>
  <si>
    <t>Asonadas</t>
  </si>
  <si>
    <t>Terrorismo</t>
  </si>
  <si>
    <t>Concentraciones masivas</t>
  </si>
  <si>
    <t>Accidentes mascotas y semovientes</t>
  </si>
  <si>
    <t>Fallas del vehículo</t>
  </si>
  <si>
    <t>Intensidad del tráfico</t>
  </si>
  <si>
    <t xml:space="preserve">Estado de la infraestructura vial / Falta de iluminación / Falta de señalización </t>
  </si>
  <si>
    <t>Accidentes de tránsito externos</t>
  </si>
  <si>
    <t>Acciones inseguras de actores viales / exceso de velocidad / exceso de confianza / Utilización de elementos distractores / Sueño</t>
  </si>
  <si>
    <t>8423 Orden público y actividades de seguridad</t>
  </si>
  <si>
    <t xml:space="preserve">Bogotá </t>
  </si>
  <si>
    <t>Cundinamarca</t>
  </si>
  <si>
    <t>El granizo, por lo tanto, es una precipitación sólida. Se compone de pequeñas esferas de hielo, con un diámetro habitual de entre cinco y cincuenta milímetros. El granizo se genera en las nubes de tipo cumulonimbo.</t>
  </si>
  <si>
    <t xml:space="preserve">Inundación </t>
  </si>
  <si>
    <t>En el campo de la medicina, describe una enfermedad que está constantemente presente en cierta región geográfica o en cierto grupo de personas.</t>
  </si>
  <si>
    <t xml:space="preserve">Se refiere a la liberación no controlada de sustancias químicas o materiales peligrosos en un entorno industrial. </t>
  </si>
  <si>
    <t>Las radiaciones ionizantes son un tipo de radiación electromagnética o partículas subatómicas con suficiente energía para liberar electrones de átomos o moléculas, potencialmente causando daño en el ADN y aumentando el riesgo de cáncer. Las radiaciones no ionizantes, en contraste, tienen menos energía y no pueden liberar electrones; ejemplos incluyen luz visible, microondas y ondas de radio, siendo menos dañinas en general, pero aún pueden causar efectos adversos, como quemaduras solares o calentamiento de tejidos con exposición prolongada o intensa.</t>
  </si>
  <si>
    <t xml:space="preserve">Pandemias </t>
  </si>
  <si>
    <t xml:space="preserve">Radiaciones </t>
  </si>
  <si>
    <t>Estos accidentes se producen cuando vehículos colisionan con animales, como perros, gatos, ganado u otros animales domésticos o de granja que se encuentran en las vías públicas.</t>
  </si>
  <si>
    <t xml:space="preserve"> Estos términos se refieren a condiciones de la carretera o calle que pueden contribuir a accidentes, como el mal estado del pavimento, la falta de iluminación adecuada en la noche o la ausencia de señales de tráfico claras y adecuadas.</t>
  </si>
  <si>
    <t>Un asalto es un delito que involucra la amenaza o el uso de violencia, o el empleo de amenazas verbales o físicas, para llevar a cabo un robo u otro acto ilegal. A menudo, implica la confrontación directa con la víctima y la posibilidad de lesiones físicas.</t>
  </si>
  <si>
    <t>El secuestro es un delito en el que una persona es detenida o retenida en contra de su voluntad por parte de otra persona o grupo. Esto puede ser con fines de extorsión, rescate, control o coacción, y puede durar desde un breve período de tiempo hasta un secuestro prolongado.</t>
  </si>
  <si>
    <t>Las asonadas son disturbios o desórdenes públicos caracterizados por la violencia y la agitación. En general, involucran a grupos de personas que protestan, se rebelan o causan disturbios en la vía pública, a menudo en respuesta a situaciones políticas o sociales.</t>
  </si>
  <si>
    <t>Se refiere a la reunión de un gran número de personas en un lugar específico y en un momento determinado. Estas concentraciones pueden tener diversos propósitos, como manifestaciones políticas, eventos deportivos, conciertos, celebraciones religiosas o sociales, y suelen requerir medidas de seguridad y logística para garantizar el orden y la seguridad de los asistentes.</t>
  </si>
  <si>
    <t>En la ciudad de Bogotá se pueden presentar vendavales y/o fuertes vientos. Estos pueden llegar a afectar las instalaciones cuando lleven y/o arrastren consigo objetos o elementos desde otras zonas.
Los meses con mayor presencia de vientos fuertes da inicio a mediados de abril y finalizan a mediados de septiembre.</t>
  </si>
  <si>
    <t>Según el Ideam, Bogotá presenta un cambio de clima constante lo cual genera que se puedan presentar tormentas eléctricas.
Estas pueden llegar a provocar daños en las redes eléctricas y de comunicación de la empresa</t>
  </si>
  <si>
    <t>Las pandemias son grandes brotes de enfermedades que afectan a varios países y plantean riesgos sanitarios, sociales y económicos importantes. Un agente patógeno que circula rápidamente y se propaga por todo el planeta puede causar la muerte de decenas de millones de personas, perturbar las economías y desestabilizar la seguridad de los países, tal como lo ha demostrado la pandemia de COVID-19. El cambio climático, la urbanización y la falta de agua y saneamiento son factores que pueden contribuir a brotes de rápida propagación y catastróficos.</t>
  </si>
  <si>
    <t xml:space="preserve">Avenidas Torrenciales </t>
  </si>
  <si>
    <t>Es un fenómeno que se presenta cuando uno
o varios materiales inflamables son
consumidos en forma incontrolada por el
fuego, generando pérdidas en vidas o/y
bienes. Para que se produzca fuego es
necesario que existan tres elementos: material
combustible, oxígeno y una fuente de calor</t>
  </si>
  <si>
    <t xml:space="preserve">Emergencias eléctricas pueden incluir cortocircuitos, electrocuciones o apagones.
Las sobre cargas se pueden presentar por una saturación de la capacidad del sistema eléctrico existente. 
Se puede presentar en la empresa por saturación de cables. </t>
  </si>
  <si>
    <t>Se puede presentar en las instalaciones extrayendo vienes de la entidad o de los trabajadores sin que se percaten del hecho de manera inmediata.</t>
  </si>
  <si>
    <t>El terrorismo es un acto violento e intimidatorio motivado por razones de orden político, económico que busca generar un miedo en la población, por medio de: panfletos, llamadas terroristas, artefactos explosivos. Por ser entidad Publica.</t>
  </si>
  <si>
    <t xml:space="preserve">60 1 3602845 - 60 1 3602861
</t>
  </si>
  <si>
    <t xml:space="preserve">No se tiene conocimiento, sin embargo se han hecho reformas y mejoras en la infraestructura por fallas en las mismas. </t>
  </si>
  <si>
    <t xml:space="preserve">Cumple con estas condiciones. </t>
  </si>
  <si>
    <t xml:space="preserve">Se tiene los radio de comunicación, sin embargo estos son para el uso de emergencias externas. </t>
  </si>
  <si>
    <t xml:space="preserve">No se tiene agua potable </t>
  </si>
  <si>
    <t xml:space="preserve">Si se cuenta con el servicio </t>
  </si>
  <si>
    <t xml:space="preserve">No se tiene conocimiento. </t>
  </si>
  <si>
    <t xml:space="preserve">No se tiene conocimiento </t>
  </si>
  <si>
    <t>Ninguno</t>
  </si>
  <si>
    <t xml:space="preserve">3.EQUIPOS </t>
  </si>
  <si>
    <t xml:space="preserve">Son conocidos popularmente como deslizamientos, derrumbes, procesos de remoción en masa, fenómenos de remoción en masa, fallas de taludes y laderas. Movimiento rápido de material a lo largo de la ladera sobre un plano o superficie inclinada. </t>
  </si>
  <si>
    <t xml:space="preserve">Se puede presentar fugas teniendo en cuenta que en la estación cuenta con una cocina y/o cafetería donde se realiza cocción y calentamiento de alimentos.
Por almacenamiento de productos inflamables, químicos y propios de su labor. 
Presencia de vehículos en el parqueadero y sala de maquinas. </t>
  </si>
  <si>
    <t xml:space="preserve">Son incendios que involucran vehículos de servicio, automóviles y/o aquellos que transitan por la vías de transito. </t>
  </si>
  <si>
    <t xml:space="preserve">Las emergencias mecánicas pueden involucrar accidentes de maquinaria, elevadores atascados o equipos pesados averiados. Teniendo en cuenta las herramientas mecánicas que se usan debido a las diversas emergencias que se deban dar atención. </t>
  </si>
  <si>
    <t xml:space="preserve">Se refieren a colisiones, choques u otros incidentes que ocurren dentro de la estación por parqueo de vehículos propios y los de uso propio de su actividad. </t>
  </si>
  <si>
    <t xml:space="preserve">Son problemas mecánicos o técnicos en un vehículo que pueden causar un accidente o contribuir a su gravedad, como fallos en los frenos, neumáticos desgastados o problemas en el motor.
Ausencia de mantenimientos preventivos y correctivos a los vehículos de uso externo propios de su labor. </t>
  </si>
  <si>
    <t xml:space="preserve"> Hace referencia a la cantidad de vehículos que circulan por las vías o en una determinada área en un período de tiempo específico. Puede variar desde un tráfico ligero hasta un tráfico denso y congestionado.</t>
  </si>
  <si>
    <t>Enfermedades endémicas</t>
  </si>
  <si>
    <t xml:space="preserve">No se tiene información </t>
  </si>
  <si>
    <t xml:space="preserve">Manifiestan que se tiene protocolos de acuerdo a los conocimientos que se tienen en atención de emergencias. </t>
  </si>
  <si>
    <t xml:space="preserve">Los armarios, estanterías de almacenamiento y/o sistemas de lokers no están asegurados ni anclados a la pared. Sin embargo algunos sistemas de almacenamiento están fijo, evaluar si están anclados. </t>
  </si>
  <si>
    <t xml:space="preserve">En el entorno de la estación no se tiene presencia de vegetación frondosa cercana, los postes de energía si se tienen en el perímetro. </t>
  </si>
  <si>
    <t xml:space="preserve">Los elementos indicados si están fijos en la estructura donde se encuentran instalados. </t>
  </si>
  <si>
    <t xml:space="preserve">Los vidrios de las ventanas no cuentan con películas de seguridad. En ninguno de los entornos. </t>
  </si>
  <si>
    <t xml:space="preserve">No se tiene información del programa, sin embargo si algunas de las redes presentan daño se solicita apoyo al área de mantenimiento y/o la entidad pertinente para dar su respectiva atención. </t>
  </si>
  <si>
    <t xml:space="preserve">La alarma que se tiene esta establecida para la notificación de emergencias externas. </t>
  </si>
  <si>
    <t xml:space="preserve">No se tiene la instalación de estos sistemas en la estación. </t>
  </si>
  <si>
    <t xml:space="preserve">Se tiene sistema de circuito cerra de cámaras. </t>
  </si>
  <si>
    <t>No se tiene conocimiento.</t>
  </si>
  <si>
    <t xml:space="preserve">No se tiene conocimiento del programa como tal, sin embargo si presentan inconvenientes con los equipos de emergencia se solicita apoyo al ente encargado de hacer los ajustes y/o cambios pertinentes. </t>
  </si>
  <si>
    <t xml:space="preserve">Se tiene control e inventario de los recursos, sin embargo no se tiene conocimiento de manera puntual sobre el seguro. </t>
  </si>
  <si>
    <t xml:space="preserve">No se tiene información del programa, pero si se tiene  la gestión con los residuos. </t>
  </si>
  <si>
    <t xml:space="preserve">Se tiene los hidrantes públicos ubicados cerca a la estación. </t>
  </si>
  <si>
    <t xml:space="preserve">Se realizo la instalación de luces de emergencia que se activan cuando se requiere un servicio externo, ese es el protocolo que manejan, sin embargo no se ha definido que sea para la atención de emergencias propias de la estación. </t>
  </si>
  <si>
    <t xml:space="preserve">Se tiene sus respectivos aportes de seguridad social. No se tiene conocimiento de algún servicio adicional. </t>
  </si>
  <si>
    <t xml:space="preserve">Se tiene control de todo el personal que ingresa a la estación. </t>
  </si>
  <si>
    <t xml:space="preserve">Solo se tiene una salida en la estación. Evaluar y/o determinar la ubicación de una alterna. </t>
  </si>
  <si>
    <t xml:space="preserve">No están identificados. Sin embargo el personal tiene conocimiento de como identificarlos y ubicarlos de ser necesario. </t>
  </si>
  <si>
    <t xml:space="preserve">Se tiene adecuado sistema eléctrico, sin embargo no se identifico protecciones para la sobrecargas. </t>
  </si>
  <si>
    <t>Se tiene sistema de circuito cerra de cámaras. Sin embargo no se tiene otro sistema de detección para otras emergencias.</t>
  </si>
  <si>
    <t xml:space="preserve">
Probables movimientos vibratorios, rápidos y violentos de la superficie terrestre, provocados por perturbaciones en el interior de la Tierra (choque de placas tectónicas)
Documetar el rango de riesgo sismico de Bogotá - Presentaciones Gestión del Riesgo - Entrenamiento de Brigadas.
Agregar fallas estructurales por situaciones aledañas a la estación que generan riesgo de caída derivada de un movimiento sismico.</t>
  </si>
  <si>
    <t>Las avenidas torrenciales son crecidas repentinas producto de fuertes precipitaciones que causan aumentos rápidos del nivel de agua de los ríos y quebradas de alta pendiente. Estas crecientes pueden ser acompañadas por flujo de sedimentos de acuerdo con las condiciones de la cuenca. Debido a sus características pueden causar grandes daños en infraestructura y pérdida de vidas humanas. 
Debido a la ubicación de la estación B-17 Centro Historico, la probabilidad de inundación es alta por lo cual se generan avenidas torrenciales generando afectación en las inmediaciones.</t>
  </si>
  <si>
    <t xml:space="preserve">Una inundación se produce cuando hay un rápido crecimiento del nivel del agua que cubre o llena determinadas áreas. Es importante resaltar que las inundaciones hacen referencia a láminas de agua mayores de 60 cm. 
Se presentan inundaciones cuando hay fuertes lluvias y granizadas en el sector en el cual esta ubicada la estación.
( area de almacèn, sala de màquinas y patios)
</t>
  </si>
  <si>
    <t>Calle 9 #3este-12</t>
  </si>
  <si>
    <t>UNIDAD ADMINISTRATIVA ESPECIAL CUERPO OFICIAL DE BOMBEROS - B17 CENTRO  HISTORICO</t>
  </si>
  <si>
    <t>1 administrativo- 1 servicios generales</t>
  </si>
  <si>
    <t>Se puede presentar debido a situaciones de riesgo como sismos, o terremotos los cuales afectarían directamente la estructura existente. 
Revisión de estructuras aledañas (caso de 1 poste sujetado a la estaciòn)</t>
  </si>
  <si>
    <t>Una explosión es la liberación súbita de energía en forma de calor, luz, presión y ruido. Se pueden presentar por fallas en tanques de combustible de vehículos, automóviles y motocicletas que circulan por los alrededores. Por almacenamiento de productos inflamables, teniendo en cuenta la acumulación de vapores por los productos acumulados en el almacèn. 
Los calentadores  son de gas natural y generan probabilidad de explosión.
En las estaciones cuentan con autocontenidos, llantas, tanques de aire de los camiones que generan exposición al riesgo de explosión.</t>
  </si>
  <si>
    <t>Son sinestros viales que involucran a vehículos propios de la entidad cuando se realizan los desplazamientos hacia la atención de emergencias. 
La estación queda expuesta a una avenida principal lo que genera un alto grado de probabilidad de accidentes de transito externos.</t>
  </si>
  <si>
    <t xml:space="preserve">Se refiere a comportamientos peligrosos o imprudentes por parte de conductores, peatones u otros usuarios de la vía pública que pueden contribuir a la ocurrencia de accidentes de tránsito, como exceso de velocidad, conducción bajo la influencia de sustancias, cruzar calles sin respetar señales de tráfico, entre otros. 
Producto de sobre cansancio y/o  microsueños que puedan darse por la alta afluencia de emergencias que se presentan.
Teniendo en cuenta la salida hacia la avenida circunvalar que queda frente a la estacion </t>
  </si>
  <si>
    <t>Mordeduras y/o picaduras por animales</t>
  </si>
  <si>
    <t>Hay exposición a riesgo biologico a causa de la atención de los servicios de rescate de animales o servicios apicolas que deben desarrollar los servidores.</t>
  </si>
  <si>
    <t xml:space="preserve">BIOLOGICO </t>
  </si>
  <si>
    <t>Plagas (roedores, palomas)</t>
  </si>
  <si>
    <t>Hay exposición a riesgo biologico a cause de roedores, palomas, plagas en general que pueden generar contaminación.</t>
  </si>
  <si>
    <t>ALTURAS</t>
  </si>
  <si>
    <t xml:space="preserve">Se genera a exposición a riesgo de caídas o accidentes de trabajo con ocasión al trabajo en alturas dadas las actividades rutinarias y no rutinarias que deben desarrollar los servidores dentro de la estación. </t>
  </si>
  <si>
    <t>Trabajo en alturas</t>
  </si>
  <si>
    <t xml:space="preserve">Se han establecido estos mecanismos sin embargo están orientados a atención de emergencias externas. No se tiene total conocimientos en todos los posibles eventos. </t>
  </si>
  <si>
    <t>No cuentan con extintores para cada àrea</t>
  </si>
  <si>
    <t xml:space="preserve">No se tiene escalera de emergencias establecida, las escaleras son de acceso común. </t>
  </si>
  <si>
    <t xml:space="preserve">No están definidas, sin embargo son las únicas que se tienen para realizar evacuación de ser necesario. </t>
  </si>
  <si>
    <t>No se encuentran señalizados los equipos para atencion de emergencias</t>
  </si>
  <si>
    <t xml:space="preserve">Se tiene dos tanque de almacenamiento de agua subterráneos. Adicionalmente se tiene un proyecto de tanques para el almacenamiento de aguas lluvias en la terraza. </t>
  </si>
  <si>
    <t>Se tiene una planta de energía instalada en el primer piso.</t>
  </si>
  <si>
    <t>NIXON BEJARANO</t>
  </si>
  <si>
    <t>Politica General SST:“La UAE Cuerpo Oficial de Bomberos de Bogotá esta comprometida con la protección de la salud y la seguridad de los servidores y contratistas, mediante la promoción de la salud física y mental, la prevención de enfermedades y accidentes en el entorno laboral, integrando metodologías de identificación y control de peligros, reducción de riesgos, y de esta manera generar ambientes de trabajo seguros que garanticen el bienestar social de sus colaboradores y partes interesadas”. 
También se cuenta con politica del PESV.</t>
  </si>
  <si>
    <r>
      <t xml:space="preserve">La asignación de responsabilidades específicas para la atención de emergencias:
</t>
    </r>
    <r>
      <rPr>
        <b/>
        <sz val="10"/>
        <rFont val="Arial"/>
        <family val="2"/>
      </rPr>
      <t>En estaciones no se cuenta con dicha asignación</t>
    </r>
    <r>
      <rPr>
        <sz val="10"/>
        <rFont val="Arial"/>
        <family val="2"/>
      </rPr>
      <t xml:space="preserve">, sin embargo, los jefes (tenientes, sargentos) son los comandantes de los incidentes y quienes generan las ordenes correspondientes (jefes de brigada), los demás operativos (cabos y bomberos) contarían como brigadas contra incendios y derrames, brigada de evacuación y rescate y brigada de primeros auxilios. </t>
    </r>
  </si>
  <si>
    <t>Anualmente la entidad cuenta con un Plan Institucional de Capacitación donde se preparan a los/as servidores/as para la atención de las diferentes emergencias de la ciudad.</t>
  </si>
  <si>
    <t xml:space="preserve">La asignación del esquema organizacional para la respuesta a emergencias corresponde al SCI y a las designaciones que realice periodicamente el comandante del incidente. </t>
  </si>
  <si>
    <t xml:space="preserve">Se evidencia que se cuentan con los formatos de inspecciones los cuales realizan en todas las sedes por  el area SST según lo referido por la subdirección de gestión humana SST. Documento referencia: GT-PR27-FT05 Matriz de Condiciones Inseguras. </t>
  </si>
  <si>
    <t>Se evidencia que se cuentan con los formatos de inspecciones los cuales realizan en todas las sedes por  el area SST según lo referido por la subdirección de gestión humana SST. Ejemplo de Formato: GT-PR27-FT04</t>
  </si>
  <si>
    <t xml:space="preserve">Se esta trabajando en la actualización del plan de Emergencias  </t>
  </si>
  <si>
    <t>Se evidencia última divulgación el día 4 de Abril del año 2022, se realizó la divulgación en la página web de la Entidad</t>
  </si>
  <si>
    <t>Conforme a la misionalidad de la entidad, de manera constante se está realizando la difusión de información con temas de prevención y control de emergencias.</t>
  </si>
  <si>
    <t xml:space="preserve">Se evidencian elementos de protección personal por persona en Sede y Casilleros en donde los almacenan </t>
  </si>
  <si>
    <t xml:space="preserve">Los bomberos realizan guardias y adicional a ello cuentan con cámaras de Seguridad </t>
  </si>
  <si>
    <t xml:space="preserve">Se evidencia Camilla en la sede 
</t>
  </si>
  <si>
    <t xml:space="preserve">Se evidencia botiquín y DEA en la sede - Se recomienda realizar inspecciones de su contenido periodicamente 
</t>
  </si>
  <si>
    <t xml:space="preserve">Toda la dotación del personal es para atención de emergencias </t>
  </si>
  <si>
    <t xml:space="preserve">Se tiene varias escaleras en la estructura </t>
  </si>
  <si>
    <t>ANEXO 1: AMENAZAS Y ANÁLISIS DE VULNERABILIDAD
ESTACIÓN B-17 CENTRO HISTORICO</t>
  </si>
  <si>
    <t>22/04/2026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</si>
</sst>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0" x14ac:knownFonts="1">
    <font>
      <sz val="12"/>
      <name val="Arial"/>
    </font>
    <font>
      <sz val="10"/>
      <name val="Arial"/>
      <family val="2"/>
    </font>
    <font>
      <u/>
      <sz val="12"/>
      <color indexed="12"/>
      <name val="Arial"/>
      <family val="2"/>
    </font>
    <font>
      <b/>
      <sz val="10"/>
      <name val="Arial"/>
      <family val="2"/>
    </font>
    <font>
      <b/>
      <sz val="12"/>
      <name val="Arial"/>
      <family val="2"/>
    </font>
    <font>
      <sz val="10"/>
      <name val="Arial"/>
      <family val="2"/>
    </font>
    <font>
      <sz val="8"/>
      <name val="Arial"/>
      <family val="2"/>
    </font>
    <font>
      <sz val="9"/>
      <name val="Arial"/>
      <family val="2"/>
    </font>
    <font>
      <b/>
      <sz val="9"/>
      <name val="Arial"/>
      <family val="2"/>
    </font>
    <font>
      <b/>
      <sz val="9"/>
      <color indexed="81"/>
      <name val="Tahoma"/>
      <family val="2"/>
    </font>
    <font>
      <b/>
      <sz val="12"/>
      <name val="Franklin Gothic Medium"/>
      <family val="2"/>
    </font>
    <font>
      <sz val="8"/>
      <name val="Franklin Gothic Medium"/>
      <family val="2"/>
    </font>
    <font>
      <sz val="10"/>
      <name val="Franklin Gothic Medium"/>
      <family val="2"/>
    </font>
    <font>
      <sz val="9"/>
      <name val="Franklin Gothic Medium"/>
      <family val="2"/>
    </font>
    <font>
      <sz val="11"/>
      <name val="Franklin Gothic Medium"/>
      <family val="2"/>
    </font>
    <font>
      <sz val="12"/>
      <name val="Franklin Gothic Medium"/>
      <family val="2"/>
    </font>
    <font>
      <sz val="10"/>
      <color rgb="FFFF0000"/>
      <name val="Franklin Gothic Medium"/>
      <family val="2"/>
    </font>
    <font>
      <sz val="11"/>
      <name val="Arial"/>
      <family val="2"/>
    </font>
    <font>
      <b/>
      <sz val="9"/>
      <color theme="0"/>
      <name val="Arial"/>
      <family val="2"/>
    </font>
    <font>
      <b/>
      <sz val="11"/>
      <name val="Arial"/>
      <family val="2"/>
    </font>
    <font>
      <b/>
      <sz val="10"/>
      <color rgb="FF0000CC"/>
      <name val="Arial"/>
      <family val="2"/>
    </font>
    <font>
      <b/>
      <sz val="9"/>
      <color rgb="FF0000CC"/>
      <name val="Arial"/>
      <family val="2"/>
    </font>
    <font>
      <sz val="8"/>
      <color theme="0"/>
      <name val="Arial"/>
      <family val="2"/>
    </font>
    <font>
      <b/>
      <sz val="10"/>
      <color theme="0"/>
      <name val="Arial"/>
      <family val="2"/>
    </font>
    <font>
      <sz val="12"/>
      <name val="Arial"/>
      <family val="2"/>
    </font>
    <font>
      <b/>
      <sz val="14"/>
      <color theme="0"/>
      <name val="Arial"/>
      <family val="2"/>
    </font>
    <font>
      <b/>
      <sz val="11"/>
      <color theme="0"/>
      <name val="Calibri"/>
      <family val="2"/>
      <scheme val="minor"/>
    </font>
    <font>
      <sz val="12"/>
      <name val="Calibri"/>
      <family val="2"/>
      <scheme val="minor"/>
    </font>
    <font>
      <b/>
      <sz val="14"/>
      <color theme="0"/>
      <name val="Calibri"/>
      <family val="2"/>
      <scheme val="minor"/>
    </font>
    <font>
      <b/>
      <sz val="9"/>
      <name val="Calibri"/>
      <family val="2"/>
      <scheme val="minor"/>
    </font>
    <font>
      <b/>
      <sz val="10"/>
      <name val="Calibri"/>
      <family val="2"/>
      <scheme val="minor"/>
    </font>
    <font>
      <sz val="10"/>
      <name val="Calibri"/>
      <family val="2"/>
      <scheme val="minor"/>
    </font>
    <font>
      <sz val="9"/>
      <name val="Calibri"/>
      <family val="2"/>
      <scheme val="minor"/>
    </font>
    <font>
      <b/>
      <sz val="8"/>
      <name val="Calibri"/>
      <family val="2"/>
      <scheme val="minor"/>
    </font>
    <font>
      <sz val="8"/>
      <name val="Calibri"/>
      <family val="2"/>
      <scheme val="minor"/>
    </font>
    <font>
      <b/>
      <sz val="10"/>
      <color theme="0"/>
      <name val="Calibri"/>
      <family val="2"/>
      <scheme val="minor"/>
    </font>
    <font>
      <u/>
      <sz val="12"/>
      <color indexed="12"/>
      <name val="Calibri"/>
      <family val="2"/>
      <scheme val="minor"/>
    </font>
    <font>
      <b/>
      <sz val="12"/>
      <name val="Calibri"/>
      <family val="2"/>
      <scheme val="minor"/>
    </font>
    <font>
      <b/>
      <sz val="9"/>
      <color theme="0"/>
      <name val="Calibri"/>
      <family val="2"/>
      <scheme val="minor"/>
    </font>
    <font>
      <sz val="9"/>
      <color theme="1" tint="0.249977111117893"/>
      <name val="Arial"/>
      <family val="2"/>
    </font>
  </fonts>
  <fills count="16">
    <fill>
      <patternFill patternType="none"/>
    </fill>
    <fill>
      <patternFill patternType="gray125"/>
    </fill>
    <fill>
      <patternFill patternType="solid">
        <fgColor theme="8" tint="-0.49998474074526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39994506668294322"/>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03884A"/>
        <bgColor indexed="64"/>
      </patternFill>
    </fill>
    <fill>
      <patternFill patternType="solid">
        <fgColor rgb="FFC00000"/>
        <bgColor indexed="64"/>
      </patternFill>
    </fill>
    <fill>
      <patternFill patternType="solid">
        <fgColor theme="7" tint="0.39997558519241921"/>
        <bgColor indexed="64"/>
      </patternFill>
    </fill>
    <fill>
      <patternFill patternType="solid">
        <fgColor rgb="FFFFFF00"/>
        <bgColor indexed="64"/>
      </patternFill>
    </fill>
    <fill>
      <patternFill patternType="solid">
        <fgColor rgb="FFFF0000"/>
        <bgColor indexed="64"/>
      </patternFill>
    </fill>
    <fill>
      <patternFill patternType="solid">
        <fgColor theme="3" tint="0.7999816888943144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bottom/>
      <diagonal/>
    </border>
    <border>
      <left style="medium">
        <color theme="0"/>
      </left>
      <right style="medium">
        <color theme="0"/>
      </right>
      <top style="medium">
        <color theme="0"/>
      </top>
      <bottom style="medium">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indexed="64"/>
      </left>
      <right style="medium">
        <color indexed="64"/>
      </right>
      <top/>
      <bottom/>
      <diagonal/>
    </border>
    <border>
      <left style="medium">
        <color theme="0"/>
      </left>
      <right style="medium">
        <color theme="0"/>
      </right>
      <top style="medium">
        <color theme="0"/>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2" fillId="0" borderId="0" applyNumberFormat="0" applyFill="0" applyBorder="0" applyAlignment="0" applyProtection="0">
      <alignment vertical="top"/>
      <protection locked="0"/>
    </xf>
    <xf numFmtId="0" fontId="5" fillId="0" borderId="0"/>
  </cellStyleXfs>
  <cellXfs count="307">
    <xf numFmtId="0" fontId="0" fillId="0" borderId="0" xfId="0"/>
    <xf numFmtId="0" fontId="24" fillId="0" borderId="0" xfId="0" applyFont="1"/>
    <xf numFmtId="0" fontId="7" fillId="0" borderId="15"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7" fillId="0" borderId="1" xfId="0" applyFont="1" applyBorder="1" applyAlignment="1" applyProtection="1">
      <alignment horizontal="justify" vertical="center" wrapText="1"/>
      <protection locked="0"/>
    </xf>
    <xf numFmtId="0" fontId="7" fillId="0" borderId="1" xfId="0" applyFont="1" applyBorder="1" applyAlignment="1" applyProtection="1">
      <alignment horizontal="center" vertical="center"/>
      <protection locked="0"/>
    </xf>
    <xf numFmtId="0" fontId="7" fillId="0" borderId="2" xfId="2" applyFont="1" applyBorder="1" applyAlignment="1" applyProtection="1">
      <alignment horizontal="center" vertical="center" wrapText="1"/>
      <protection locked="0"/>
    </xf>
    <xf numFmtId="164" fontId="7" fillId="0" borderId="2" xfId="2" applyNumberFormat="1" applyFont="1" applyBorder="1" applyAlignment="1" applyProtection="1">
      <alignment horizontal="center" vertical="center" wrapText="1"/>
      <protection locked="0"/>
    </xf>
    <xf numFmtId="164" fontId="7" fillId="0" borderId="1" xfId="2" applyNumberFormat="1" applyFont="1" applyBorder="1" applyAlignment="1" applyProtection="1">
      <alignment horizontal="center" vertical="center" wrapText="1"/>
      <protection locked="0"/>
    </xf>
    <xf numFmtId="164" fontId="7" fillId="0" borderId="11" xfId="2" applyNumberFormat="1" applyFont="1" applyBorder="1" applyAlignment="1" applyProtection="1">
      <alignment horizontal="center" vertical="center" wrapText="1"/>
      <protection locked="0"/>
    </xf>
    <xf numFmtId="0" fontId="7" fillId="0" borderId="2" xfId="2" applyFont="1" applyBorder="1" applyAlignment="1" applyProtection="1">
      <alignment horizontal="center" vertical="center"/>
      <protection locked="0"/>
    </xf>
    <xf numFmtId="0" fontId="7" fillId="0" borderId="1" xfId="2" applyFont="1" applyBorder="1" applyAlignment="1" applyProtection="1">
      <alignment horizontal="center" vertical="center"/>
      <protection locked="0"/>
    </xf>
    <xf numFmtId="0" fontId="7" fillId="0" borderId="11" xfId="2" applyFont="1" applyBorder="1" applyAlignment="1" applyProtection="1">
      <alignment horizontal="center" vertical="center"/>
      <protection locked="0"/>
    </xf>
    <xf numFmtId="0" fontId="7" fillId="0" borderId="12" xfId="2" applyFont="1" applyBorder="1" applyAlignment="1" applyProtection="1">
      <alignment horizontal="center" vertical="center" wrapText="1"/>
      <protection locked="0"/>
    </xf>
    <xf numFmtId="0" fontId="27" fillId="5" borderId="0" xfId="0" applyFont="1" applyFill="1" applyProtection="1">
      <protection locked="0"/>
    </xf>
    <xf numFmtId="0" fontId="29" fillId="5" borderId="0" xfId="0" applyFont="1" applyFill="1" applyAlignment="1" applyProtection="1">
      <alignment horizontal="left" vertical="center"/>
      <protection locked="0"/>
    </xf>
    <xf numFmtId="0" fontId="31" fillId="5" borderId="0" xfId="0" applyFont="1" applyFill="1" applyAlignment="1" applyProtection="1">
      <alignment vertical="center"/>
      <protection locked="0"/>
    </xf>
    <xf numFmtId="0" fontId="29" fillId="5" borderId="0" xfId="0" applyFont="1" applyFill="1" applyAlignment="1" applyProtection="1">
      <alignment horizontal="left" vertical="center" textRotation="90"/>
      <protection locked="0"/>
    </xf>
    <xf numFmtId="0" fontId="32" fillId="5" borderId="0" xfId="0" applyFont="1" applyFill="1" applyProtection="1">
      <protection locked="0"/>
    </xf>
    <xf numFmtId="0" fontId="34" fillId="5" borderId="0" xfId="0" applyFont="1" applyFill="1" applyAlignment="1" applyProtection="1">
      <alignment vertical="center"/>
      <protection locked="0"/>
    </xf>
    <xf numFmtId="0" fontId="27" fillId="5" borderId="0" xfId="0" applyFont="1" applyFill="1" applyAlignment="1" applyProtection="1">
      <alignment horizontal="center" vertical="center"/>
      <protection locked="0"/>
    </xf>
    <xf numFmtId="0" fontId="34" fillId="5" borderId="0" xfId="0" applyFont="1" applyFill="1" applyAlignment="1" applyProtection="1">
      <alignment horizontal="center" vertical="center"/>
      <protection locked="0"/>
    </xf>
    <xf numFmtId="0" fontId="13" fillId="0" borderId="0" xfId="0" applyFont="1" applyAlignment="1" applyProtection="1">
      <alignment vertical="center"/>
      <protection locked="0"/>
    </xf>
    <xf numFmtId="0" fontId="7" fillId="5" borderId="0" xfId="0" applyFont="1" applyFill="1" applyAlignment="1" applyProtection="1">
      <alignment vertical="center"/>
      <protection locked="0"/>
    </xf>
    <xf numFmtId="0" fontId="13" fillId="5" borderId="0" xfId="0" applyFont="1" applyFill="1" applyAlignment="1" applyProtection="1">
      <alignment horizontal="center" vertical="center"/>
      <protection locked="0"/>
    </xf>
    <xf numFmtId="0" fontId="7" fillId="5" borderId="37" xfId="0" applyFont="1" applyFill="1" applyBorder="1" applyAlignment="1" applyProtection="1">
      <alignment vertical="center" wrapText="1"/>
      <protection locked="0"/>
    </xf>
    <xf numFmtId="0" fontId="7" fillId="5" borderId="36" xfId="0" applyFont="1" applyFill="1" applyBorder="1" applyAlignment="1" applyProtection="1">
      <alignment horizontal="center" vertical="center" wrapText="1"/>
      <protection locked="0"/>
    </xf>
    <xf numFmtId="0" fontId="7" fillId="5" borderId="34" xfId="0" applyFont="1" applyFill="1" applyBorder="1" applyAlignment="1" applyProtection="1">
      <alignment vertical="center" wrapText="1"/>
      <protection locked="0"/>
    </xf>
    <xf numFmtId="0" fontId="7" fillId="5" borderId="31" xfId="0" applyFont="1" applyFill="1" applyBorder="1" applyAlignment="1" applyProtection="1">
      <alignment horizontal="center" vertical="center" wrapText="1"/>
      <protection locked="0"/>
    </xf>
    <xf numFmtId="0" fontId="7" fillId="5" borderId="35" xfId="0" applyFont="1" applyFill="1" applyBorder="1" applyAlignment="1" applyProtection="1">
      <alignment vertical="center" wrapText="1"/>
      <protection locked="0"/>
    </xf>
    <xf numFmtId="0" fontId="7" fillId="5" borderId="32" xfId="0" applyFont="1" applyFill="1" applyBorder="1" applyAlignment="1" applyProtection="1">
      <alignment horizontal="center" vertical="center" wrapText="1"/>
      <protection locked="0"/>
    </xf>
    <xf numFmtId="0" fontId="13" fillId="5" borderId="0" xfId="0" applyFont="1" applyFill="1" applyAlignment="1" applyProtection="1">
      <alignment vertical="center" wrapText="1"/>
      <protection locked="0"/>
    </xf>
    <xf numFmtId="0" fontId="13" fillId="5" borderId="0" xfId="0" applyFont="1" applyFill="1" applyAlignment="1" applyProtection="1">
      <alignment horizontal="center" vertical="center" wrapText="1"/>
      <protection locked="0"/>
    </xf>
    <xf numFmtId="0" fontId="11" fillId="0" borderId="0" xfId="2" applyFont="1" applyAlignment="1" applyProtection="1">
      <alignment vertical="center"/>
      <protection locked="0"/>
    </xf>
    <xf numFmtId="0" fontId="11" fillId="5" borderId="0" xfId="2" applyFont="1" applyFill="1" applyAlignment="1" applyProtection="1">
      <alignment vertical="center"/>
      <protection locked="0"/>
    </xf>
    <xf numFmtId="0" fontId="1" fillId="0" borderId="0" xfId="2" applyFont="1" applyAlignment="1" applyProtection="1">
      <alignment vertical="center"/>
      <protection locked="0"/>
    </xf>
    <xf numFmtId="0" fontId="6" fillId="5" borderId="0" xfId="2" applyFont="1" applyFill="1" applyAlignment="1" applyProtection="1">
      <alignment vertical="center"/>
      <protection locked="0"/>
    </xf>
    <xf numFmtId="0" fontId="10" fillId="0" borderId="0" xfId="2" applyFont="1" applyAlignment="1" applyProtection="1">
      <alignment horizontal="center" vertical="center"/>
      <protection locked="0"/>
    </xf>
    <xf numFmtId="2" fontId="11" fillId="0" borderId="0" xfId="2" applyNumberFormat="1" applyFont="1" applyAlignment="1" applyProtection="1">
      <alignment vertical="center"/>
      <protection locked="0"/>
    </xf>
    <xf numFmtId="2" fontId="8" fillId="3" borderId="25" xfId="2" applyNumberFormat="1" applyFont="1" applyFill="1" applyBorder="1" applyAlignment="1" applyProtection="1">
      <alignment horizontal="center" vertical="center" wrapText="1"/>
      <protection locked="0"/>
    </xf>
    <xf numFmtId="2" fontId="8" fillId="3" borderId="49" xfId="2" applyNumberFormat="1" applyFont="1" applyFill="1" applyBorder="1" applyAlignment="1" applyProtection="1">
      <alignment horizontal="center" vertical="center" wrapText="1"/>
      <protection locked="0"/>
    </xf>
    <xf numFmtId="2" fontId="8" fillId="6" borderId="49" xfId="2" applyNumberFormat="1" applyFont="1" applyFill="1" applyBorder="1" applyAlignment="1" applyProtection="1">
      <alignment horizontal="center" vertical="center" wrapText="1"/>
      <protection locked="0"/>
    </xf>
    <xf numFmtId="0" fontId="22" fillId="5" borderId="0" xfId="2" applyFont="1" applyFill="1" applyAlignment="1" applyProtection="1">
      <alignment vertical="center"/>
      <protection locked="0"/>
    </xf>
    <xf numFmtId="0" fontId="8" fillId="0" borderId="29"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30" xfId="0" applyFont="1" applyBorder="1" applyAlignment="1" applyProtection="1">
      <alignment horizontal="center" vertical="center"/>
      <protection locked="0"/>
    </xf>
    <xf numFmtId="0" fontId="7" fillId="5" borderId="28" xfId="0" applyFont="1" applyFill="1" applyBorder="1" applyAlignment="1" applyProtection="1">
      <alignment horizontal="center" vertical="center"/>
      <protection locked="0"/>
    </xf>
    <xf numFmtId="0" fontId="8" fillId="5" borderId="15" xfId="0" applyFont="1" applyFill="1" applyBorder="1" applyAlignment="1" applyProtection="1">
      <alignment horizontal="center" vertical="center"/>
      <protection locked="0"/>
    </xf>
    <xf numFmtId="0" fontId="1" fillId="5" borderId="16" xfId="2" applyFont="1" applyFill="1" applyBorder="1" applyAlignment="1" applyProtection="1">
      <alignment vertical="center"/>
      <protection locked="0"/>
    </xf>
    <xf numFmtId="0" fontId="1" fillId="5" borderId="0" xfId="2" applyFont="1" applyFill="1" applyAlignment="1" applyProtection="1">
      <alignment vertical="center"/>
      <protection locked="0"/>
    </xf>
    <xf numFmtId="0" fontId="7" fillId="5" borderId="3" xfId="0" applyFont="1" applyFill="1" applyBorder="1" applyAlignment="1" applyProtection="1">
      <alignment horizontal="center" vertical="center"/>
      <protection locked="0"/>
    </xf>
    <xf numFmtId="0" fontId="8" fillId="5" borderId="1" xfId="0" applyFont="1" applyFill="1" applyBorder="1" applyAlignment="1" applyProtection="1">
      <alignment horizontal="center" vertical="center"/>
      <protection locked="0"/>
    </xf>
    <xf numFmtId="0" fontId="1" fillId="5" borderId="19" xfId="2" applyFont="1" applyFill="1" applyBorder="1" applyAlignment="1" applyProtection="1">
      <alignment vertical="center"/>
      <protection locked="0"/>
    </xf>
    <xf numFmtId="0" fontId="7" fillId="5" borderId="23" xfId="0" applyFont="1" applyFill="1" applyBorder="1" applyAlignment="1" applyProtection="1">
      <alignment horizontal="center" vertical="center"/>
      <protection locked="0"/>
    </xf>
    <xf numFmtId="0" fontId="8" fillId="5" borderId="17" xfId="0" applyFont="1" applyFill="1" applyBorder="1" applyAlignment="1" applyProtection="1">
      <alignment horizontal="center" vertical="center"/>
      <protection locked="0"/>
    </xf>
    <xf numFmtId="0" fontId="1" fillId="5" borderId="21" xfId="2" applyFont="1" applyFill="1" applyBorder="1" applyAlignment="1" applyProtection="1">
      <alignment vertical="center"/>
      <protection locked="0"/>
    </xf>
    <xf numFmtId="0" fontId="4" fillId="5" borderId="0" xfId="0" applyFont="1" applyFill="1" applyAlignment="1" applyProtection="1">
      <alignment horizontal="center" vertical="center" wrapText="1"/>
      <protection locked="0"/>
    </xf>
    <xf numFmtId="0" fontId="1" fillId="5" borderId="0" xfId="0" applyFont="1" applyFill="1" applyAlignment="1" applyProtection="1">
      <alignment horizontal="center" vertical="center"/>
      <protection locked="0"/>
    </xf>
    <xf numFmtId="0" fontId="3" fillId="5" borderId="0" xfId="0" applyFont="1" applyFill="1" applyAlignment="1" applyProtection="1">
      <alignment horizontal="center" vertical="center"/>
      <protection locked="0"/>
    </xf>
    <xf numFmtId="0" fontId="14" fillId="0" borderId="0" xfId="2" applyFont="1" applyProtection="1">
      <protection locked="0"/>
    </xf>
    <xf numFmtId="0" fontId="14" fillId="5" borderId="0" xfId="2" applyFont="1" applyFill="1" applyProtection="1">
      <protection locked="0"/>
    </xf>
    <xf numFmtId="0" fontId="11" fillId="5" borderId="0" xfId="2" applyFont="1" applyFill="1" applyProtection="1">
      <protection locked="0"/>
    </xf>
    <xf numFmtId="0" fontId="10" fillId="5" borderId="0" xfId="2" applyFont="1" applyFill="1" applyAlignment="1" applyProtection="1">
      <alignment horizontal="center"/>
      <protection locked="0"/>
    </xf>
    <xf numFmtId="0" fontId="14" fillId="0" borderId="0" xfId="2" applyFont="1" applyAlignment="1" applyProtection="1">
      <alignment vertical="center"/>
      <protection locked="0"/>
    </xf>
    <xf numFmtId="0" fontId="8" fillId="5" borderId="33" xfId="0" applyFont="1" applyFill="1" applyBorder="1" applyAlignment="1" applyProtection="1">
      <alignment horizontal="center" vertical="center"/>
      <protection locked="0"/>
    </xf>
    <xf numFmtId="0" fontId="8" fillId="5" borderId="34" xfId="0" applyFont="1" applyFill="1" applyBorder="1" applyAlignment="1" applyProtection="1">
      <alignment horizontal="center" vertical="center"/>
      <protection locked="0"/>
    </xf>
    <xf numFmtId="0" fontId="8" fillId="5" borderId="35" xfId="0" applyFont="1" applyFill="1" applyBorder="1" applyAlignment="1" applyProtection="1">
      <alignment horizontal="center" vertical="center"/>
      <protection locked="0"/>
    </xf>
    <xf numFmtId="0" fontId="7" fillId="5" borderId="0" xfId="2" applyFont="1" applyFill="1" applyAlignment="1" applyProtection="1">
      <alignment vertical="center"/>
      <protection locked="0"/>
    </xf>
    <xf numFmtId="0" fontId="17" fillId="5" borderId="0" xfId="2" applyFont="1" applyFill="1" applyProtection="1">
      <protection locked="0"/>
    </xf>
    <xf numFmtId="0" fontId="7" fillId="5" borderId="16" xfId="2" applyFont="1" applyFill="1" applyBorder="1" applyAlignment="1" applyProtection="1">
      <alignment vertical="center"/>
      <protection locked="0"/>
    </xf>
    <xf numFmtId="0" fontId="7" fillId="5" borderId="19" xfId="2" applyFont="1" applyFill="1" applyBorder="1" applyAlignment="1" applyProtection="1">
      <alignment vertical="center"/>
      <protection locked="0"/>
    </xf>
    <xf numFmtId="0" fontId="7" fillId="5" borderId="21" xfId="2" applyFont="1" applyFill="1" applyBorder="1" applyAlignment="1" applyProtection="1">
      <alignment vertical="center"/>
      <protection locked="0"/>
    </xf>
    <xf numFmtId="0" fontId="6" fillId="5" borderId="0" xfId="2" applyFont="1" applyFill="1" applyProtection="1">
      <protection locked="0"/>
    </xf>
    <xf numFmtId="0" fontId="11" fillId="0" borderId="0" xfId="2" applyFont="1" applyProtection="1">
      <protection locked="0"/>
    </xf>
    <xf numFmtId="0" fontId="12" fillId="0" borderId="0" xfId="2" applyFont="1" applyAlignment="1" applyProtection="1">
      <alignment vertical="center"/>
      <protection locked="0"/>
    </xf>
    <xf numFmtId="0" fontId="12" fillId="5" borderId="0" xfId="2" applyFont="1" applyFill="1" applyAlignment="1" applyProtection="1">
      <alignment vertical="center"/>
      <protection locked="0"/>
    </xf>
    <xf numFmtId="0" fontId="15" fillId="0" borderId="0" xfId="2" applyFont="1" applyAlignment="1" applyProtection="1">
      <alignment vertical="center"/>
      <protection locked="0"/>
    </xf>
    <xf numFmtId="0" fontId="16" fillId="0" borderId="0" xfId="2" applyFont="1" applyAlignment="1" applyProtection="1">
      <alignment vertical="center"/>
      <protection locked="0"/>
    </xf>
    <xf numFmtId="0" fontId="8" fillId="0" borderId="33" xfId="0" applyFont="1" applyBorder="1" applyAlignment="1" applyProtection="1">
      <alignment horizontal="center" vertical="center"/>
      <protection locked="0"/>
    </xf>
    <xf numFmtId="0" fontId="8" fillId="0" borderId="34" xfId="0" applyFont="1" applyBorder="1" applyAlignment="1" applyProtection="1">
      <alignment horizontal="center" vertical="center"/>
      <protection locked="0"/>
    </xf>
    <xf numFmtId="0" fontId="8" fillId="0" borderId="35" xfId="0" applyFont="1" applyBorder="1" applyAlignment="1" applyProtection="1">
      <alignment horizontal="center" vertical="center"/>
      <protection locked="0"/>
    </xf>
    <xf numFmtId="0" fontId="12" fillId="5" borderId="0" xfId="0" applyFont="1" applyFill="1" applyAlignment="1" applyProtection="1">
      <alignment vertical="center"/>
      <protection locked="0"/>
    </xf>
    <xf numFmtId="0" fontId="12" fillId="0" borderId="0" xfId="0" applyFont="1" applyAlignment="1" applyProtection="1">
      <alignment vertical="center"/>
      <protection locked="0"/>
    </xf>
    <xf numFmtId="0" fontId="12" fillId="5" borderId="0" xfId="0" applyFont="1" applyFill="1" applyAlignment="1" applyProtection="1">
      <alignment horizontal="center" vertical="center"/>
      <protection locked="0"/>
    </xf>
    <xf numFmtId="0" fontId="1" fillId="5" borderId="0" xfId="0" applyFont="1" applyFill="1" applyAlignment="1" applyProtection="1">
      <alignment vertical="center"/>
      <protection locked="0"/>
    </xf>
    <xf numFmtId="0" fontId="8" fillId="0" borderId="20" xfId="0" applyFont="1" applyBorder="1" applyAlignment="1" applyProtection="1">
      <alignment horizontal="center" vertical="center" wrapText="1"/>
      <protection locked="0"/>
    </xf>
    <xf numFmtId="2" fontId="7" fillId="0" borderId="17" xfId="0" applyNumberFormat="1" applyFont="1" applyBorder="1" applyAlignment="1" applyProtection="1">
      <alignment horizontal="center" vertical="center"/>
      <protection locked="0"/>
    </xf>
    <xf numFmtId="2" fontId="7" fillId="0" borderId="17" xfId="0" applyNumberFormat="1" applyFont="1" applyBorder="1" applyAlignment="1" applyProtection="1">
      <alignment horizontal="center" vertical="center" wrapText="1"/>
      <protection locked="0"/>
    </xf>
    <xf numFmtId="0" fontId="7" fillId="0" borderId="17" xfId="0" applyFont="1" applyBorder="1" applyAlignment="1" applyProtection="1">
      <alignment vertical="center"/>
      <protection locked="0"/>
    </xf>
    <xf numFmtId="0" fontId="8" fillId="0" borderId="14" xfId="0" applyFont="1" applyBorder="1" applyAlignment="1" applyProtection="1">
      <alignment horizontal="center" vertical="center" wrapText="1"/>
      <protection locked="0"/>
    </xf>
    <xf numFmtId="2" fontId="7" fillId="0" borderId="15" xfId="0" applyNumberFormat="1" applyFont="1" applyBorder="1" applyAlignment="1" applyProtection="1">
      <alignment horizontal="center" vertical="center"/>
      <protection locked="0"/>
    </xf>
    <xf numFmtId="2" fontId="7" fillId="0" borderId="15" xfId="0" applyNumberFormat="1" applyFont="1" applyBorder="1" applyAlignment="1" applyProtection="1">
      <alignment horizontal="center" vertical="center" wrapText="1"/>
      <protection locked="0"/>
    </xf>
    <xf numFmtId="0" fontId="7" fillId="0" borderId="15" xfId="0" applyFont="1" applyBorder="1" applyAlignment="1" applyProtection="1">
      <alignment vertical="center"/>
      <protection locked="0"/>
    </xf>
    <xf numFmtId="0" fontId="8" fillId="8" borderId="16" xfId="0" applyFont="1" applyFill="1" applyBorder="1" applyAlignment="1" applyProtection="1">
      <alignment horizontal="center" vertical="center"/>
      <protection locked="0"/>
    </xf>
    <xf numFmtId="0" fontId="8" fillId="0" borderId="18" xfId="0" applyFont="1" applyBorder="1" applyAlignment="1" applyProtection="1">
      <alignment horizontal="center" vertical="center" wrapText="1"/>
      <protection locked="0"/>
    </xf>
    <xf numFmtId="2" fontId="7" fillId="0" borderId="1" xfId="0" applyNumberFormat="1" applyFont="1" applyBorder="1" applyAlignment="1" applyProtection="1">
      <alignment horizontal="center" vertical="center"/>
      <protection locked="0"/>
    </xf>
    <xf numFmtId="2" fontId="7"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vertical="center"/>
      <protection locked="0"/>
    </xf>
    <xf numFmtId="2" fontId="6" fillId="0" borderId="15" xfId="0" applyNumberFormat="1" applyFont="1" applyBorder="1" applyAlignment="1" applyProtection="1">
      <alignment horizontal="center" vertical="center"/>
      <protection locked="0"/>
    </xf>
    <xf numFmtId="2" fontId="6" fillId="0" borderId="15" xfId="0" applyNumberFormat="1" applyFont="1" applyBorder="1" applyAlignment="1" applyProtection="1">
      <alignment horizontal="center" vertical="center" wrapText="1"/>
      <protection locked="0"/>
    </xf>
    <xf numFmtId="2" fontId="6" fillId="0" borderId="1" xfId="0" applyNumberFormat="1" applyFont="1" applyBorder="1" applyAlignment="1" applyProtection="1">
      <alignment horizontal="center" vertical="center"/>
      <protection locked="0"/>
    </xf>
    <xf numFmtId="2" fontId="6" fillId="0" borderId="1" xfId="0" applyNumberFormat="1" applyFont="1" applyBorder="1" applyAlignment="1" applyProtection="1">
      <alignment horizontal="center" vertical="center" wrapText="1"/>
      <protection locked="0"/>
    </xf>
    <xf numFmtId="2" fontId="6" fillId="0" borderId="17" xfId="0" applyNumberFormat="1" applyFont="1" applyBorder="1" applyAlignment="1" applyProtection="1">
      <alignment horizontal="center" vertical="center"/>
      <protection locked="0"/>
    </xf>
    <xf numFmtId="2" fontId="6" fillId="0" borderId="17" xfId="0" applyNumberFormat="1" applyFont="1" applyBorder="1" applyAlignment="1" applyProtection="1">
      <alignment horizontal="center" vertical="center" wrapText="1"/>
      <protection locked="0"/>
    </xf>
    <xf numFmtId="0" fontId="12" fillId="0" borderId="0" xfId="0" applyFont="1" applyAlignment="1" applyProtection="1">
      <alignment horizontal="center" vertical="center"/>
      <protection locked="0"/>
    </xf>
    <xf numFmtId="0" fontId="29" fillId="5" borderId="0" xfId="0" applyFont="1" applyFill="1" applyAlignment="1" applyProtection="1">
      <alignment horizontal="center" vertical="center"/>
      <protection locked="0"/>
    </xf>
    <xf numFmtId="0" fontId="31" fillId="5" borderId="0" xfId="0" applyFont="1" applyFill="1" applyAlignment="1" applyProtection="1">
      <alignment horizontal="right" vertical="center"/>
      <protection locked="0"/>
    </xf>
    <xf numFmtId="0" fontId="13" fillId="11" borderId="0" xfId="0" applyFont="1" applyFill="1" applyAlignment="1" applyProtection="1">
      <alignment vertical="center"/>
      <protection locked="0"/>
    </xf>
    <xf numFmtId="0" fontId="18" fillId="11" borderId="50" xfId="2" applyFont="1" applyFill="1" applyBorder="1" applyAlignment="1" applyProtection="1">
      <alignment horizontal="center" vertical="center"/>
      <protection locked="0"/>
    </xf>
    <xf numFmtId="0" fontId="14" fillId="11" borderId="0" xfId="2" applyFont="1" applyFill="1" applyProtection="1">
      <protection locked="0"/>
    </xf>
    <xf numFmtId="0" fontId="18" fillId="11" borderId="49" xfId="2" applyFont="1" applyFill="1" applyBorder="1" applyAlignment="1" applyProtection="1">
      <alignment horizontal="center" vertical="center"/>
      <protection locked="0"/>
    </xf>
    <xf numFmtId="0" fontId="12" fillId="11" borderId="0" xfId="2" applyFont="1" applyFill="1" applyAlignment="1" applyProtection="1">
      <alignment vertical="center"/>
      <protection locked="0"/>
    </xf>
    <xf numFmtId="0" fontId="12" fillId="11" borderId="0" xfId="0" applyFont="1" applyFill="1" applyAlignment="1" applyProtection="1">
      <alignment vertical="center"/>
      <protection locked="0"/>
    </xf>
    <xf numFmtId="0" fontId="38" fillId="11" borderId="49" xfId="0" applyFont="1" applyFill="1" applyBorder="1" applyAlignment="1" applyProtection="1">
      <alignment horizontal="center" vertical="center" wrapText="1"/>
      <protection locked="0"/>
    </xf>
    <xf numFmtId="0" fontId="38" fillId="11" borderId="49" xfId="0" applyFont="1" applyFill="1" applyBorder="1" applyAlignment="1" applyProtection="1">
      <alignment horizontal="center" vertical="center" textRotation="90" wrapText="1"/>
      <protection locked="0"/>
    </xf>
    <xf numFmtId="0" fontId="38" fillId="11" borderId="49" xfId="0" applyFont="1" applyFill="1" applyBorder="1" applyAlignment="1" applyProtection="1">
      <alignment horizontal="center" vertical="top" wrapText="1"/>
      <protection locked="0"/>
    </xf>
    <xf numFmtId="0" fontId="7" fillId="5" borderId="0" xfId="0" applyFont="1" applyFill="1" applyAlignment="1" applyProtection="1">
      <alignment vertical="center" wrapText="1"/>
      <protection locked="0"/>
    </xf>
    <xf numFmtId="0" fontId="7" fillId="5" borderId="8" xfId="0" applyFont="1" applyFill="1" applyBorder="1" applyAlignment="1" applyProtection="1">
      <alignment horizontal="center" vertical="center" wrapText="1"/>
      <protection locked="0"/>
    </xf>
    <xf numFmtId="0" fontId="7" fillId="5" borderId="9" xfId="0" applyFont="1" applyFill="1" applyBorder="1" applyAlignment="1" applyProtection="1">
      <alignment horizontal="center" vertical="center" wrapText="1"/>
      <protection locked="0"/>
    </xf>
    <xf numFmtId="0" fontId="7" fillId="5" borderId="30" xfId="0" applyFont="1" applyFill="1" applyBorder="1" applyAlignment="1" applyProtection="1">
      <alignment horizontal="center" vertical="center" wrapText="1"/>
      <protection locked="0"/>
    </xf>
    <xf numFmtId="0" fontId="13" fillId="0" borderId="0" xfId="0" applyFont="1" applyAlignment="1" applyProtection="1">
      <alignment vertical="center" wrapText="1"/>
      <protection locked="0"/>
    </xf>
    <xf numFmtId="0" fontId="18" fillId="11" borderId="11" xfId="0" applyFont="1" applyFill="1" applyBorder="1" applyAlignment="1" applyProtection="1">
      <alignment horizontal="center" vertical="center"/>
      <protection locked="0"/>
    </xf>
    <xf numFmtId="0" fontId="18" fillId="11" borderId="11" xfId="0" applyFont="1" applyFill="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39" fillId="0" borderId="1" xfId="0" applyFont="1" applyBorder="1" applyAlignment="1" applyProtection="1">
      <alignment horizontal="center" vertical="center"/>
      <protection locked="0"/>
    </xf>
    <xf numFmtId="0" fontId="1" fillId="5" borderId="0" xfId="0" applyFont="1" applyFill="1" applyAlignment="1" applyProtection="1">
      <alignment vertical="center" wrapText="1"/>
      <protection locked="0"/>
    </xf>
    <xf numFmtId="0" fontId="12" fillId="5"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0" fontId="8" fillId="0" borderId="1" xfId="0" applyFont="1" applyBorder="1" applyAlignment="1" applyProtection="1">
      <alignment horizontal="center" vertical="center" wrapText="1"/>
      <protection locked="0"/>
    </xf>
    <xf numFmtId="0" fontId="39" fillId="0" borderId="15" xfId="0" applyFont="1" applyBorder="1" applyAlignment="1" applyProtection="1">
      <alignment horizontal="center" vertical="center"/>
      <protection locked="0"/>
    </xf>
    <xf numFmtId="0" fontId="8" fillId="8" borderId="19" xfId="0" applyFont="1" applyFill="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8" fillId="8" borderId="21" xfId="0" applyFont="1" applyFill="1" applyBorder="1" applyAlignment="1" applyProtection="1">
      <alignment horizontal="center" vertical="center"/>
      <protection locked="0"/>
    </xf>
    <xf numFmtId="0" fontId="39" fillId="0" borderId="14"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39" fillId="0" borderId="18" xfId="0" applyFont="1" applyBorder="1" applyAlignment="1" applyProtection="1">
      <alignment horizontal="center" vertical="center" wrapText="1"/>
      <protection locked="0"/>
    </xf>
    <xf numFmtId="0" fontId="39" fillId="0" borderId="20"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7" fillId="5" borderId="2" xfId="2" applyFont="1" applyFill="1" applyBorder="1" applyAlignment="1" applyProtection="1">
      <alignment horizontal="center" vertical="center" wrapText="1"/>
      <protection locked="0"/>
    </xf>
    <xf numFmtId="164" fontId="7" fillId="5" borderId="1" xfId="2" applyNumberFormat="1" applyFont="1" applyFill="1" applyBorder="1" applyAlignment="1" applyProtection="1">
      <alignment horizontal="center" vertical="center" wrapText="1"/>
      <protection locked="0"/>
    </xf>
    <xf numFmtId="0" fontId="14" fillId="5" borderId="0" xfId="2" applyFont="1" applyFill="1" applyAlignment="1" applyProtection="1">
      <alignment vertical="center"/>
      <protection locked="0"/>
    </xf>
    <xf numFmtId="0" fontId="7" fillId="5" borderId="12" xfId="2" applyFont="1" applyFill="1" applyBorder="1" applyAlignment="1" applyProtection="1">
      <alignment horizontal="center" vertical="center" wrapText="1"/>
      <protection locked="0"/>
    </xf>
    <xf numFmtId="164" fontId="7" fillId="5" borderId="11" xfId="2" applyNumberFormat="1" applyFont="1" applyFill="1" applyBorder="1" applyAlignment="1" applyProtection="1">
      <alignment horizontal="center" vertical="center" wrapText="1"/>
      <protection locked="0"/>
    </xf>
    <xf numFmtId="0" fontId="17" fillId="5" borderId="1" xfId="0" applyFont="1" applyFill="1" applyBorder="1" applyAlignment="1" applyProtection="1">
      <alignment horizontal="center" vertical="center" wrapText="1"/>
      <protection locked="0"/>
    </xf>
    <xf numFmtId="0" fontId="7" fillId="13" borderId="1" xfId="0" applyFont="1" applyFill="1" applyBorder="1" applyAlignment="1" applyProtection="1">
      <alignment horizontal="center" vertical="center"/>
      <protection locked="0"/>
    </xf>
    <xf numFmtId="0" fontId="4" fillId="5" borderId="0" xfId="0" applyFont="1" applyFill="1" applyAlignment="1" applyProtection="1">
      <alignment horizontal="center" vertical="center" textRotation="90"/>
      <protection locked="0"/>
    </xf>
    <xf numFmtId="0" fontId="18" fillId="10" borderId="60" xfId="0" applyFont="1" applyFill="1" applyBorder="1" applyAlignment="1" applyProtection="1">
      <alignment horizontal="center" vertical="center" wrapText="1"/>
      <protection locked="0"/>
    </xf>
    <xf numFmtId="0" fontId="18" fillId="10" borderId="60" xfId="0" applyFont="1" applyFill="1" applyBorder="1" applyAlignment="1" applyProtection="1">
      <alignment horizontal="center" vertical="center"/>
      <protection locked="0"/>
    </xf>
    <xf numFmtId="0" fontId="7" fillId="14" borderId="1" xfId="0" applyFont="1" applyFill="1" applyBorder="1" applyAlignment="1" applyProtection="1">
      <alignment horizontal="center" vertical="center"/>
      <protection locked="0"/>
    </xf>
    <xf numFmtId="0" fontId="17" fillId="5" borderId="1" xfId="0" applyFont="1" applyFill="1" applyBorder="1" applyAlignment="1" applyProtection="1">
      <alignment horizontal="justify" vertical="center" wrapText="1"/>
      <protection locked="0"/>
    </xf>
    <xf numFmtId="0" fontId="17" fillId="5" borderId="1" xfId="0" applyFont="1" applyFill="1" applyBorder="1" applyAlignment="1" applyProtection="1">
      <alignment vertical="center" wrapText="1"/>
      <protection locked="0"/>
    </xf>
    <xf numFmtId="0" fontId="17" fillId="5" borderId="2" xfId="0" applyFont="1" applyFill="1" applyBorder="1" applyAlignment="1" applyProtection="1">
      <alignment horizontal="justify" vertical="center" wrapText="1"/>
      <protection locked="0"/>
    </xf>
    <xf numFmtId="0" fontId="17" fillId="5" borderId="17" xfId="0" applyFont="1" applyFill="1" applyBorder="1" applyAlignment="1" applyProtection="1">
      <alignment horizontal="justify" vertical="center" wrapText="1"/>
      <protection locked="0"/>
    </xf>
    <xf numFmtId="0" fontId="4" fillId="9" borderId="1" xfId="0" applyFont="1" applyFill="1" applyBorder="1" applyAlignment="1" applyProtection="1">
      <alignment horizontal="center" vertical="center" textRotation="90"/>
      <protection locked="0"/>
    </xf>
    <xf numFmtId="49" fontId="32" fillId="5" borderId="5" xfId="0" applyNumberFormat="1" applyFont="1" applyFill="1" applyBorder="1" applyAlignment="1" applyProtection="1">
      <alignment horizontal="center" vertical="center"/>
      <protection locked="0"/>
    </xf>
    <xf numFmtId="0" fontId="31" fillId="9" borderId="13" xfId="0" applyFont="1" applyFill="1" applyBorder="1" applyAlignment="1" applyProtection="1">
      <alignment horizontal="center" vertical="center"/>
      <protection locked="0"/>
    </xf>
    <xf numFmtId="0" fontId="28" fillId="11" borderId="0" xfId="0" applyFont="1" applyFill="1" applyAlignment="1" applyProtection="1">
      <alignment horizontal="center" vertical="center" wrapText="1"/>
      <protection locked="0"/>
    </xf>
    <xf numFmtId="0" fontId="30" fillId="5" borderId="0" xfId="0" applyFont="1" applyFill="1" applyAlignment="1" applyProtection="1">
      <alignment horizontal="left" vertical="center" wrapText="1"/>
      <protection locked="0"/>
    </xf>
    <xf numFmtId="0" fontId="31" fillId="5" borderId="10" xfId="0" applyFont="1" applyFill="1" applyBorder="1" applyAlignment="1" applyProtection="1">
      <alignment horizontal="center" vertical="center" wrapText="1"/>
      <protection locked="0"/>
    </xf>
    <xf numFmtId="0" fontId="31" fillId="5" borderId="10" xfId="0" applyFont="1" applyFill="1" applyBorder="1" applyAlignment="1" applyProtection="1">
      <alignment horizontal="center" wrapText="1"/>
      <protection locked="0"/>
    </xf>
    <xf numFmtId="0" fontId="29" fillId="5" borderId="5" xfId="0" applyFont="1" applyFill="1" applyBorder="1" applyAlignment="1" applyProtection="1">
      <alignment horizontal="center" vertical="center" wrapText="1"/>
      <protection locked="0"/>
    </xf>
    <xf numFmtId="0" fontId="30" fillId="5" borderId="0" xfId="0" applyFont="1" applyFill="1" applyAlignment="1" applyProtection="1">
      <alignment horizontal="center" vertical="center" wrapText="1"/>
      <protection locked="0"/>
    </xf>
    <xf numFmtId="0" fontId="26" fillId="11" borderId="0" xfId="0" applyFont="1" applyFill="1" applyAlignment="1" applyProtection="1">
      <alignment horizontal="center" vertical="center" wrapText="1"/>
      <protection locked="0"/>
    </xf>
    <xf numFmtId="0" fontId="31" fillId="9" borderId="6" xfId="0" applyFont="1" applyFill="1" applyBorder="1" applyAlignment="1" applyProtection="1">
      <alignment horizontal="center" vertical="center"/>
      <protection locked="0"/>
    </xf>
    <xf numFmtId="0" fontId="36" fillId="5" borderId="7" xfId="1" applyFont="1" applyFill="1" applyBorder="1" applyAlignment="1" applyProtection="1">
      <alignment horizontal="left" vertical="center"/>
      <protection locked="0"/>
    </xf>
    <xf numFmtId="0" fontId="36" fillId="5" borderId="6" xfId="1" applyFont="1" applyFill="1" applyBorder="1" applyAlignment="1" applyProtection="1">
      <alignment horizontal="left" vertical="center"/>
      <protection locked="0"/>
    </xf>
    <xf numFmtId="0" fontId="35" fillId="11" borderId="24" xfId="0" applyFont="1" applyFill="1" applyBorder="1" applyAlignment="1" applyProtection="1">
      <alignment horizontal="center" vertical="center"/>
      <protection locked="0"/>
    </xf>
    <xf numFmtId="0" fontId="35" fillId="11" borderId="25" xfId="0" applyFont="1" applyFill="1" applyBorder="1" applyAlignment="1" applyProtection="1">
      <alignment horizontal="center" vertical="center"/>
      <protection locked="0"/>
    </xf>
    <xf numFmtId="0" fontId="36" fillId="5" borderId="6" xfId="1" applyFont="1" applyFill="1" applyBorder="1" applyAlignment="1" applyProtection="1">
      <alignment horizontal="left" vertical="center" indent="2"/>
      <protection locked="0"/>
    </xf>
    <xf numFmtId="2" fontId="31" fillId="5" borderId="6" xfId="0" applyNumberFormat="1" applyFont="1" applyFill="1" applyBorder="1" applyAlignment="1" applyProtection="1">
      <alignment horizontal="center" vertical="center"/>
      <protection locked="0"/>
    </xf>
    <xf numFmtId="0" fontId="31" fillId="5" borderId="6" xfId="0" applyFont="1" applyFill="1" applyBorder="1" applyAlignment="1" applyProtection="1">
      <alignment horizontal="center" vertical="center"/>
      <protection locked="0"/>
    </xf>
    <xf numFmtId="0" fontId="31" fillId="9" borderId="7" xfId="0" applyFont="1" applyFill="1" applyBorder="1" applyAlignment="1" applyProtection="1">
      <alignment horizontal="center" vertical="center"/>
      <protection locked="0"/>
    </xf>
    <xf numFmtId="0" fontId="35" fillId="11" borderId="39" xfId="0" applyFont="1" applyFill="1" applyBorder="1" applyAlignment="1" applyProtection="1">
      <alignment horizontal="center" vertical="center"/>
      <protection locked="0"/>
    </xf>
    <xf numFmtId="0" fontId="35" fillId="11" borderId="27" xfId="0" applyFont="1" applyFill="1" applyBorder="1" applyAlignment="1" applyProtection="1">
      <alignment horizontal="center" vertical="center"/>
      <protection locked="0"/>
    </xf>
    <xf numFmtId="0" fontId="35" fillId="11" borderId="38" xfId="0" applyFont="1" applyFill="1" applyBorder="1" applyAlignment="1" applyProtection="1">
      <alignment horizontal="center" vertical="center"/>
      <protection locked="0"/>
    </xf>
    <xf numFmtId="0" fontId="36" fillId="5" borderId="13" xfId="1" applyFont="1" applyFill="1" applyBorder="1" applyAlignment="1" applyProtection="1">
      <alignment horizontal="left" vertical="center"/>
      <protection locked="0"/>
    </xf>
    <xf numFmtId="3" fontId="29" fillId="5" borderId="5" xfId="0" applyNumberFormat="1" applyFont="1" applyFill="1" applyBorder="1" applyAlignment="1" applyProtection="1">
      <alignment horizontal="center" vertical="center" wrapText="1"/>
      <protection locked="0"/>
    </xf>
    <xf numFmtId="0" fontId="32" fillId="5" borderId="0" xfId="0" applyFont="1" applyFill="1" applyAlignment="1" applyProtection="1">
      <alignment horizontal="center" vertical="center" wrapText="1"/>
      <protection locked="0"/>
    </xf>
    <xf numFmtId="16" fontId="31" fillId="5" borderId="10" xfId="0" applyNumberFormat="1" applyFont="1" applyFill="1" applyBorder="1" applyAlignment="1" applyProtection="1">
      <alignment horizontal="center" vertical="center" wrapText="1"/>
      <protection locked="0"/>
    </xf>
    <xf numFmtId="0" fontId="26" fillId="11" borderId="0" xfId="0" applyFont="1" applyFill="1" applyAlignment="1" applyProtection="1">
      <alignment horizontal="center" vertical="center"/>
      <protection locked="0"/>
    </xf>
    <xf numFmtId="0" fontId="29" fillId="5" borderId="0" xfId="0" applyFont="1" applyFill="1" applyAlignment="1" applyProtection="1">
      <alignment horizontal="center" vertical="center"/>
      <protection locked="0"/>
    </xf>
    <xf numFmtId="0" fontId="31" fillId="5" borderId="0" xfId="0" applyFont="1" applyFill="1" applyAlignment="1" applyProtection="1">
      <alignment horizontal="right" vertical="center"/>
      <protection locked="0"/>
    </xf>
    <xf numFmtId="0" fontId="33" fillId="5" borderId="5" xfId="0" applyFont="1" applyFill="1" applyBorder="1" applyAlignment="1" applyProtection="1">
      <alignment horizontal="center" vertical="center"/>
      <protection locked="0"/>
    </xf>
    <xf numFmtId="0" fontId="37" fillId="5" borderId="6" xfId="0" applyFont="1" applyFill="1" applyBorder="1" applyAlignment="1" applyProtection="1">
      <alignment horizontal="left" vertical="center"/>
      <protection locked="0"/>
    </xf>
    <xf numFmtId="0" fontId="27" fillId="5" borderId="1" xfId="0" applyFont="1" applyFill="1" applyBorder="1" applyAlignment="1" applyProtection="1">
      <alignment horizontal="center"/>
      <protection locked="0"/>
    </xf>
    <xf numFmtId="0" fontId="4" fillId="5" borderId="61" xfId="0" applyFont="1" applyFill="1" applyBorder="1" applyAlignment="1" applyProtection="1">
      <alignment horizontal="center" vertical="center" wrapText="1"/>
      <protection locked="0"/>
    </xf>
    <xf numFmtId="0" fontId="4" fillId="5" borderId="62" xfId="0" applyFont="1" applyFill="1" applyBorder="1" applyAlignment="1" applyProtection="1">
      <alignment horizontal="center" vertical="center"/>
      <protection locked="0"/>
    </xf>
    <xf numFmtId="0" fontId="4" fillId="5" borderId="63" xfId="0" applyFont="1" applyFill="1" applyBorder="1" applyAlignment="1" applyProtection="1">
      <alignment horizontal="center" vertical="center"/>
      <protection locked="0"/>
    </xf>
    <xf numFmtId="0" fontId="4" fillId="5" borderId="4" xfId="0" applyFont="1" applyFill="1" applyBorder="1" applyAlignment="1" applyProtection="1">
      <alignment horizontal="center" vertical="center"/>
      <protection locked="0"/>
    </xf>
    <xf numFmtId="0" fontId="4" fillId="5" borderId="0" xfId="0" applyFont="1" applyFill="1" applyAlignment="1" applyProtection="1">
      <alignment horizontal="center" vertical="center"/>
      <protection locked="0"/>
    </xf>
    <xf numFmtId="0" fontId="4" fillId="5" borderId="64" xfId="0" applyFont="1" applyFill="1" applyBorder="1" applyAlignment="1" applyProtection="1">
      <alignment horizontal="center" vertical="center"/>
      <protection locked="0"/>
    </xf>
    <xf numFmtId="0" fontId="4" fillId="5" borderId="65" xfId="0" applyFont="1" applyFill="1" applyBorder="1" applyAlignment="1" applyProtection="1">
      <alignment horizontal="center" vertical="center"/>
      <protection locked="0"/>
    </xf>
    <xf numFmtId="0" fontId="4" fillId="5" borderId="8" xfId="0" applyFont="1" applyFill="1" applyBorder="1" applyAlignment="1" applyProtection="1">
      <alignment horizontal="center" vertical="center"/>
      <protection locked="0"/>
    </xf>
    <xf numFmtId="0" fontId="4" fillId="5" borderId="66" xfId="0" applyFont="1" applyFill="1" applyBorder="1" applyAlignment="1" applyProtection="1">
      <alignment horizontal="center" vertical="center"/>
      <protection locked="0"/>
    </xf>
    <xf numFmtId="0" fontId="4" fillId="15" borderId="11" xfId="0" applyFont="1" applyFill="1" applyBorder="1" applyAlignment="1" applyProtection="1">
      <alignment horizontal="center" vertical="center" textRotation="90" wrapText="1"/>
      <protection locked="0"/>
    </xf>
    <xf numFmtId="0" fontId="4" fillId="15" borderId="2" xfId="0" applyFont="1" applyFill="1" applyBorder="1" applyAlignment="1" applyProtection="1">
      <alignment horizontal="center" vertical="center" textRotation="90" wrapText="1"/>
      <protection locked="0"/>
    </xf>
    <xf numFmtId="0" fontId="18" fillId="10" borderId="58" xfId="0" applyFont="1" applyFill="1" applyBorder="1" applyAlignment="1" applyProtection="1">
      <alignment horizontal="center" vertical="center"/>
      <protection locked="0"/>
    </xf>
    <xf numFmtId="0" fontId="18" fillId="10" borderId="59" xfId="0" applyFont="1" applyFill="1" applyBorder="1" applyAlignment="1" applyProtection="1">
      <alignment horizontal="center" vertical="center"/>
      <protection locked="0"/>
    </xf>
    <xf numFmtId="0" fontId="7" fillId="5" borderId="20" xfId="0" applyFont="1" applyFill="1" applyBorder="1" applyAlignment="1" applyProtection="1">
      <alignment horizontal="center" vertical="center"/>
      <protection locked="0"/>
    </xf>
    <xf numFmtId="0" fontId="7" fillId="5" borderId="21" xfId="0" applyFont="1" applyFill="1" applyBorder="1" applyAlignment="1" applyProtection="1">
      <alignment horizontal="center" vertical="center"/>
      <protection locked="0"/>
    </xf>
    <xf numFmtId="0" fontId="17" fillId="0" borderId="1" xfId="0" applyFont="1" applyBorder="1" applyAlignment="1" applyProtection="1">
      <alignment horizontal="center" vertical="center" wrapText="1"/>
      <protection locked="0"/>
    </xf>
    <xf numFmtId="0" fontId="7" fillId="5" borderId="56" xfId="0" applyFont="1" applyFill="1" applyBorder="1" applyAlignment="1" applyProtection="1">
      <alignment horizontal="center" vertical="center"/>
      <protection locked="0"/>
    </xf>
    <xf numFmtId="0" fontId="7" fillId="5" borderId="57" xfId="0" applyFont="1" applyFill="1" applyBorder="1" applyAlignment="1" applyProtection="1">
      <alignment horizontal="center" vertical="center"/>
      <protection locked="0"/>
    </xf>
    <xf numFmtId="0" fontId="7" fillId="5" borderId="18" xfId="0" applyFont="1" applyFill="1" applyBorder="1" applyAlignment="1" applyProtection="1">
      <alignment horizontal="center" vertical="center"/>
      <protection locked="0"/>
    </xf>
    <xf numFmtId="0" fontId="7" fillId="5" borderId="19" xfId="0" applyFont="1" applyFill="1" applyBorder="1" applyAlignment="1" applyProtection="1">
      <alignment horizontal="center" vertical="center"/>
      <protection locked="0"/>
    </xf>
    <xf numFmtId="0" fontId="17" fillId="0" borderId="17" xfId="0" applyFont="1" applyBorder="1" applyAlignment="1" applyProtection="1">
      <alignment horizontal="center" vertical="center" wrapText="1"/>
      <protection locked="0"/>
    </xf>
    <xf numFmtId="0" fontId="17" fillId="5" borderId="1" xfId="0" applyFont="1" applyFill="1" applyBorder="1" applyAlignment="1" applyProtection="1">
      <alignment horizontal="center" vertical="center"/>
      <protection locked="0"/>
    </xf>
    <xf numFmtId="0" fontId="25" fillId="11" borderId="0" xfId="0" applyFont="1" applyFill="1" applyAlignment="1" applyProtection="1">
      <alignment horizontal="center" vertical="center" wrapText="1"/>
      <protection locked="0"/>
    </xf>
    <xf numFmtId="0" fontId="25" fillId="11" borderId="0" xfId="0" applyFont="1" applyFill="1" applyAlignment="1" applyProtection="1">
      <alignment horizontal="center" vertical="center"/>
      <protection locked="0"/>
    </xf>
    <xf numFmtId="0" fontId="18" fillId="11" borderId="11" xfId="0" applyFont="1" applyFill="1" applyBorder="1" applyAlignment="1" applyProtection="1">
      <alignment horizontal="center" vertical="center"/>
      <protection locked="0"/>
    </xf>
    <xf numFmtId="0" fontId="4" fillId="7" borderId="1" xfId="0" applyFont="1" applyFill="1" applyBorder="1" applyAlignment="1" applyProtection="1">
      <alignment horizontal="center" vertical="center" textRotation="90" wrapText="1"/>
      <protection locked="0"/>
    </xf>
    <xf numFmtId="0" fontId="4" fillId="4" borderId="1" xfId="0" applyFont="1" applyFill="1" applyBorder="1" applyAlignment="1" applyProtection="1">
      <alignment horizontal="center" vertical="center" textRotation="90"/>
      <protection locked="0"/>
    </xf>
    <xf numFmtId="0" fontId="4" fillId="3" borderId="22" xfId="0" applyFont="1" applyFill="1" applyBorder="1" applyAlignment="1" applyProtection="1">
      <alignment horizontal="center" vertical="center" textRotation="90" wrapText="1"/>
      <protection locked="0"/>
    </xf>
    <xf numFmtId="0" fontId="4" fillId="3" borderId="18" xfId="0" applyFont="1" applyFill="1" applyBorder="1" applyAlignment="1" applyProtection="1">
      <alignment horizontal="center" vertical="center" textRotation="90" wrapText="1"/>
      <protection locked="0"/>
    </xf>
    <xf numFmtId="0" fontId="4" fillId="3" borderId="20" xfId="0" applyFont="1" applyFill="1" applyBorder="1" applyAlignment="1" applyProtection="1">
      <alignment horizontal="center" vertical="center" textRotation="90" wrapText="1"/>
      <protection locked="0"/>
    </xf>
    <xf numFmtId="0" fontId="4" fillId="12" borderId="2" xfId="0" applyFont="1" applyFill="1" applyBorder="1" applyAlignment="1" applyProtection="1">
      <alignment horizontal="center" vertical="center" textRotation="90" wrapText="1"/>
      <protection locked="0"/>
    </xf>
    <xf numFmtId="0" fontId="4" fillId="12" borderId="1" xfId="0" applyFont="1" applyFill="1" applyBorder="1" applyAlignment="1" applyProtection="1">
      <alignment horizontal="center" vertical="center" textRotation="90" wrapText="1"/>
      <protection locked="0"/>
    </xf>
    <xf numFmtId="0" fontId="17" fillId="0" borderId="2" xfId="0" applyFont="1" applyBorder="1" applyAlignment="1" applyProtection="1">
      <alignment horizontal="center" vertical="center" wrapText="1"/>
      <protection locked="0"/>
    </xf>
    <xf numFmtId="0" fontId="28" fillId="11" borderId="0" xfId="2" applyFont="1" applyFill="1" applyAlignment="1" applyProtection="1">
      <alignment horizontal="center" vertical="center"/>
      <protection locked="0"/>
    </xf>
    <xf numFmtId="0" fontId="8" fillId="9" borderId="40" xfId="0" applyFont="1" applyFill="1" applyBorder="1" applyAlignment="1" applyProtection="1">
      <alignment horizontal="center" vertical="center" wrapText="1"/>
      <protection locked="0"/>
    </xf>
    <xf numFmtId="0" fontId="8" fillId="9" borderId="43" xfId="0" applyFont="1" applyFill="1" applyBorder="1" applyAlignment="1" applyProtection="1">
      <alignment horizontal="center" vertical="center" wrapText="1"/>
      <protection locked="0"/>
    </xf>
    <xf numFmtId="0" fontId="8" fillId="9" borderId="41" xfId="0" applyFont="1" applyFill="1" applyBorder="1" applyAlignment="1" applyProtection="1">
      <alignment horizontal="center" vertical="center" wrapText="1"/>
      <protection locked="0"/>
    </xf>
    <xf numFmtId="0" fontId="8" fillId="9" borderId="44" xfId="0" applyFont="1" applyFill="1" applyBorder="1" applyAlignment="1" applyProtection="1">
      <alignment horizontal="center" vertical="center" wrapText="1"/>
      <protection locked="0"/>
    </xf>
    <xf numFmtId="0" fontId="8" fillId="9" borderId="42" xfId="0" applyFont="1" applyFill="1" applyBorder="1" applyAlignment="1" applyProtection="1">
      <alignment horizontal="center" vertical="center" wrapText="1"/>
      <protection locked="0"/>
    </xf>
    <xf numFmtId="0" fontId="8" fillId="9" borderId="45" xfId="0" applyFont="1" applyFill="1" applyBorder="1" applyAlignment="1" applyProtection="1">
      <alignment horizontal="center" vertical="center" wrapText="1"/>
      <protection locked="0"/>
    </xf>
    <xf numFmtId="0" fontId="23" fillId="11" borderId="0" xfId="2" applyFont="1" applyFill="1" applyAlignment="1" applyProtection="1">
      <alignment horizontal="center" vertical="center"/>
      <protection locked="0"/>
    </xf>
    <xf numFmtId="0" fontId="18" fillId="11" borderId="24" xfId="2" applyFont="1" applyFill="1" applyBorder="1" applyAlignment="1" applyProtection="1">
      <alignment horizontal="left" vertical="center"/>
      <protection locked="0"/>
    </xf>
    <xf numFmtId="0" fontId="18" fillId="11" borderId="25" xfId="2" applyFont="1" applyFill="1" applyBorder="1" applyAlignment="1" applyProtection="1">
      <alignment horizontal="left" vertical="center"/>
      <protection locked="0"/>
    </xf>
    <xf numFmtId="0" fontId="18" fillId="11" borderId="26" xfId="2" applyFont="1" applyFill="1" applyBorder="1" applyAlignment="1" applyProtection="1">
      <alignment horizontal="left" vertical="center"/>
      <protection locked="0"/>
    </xf>
    <xf numFmtId="0" fontId="7" fillId="0" borderId="51" xfId="2" applyFont="1" applyBorder="1" applyAlignment="1" applyProtection="1">
      <alignment vertical="center" wrapText="1"/>
      <protection locked="0"/>
    </xf>
    <xf numFmtId="0" fontId="7" fillId="0" borderId="52" xfId="2" applyFont="1" applyBorder="1" applyAlignment="1" applyProtection="1">
      <alignment vertical="center" wrapText="1"/>
      <protection locked="0"/>
    </xf>
    <xf numFmtId="0" fontId="7" fillId="0" borderId="53" xfId="2" applyFont="1" applyBorder="1" applyAlignment="1" applyProtection="1">
      <alignment vertical="center" wrapText="1"/>
      <protection locked="0"/>
    </xf>
    <xf numFmtId="0" fontId="1" fillId="0" borderId="2" xfId="2" applyFont="1" applyBorder="1" applyAlignment="1" applyProtection="1">
      <alignment horizontal="left" vertical="center" wrapText="1"/>
      <protection locked="0"/>
    </xf>
    <xf numFmtId="0" fontId="8" fillId="3" borderId="25" xfId="2" applyFont="1" applyFill="1" applyBorder="1" applyAlignment="1" applyProtection="1">
      <alignment horizontal="center" vertical="center" wrapText="1"/>
      <protection locked="0"/>
    </xf>
    <xf numFmtId="0" fontId="8" fillId="3" borderId="26" xfId="2" applyFont="1" applyFill="1" applyBorder="1" applyAlignment="1" applyProtection="1">
      <alignment horizontal="center" vertical="center" wrapText="1"/>
      <protection locked="0"/>
    </xf>
    <xf numFmtId="0" fontId="19" fillId="5" borderId="0" xfId="0" applyFont="1" applyFill="1" applyAlignment="1" applyProtection="1">
      <alignment horizontal="center" vertical="center"/>
      <protection locked="0"/>
    </xf>
    <xf numFmtId="0" fontId="7" fillId="0" borderId="1" xfId="2" applyFont="1" applyBorder="1" applyAlignment="1" applyProtection="1">
      <alignment horizontal="justify" vertical="center" wrapText="1"/>
      <protection locked="0"/>
    </xf>
    <xf numFmtId="0" fontId="18" fillId="11" borderId="50" xfId="2" applyFont="1" applyFill="1" applyBorder="1" applyAlignment="1" applyProtection="1">
      <alignment horizontal="center" vertical="center" wrapText="1"/>
      <protection locked="0"/>
    </xf>
    <xf numFmtId="0" fontId="7" fillId="0" borderId="2" xfId="2" applyFont="1" applyBorder="1" applyAlignment="1" applyProtection="1">
      <alignment horizontal="justify" vertical="center" wrapText="1"/>
      <protection locked="0"/>
    </xf>
    <xf numFmtId="0" fontId="7" fillId="5" borderId="1" xfId="2" applyFont="1" applyFill="1" applyBorder="1" applyAlignment="1" applyProtection="1">
      <alignment horizontal="justify" vertical="center" wrapText="1"/>
      <protection locked="0"/>
    </xf>
    <xf numFmtId="0" fontId="18" fillId="11" borderId="50" xfId="2" applyFont="1" applyFill="1" applyBorder="1" applyAlignment="1" applyProtection="1">
      <alignment horizontal="center" vertical="center"/>
      <protection locked="0"/>
    </xf>
    <xf numFmtId="0" fontId="18" fillId="11" borderId="50" xfId="2" applyFont="1" applyFill="1" applyBorder="1" applyAlignment="1" applyProtection="1">
      <alignment horizontal="left" vertical="center"/>
      <protection locked="0"/>
    </xf>
    <xf numFmtId="0" fontId="7" fillId="0" borderId="11" xfId="2" applyFont="1" applyBorder="1" applyAlignment="1" applyProtection="1">
      <alignment horizontal="justify" vertical="center" wrapText="1"/>
      <protection locked="0"/>
    </xf>
    <xf numFmtId="0" fontId="23" fillId="11" borderId="49" xfId="2" applyFont="1" applyFill="1" applyBorder="1" applyAlignment="1" applyProtection="1">
      <alignment horizontal="left" vertical="center"/>
      <protection locked="0"/>
    </xf>
    <xf numFmtId="0" fontId="7" fillId="0" borderId="2" xfId="2" applyFont="1" applyBorder="1" applyAlignment="1" applyProtection="1">
      <alignment horizontal="left" vertical="center" wrapText="1"/>
      <protection locked="0"/>
    </xf>
    <xf numFmtId="0" fontId="7" fillId="0" borderId="1" xfId="2" applyFont="1" applyBorder="1" applyAlignment="1" applyProtection="1">
      <alignment horizontal="left" vertical="center" wrapText="1"/>
      <protection locked="0"/>
    </xf>
    <xf numFmtId="0" fontId="8" fillId="3" borderId="49" xfId="2" applyFont="1" applyFill="1" applyBorder="1" applyAlignment="1" applyProtection="1">
      <alignment horizontal="center" vertical="center" wrapText="1"/>
      <protection locked="0"/>
    </xf>
    <xf numFmtId="0" fontId="8" fillId="3" borderId="24" xfId="2" applyFont="1" applyFill="1" applyBorder="1" applyAlignment="1" applyProtection="1">
      <alignment horizontal="center" vertical="center" wrapText="1"/>
      <protection locked="0"/>
    </xf>
    <xf numFmtId="0" fontId="7" fillId="0" borderId="1" xfId="0" applyFont="1" applyBorder="1" applyAlignment="1" applyProtection="1">
      <alignment horizontal="left" vertical="center" wrapText="1"/>
      <protection locked="0"/>
    </xf>
    <xf numFmtId="0" fontId="7" fillId="0" borderId="14" xfId="0" applyFont="1" applyBorder="1" applyAlignment="1" applyProtection="1">
      <alignment horizontal="left" vertical="center"/>
      <protection locked="0"/>
    </xf>
    <xf numFmtId="0" fontId="7" fillId="0" borderId="15" xfId="0" applyFont="1" applyBorder="1" applyAlignment="1" applyProtection="1">
      <alignment horizontal="left" vertical="center"/>
      <protection locked="0"/>
    </xf>
    <xf numFmtId="0" fontId="7" fillId="0" borderId="16" xfId="0" applyFont="1" applyBorder="1" applyAlignment="1" applyProtection="1">
      <alignment horizontal="left" vertical="center"/>
      <protection locked="0"/>
    </xf>
    <xf numFmtId="0" fontId="8" fillId="2" borderId="49" xfId="2" applyFont="1" applyFill="1" applyBorder="1" applyAlignment="1" applyProtection="1">
      <alignment horizontal="center" vertical="center" wrapText="1"/>
      <protection locked="0"/>
    </xf>
    <xf numFmtId="0" fontId="7" fillId="0" borderId="18" xfId="0" applyFont="1" applyBorder="1" applyAlignment="1" applyProtection="1">
      <alignment horizontal="left" vertical="center"/>
      <protection locked="0"/>
    </xf>
    <xf numFmtId="0" fontId="7" fillId="0" borderId="1" xfId="0" applyFont="1" applyBorder="1" applyAlignment="1" applyProtection="1">
      <alignment horizontal="left" vertical="center"/>
      <protection locked="0"/>
    </xf>
    <xf numFmtId="0" fontId="7" fillId="0" borderId="19" xfId="0" applyFont="1" applyBorder="1" applyAlignment="1" applyProtection="1">
      <alignment horizontal="left" vertical="center"/>
      <protection locked="0"/>
    </xf>
    <xf numFmtId="0" fontId="7" fillId="0" borderId="20" xfId="0" applyFont="1" applyBorder="1" applyAlignment="1" applyProtection="1">
      <alignment horizontal="left" vertical="center"/>
      <protection locked="0"/>
    </xf>
    <xf numFmtId="0" fontId="7" fillId="0" borderId="17" xfId="0" applyFont="1" applyBorder="1" applyAlignment="1" applyProtection="1">
      <alignment horizontal="left" vertical="center"/>
      <protection locked="0"/>
    </xf>
    <xf numFmtId="0" fontId="7" fillId="0" borderId="21" xfId="0" applyFont="1" applyBorder="1" applyAlignment="1" applyProtection="1">
      <alignment horizontal="left" vertical="center"/>
      <protection locked="0"/>
    </xf>
    <xf numFmtId="0" fontId="7" fillId="0" borderId="11" xfId="2" applyFont="1" applyBorder="1" applyAlignment="1" applyProtection="1">
      <alignment horizontal="left" vertical="center" wrapText="1"/>
      <protection locked="0"/>
    </xf>
    <xf numFmtId="0" fontId="8" fillId="6" borderId="49" xfId="2" applyFont="1" applyFill="1" applyBorder="1" applyAlignment="1" applyProtection="1">
      <alignment horizontal="center" vertical="center" wrapText="1"/>
      <protection locked="0"/>
    </xf>
    <xf numFmtId="0" fontId="7" fillId="0" borderId="2" xfId="0" applyFont="1" applyBorder="1" applyAlignment="1" applyProtection="1">
      <alignment horizontal="left" vertical="center" wrapText="1"/>
      <protection locked="0"/>
    </xf>
    <xf numFmtId="0" fontId="18" fillId="5" borderId="4" xfId="2" applyFont="1" applyFill="1" applyBorder="1" applyAlignment="1" applyProtection="1">
      <alignment horizontal="center" vertical="center" wrapText="1"/>
      <protection locked="0"/>
    </xf>
    <xf numFmtId="0" fontId="18" fillId="5" borderId="0" xfId="2" applyFont="1" applyFill="1" applyAlignment="1" applyProtection="1">
      <alignment horizontal="center" vertical="center" wrapText="1"/>
      <protection locked="0"/>
    </xf>
    <xf numFmtId="0" fontId="7" fillId="5" borderId="28" xfId="0" applyFont="1" applyFill="1" applyBorder="1" applyAlignment="1" applyProtection="1">
      <alignment horizontal="left" vertical="center"/>
      <protection locked="0"/>
    </xf>
    <xf numFmtId="0" fontId="7" fillId="5" borderId="15" xfId="0" applyFont="1" applyFill="1" applyBorder="1" applyAlignment="1" applyProtection="1">
      <alignment horizontal="left" vertical="center"/>
      <protection locked="0"/>
    </xf>
    <xf numFmtId="0" fontId="7" fillId="5" borderId="16" xfId="0" applyFont="1" applyFill="1" applyBorder="1" applyAlignment="1" applyProtection="1">
      <alignment horizontal="left" vertical="center"/>
      <protection locked="0"/>
    </xf>
    <xf numFmtId="0" fontId="7" fillId="5" borderId="3" xfId="0" applyFont="1" applyFill="1" applyBorder="1" applyAlignment="1" applyProtection="1">
      <alignment horizontal="left" vertical="center"/>
      <protection locked="0"/>
    </xf>
    <xf numFmtId="0" fontId="7" fillId="5" borderId="1" xfId="0" applyFont="1" applyFill="1" applyBorder="1" applyAlignment="1" applyProtection="1">
      <alignment horizontal="left" vertical="center"/>
      <protection locked="0"/>
    </xf>
    <xf numFmtId="0" fontId="7" fillId="5" borderId="19" xfId="0" applyFont="1" applyFill="1" applyBorder="1" applyAlignment="1" applyProtection="1">
      <alignment horizontal="left" vertical="center"/>
      <protection locked="0"/>
    </xf>
    <xf numFmtId="0" fontId="7" fillId="5" borderId="23" xfId="0" applyFont="1" applyFill="1" applyBorder="1" applyAlignment="1" applyProtection="1">
      <alignment horizontal="left" vertical="center"/>
      <protection locked="0"/>
    </xf>
    <xf numFmtId="0" fontId="7" fillId="5" borderId="17" xfId="0" applyFont="1" applyFill="1" applyBorder="1" applyAlignment="1" applyProtection="1">
      <alignment horizontal="left" vertical="center"/>
      <protection locked="0"/>
    </xf>
    <xf numFmtId="0" fontId="7" fillId="5" borderId="21" xfId="0" applyFont="1" applyFill="1" applyBorder="1" applyAlignment="1" applyProtection="1">
      <alignment horizontal="left" vertical="center"/>
      <protection locked="0"/>
    </xf>
    <xf numFmtId="0" fontId="8" fillId="9" borderId="46" xfId="0" applyFont="1" applyFill="1" applyBorder="1" applyAlignment="1" applyProtection="1">
      <alignment horizontal="center" vertical="center" wrapText="1"/>
      <protection locked="0"/>
    </xf>
    <xf numFmtId="0" fontId="8" fillId="9" borderId="0" xfId="0" applyFont="1" applyFill="1" applyAlignment="1" applyProtection="1">
      <alignment horizontal="center" vertical="center" wrapText="1"/>
      <protection locked="0"/>
    </xf>
    <xf numFmtId="0" fontId="8" fillId="9" borderId="47" xfId="0" applyFont="1" applyFill="1" applyBorder="1" applyAlignment="1" applyProtection="1">
      <alignment horizontal="center" vertical="center" wrapText="1"/>
      <protection locked="0"/>
    </xf>
    <xf numFmtId="0" fontId="1" fillId="5" borderId="2" xfId="2" applyFont="1" applyFill="1" applyBorder="1" applyAlignment="1" applyProtection="1">
      <alignment horizontal="left" vertical="center" wrapText="1"/>
      <protection locked="0"/>
    </xf>
    <xf numFmtId="0" fontId="18" fillId="11" borderId="49" xfId="2" applyFont="1" applyFill="1" applyBorder="1" applyAlignment="1" applyProtection="1">
      <alignment horizontal="left" vertical="center"/>
      <protection locked="0"/>
    </xf>
    <xf numFmtId="0" fontId="25" fillId="11" borderId="0" xfId="2" applyFont="1" applyFill="1" applyAlignment="1" applyProtection="1">
      <alignment horizontal="center" vertical="center"/>
      <protection locked="0"/>
    </xf>
    <xf numFmtId="0" fontId="1" fillId="0" borderId="1" xfId="2" applyFont="1" applyBorder="1" applyAlignment="1" applyProtection="1">
      <alignment horizontal="left" vertical="center" wrapText="1"/>
      <protection locked="0"/>
    </xf>
    <xf numFmtId="0" fontId="1" fillId="0" borderId="11" xfId="2" applyFont="1" applyBorder="1" applyAlignment="1" applyProtection="1">
      <alignment horizontal="justify" vertical="center" wrapText="1"/>
      <protection locked="0"/>
    </xf>
    <xf numFmtId="0" fontId="1" fillId="0" borderId="0" xfId="2" applyFont="1" applyAlignment="1" applyProtection="1">
      <alignment horizontal="left" vertical="center" wrapText="1"/>
      <protection locked="0"/>
    </xf>
    <xf numFmtId="0" fontId="18" fillId="11" borderId="49" xfId="2" applyFont="1" applyFill="1" applyBorder="1" applyAlignment="1" applyProtection="1">
      <alignment horizontal="center" vertical="center"/>
      <protection locked="0"/>
    </xf>
    <xf numFmtId="0" fontId="1" fillId="0" borderId="1" xfId="2" applyFont="1" applyBorder="1" applyAlignment="1" applyProtection="1">
      <alignment horizontal="justify" vertical="center" wrapText="1"/>
      <protection locked="0"/>
    </xf>
    <xf numFmtId="0" fontId="1" fillId="0" borderId="2" xfId="2" applyFont="1" applyBorder="1" applyAlignment="1" applyProtection="1">
      <alignment horizontal="left" vertical="top" wrapText="1"/>
      <protection locked="0"/>
    </xf>
    <xf numFmtId="0" fontId="1" fillId="0" borderId="2" xfId="2" applyFont="1" applyBorder="1" applyAlignment="1" applyProtection="1">
      <alignment horizontal="justify" vertical="center" wrapText="1"/>
      <protection locked="0"/>
    </xf>
    <xf numFmtId="0" fontId="1" fillId="5" borderId="11" xfId="2" applyFont="1" applyFill="1" applyBorder="1" applyAlignment="1" applyProtection="1">
      <alignment horizontal="justify" vertical="center" wrapText="1"/>
      <protection locked="0"/>
    </xf>
    <xf numFmtId="0" fontId="18" fillId="11" borderId="49" xfId="2" applyFont="1" applyFill="1" applyBorder="1" applyAlignment="1" applyProtection="1">
      <alignment horizontal="center" vertical="center" wrapText="1"/>
      <protection locked="0"/>
    </xf>
    <xf numFmtId="0" fontId="1" fillId="5" borderId="1" xfId="2" applyFont="1" applyFill="1" applyBorder="1" applyAlignment="1" applyProtection="1">
      <alignment horizontal="left" vertical="center" wrapText="1"/>
      <protection locked="0"/>
    </xf>
    <xf numFmtId="0" fontId="1" fillId="5" borderId="1" xfId="2" applyFont="1" applyFill="1" applyBorder="1" applyAlignment="1" applyProtection="1">
      <alignment horizontal="justify" vertical="center" wrapText="1"/>
      <protection locked="0"/>
    </xf>
    <xf numFmtId="0" fontId="8" fillId="5" borderId="0" xfId="2" applyFont="1" applyFill="1" applyAlignment="1" applyProtection="1">
      <alignment horizontal="center" vertical="center" wrapText="1"/>
      <protection locked="0"/>
    </xf>
    <xf numFmtId="0" fontId="7" fillId="0" borderId="28" xfId="0" applyFont="1" applyBorder="1" applyAlignment="1" applyProtection="1">
      <alignment horizontal="left" vertical="center"/>
      <protection locked="0"/>
    </xf>
    <xf numFmtId="0" fontId="7" fillId="0" borderId="3" xfId="0" applyFont="1" applyBorder="1" applyAlignment="1" applyProtection="1">
      <alignment horizontal="left" vertical="center"/>
      <protection locked="0"/>
    </xf>
    <xf numFmtId="0" fontId="7" fillId="0" borderId="23" xfId="0" applyFont="1" applyBorder="1" applyAlignment="1" applyProtection="1">
      <alignment horizontal="left" vertical="center"/>
      <protection locked="0"/>
    </xf>
    <xf numFmtId="0" fontId="1" fillId="0" borderId="11" xfId="2" applyFont="1" applyBorder="1" applyAlignment="1" applyProtection="1">
      <alignment horizontal="left" vertical="center" wrapText="1"/>
      <protection locked="0"/>
    </xf>
    <xf numFmtId="0" fontId="28" fillId="11" borderId="0" xfId="0" applyFont="1" applyFill="1" applyAlignment="1" applyProtection="1">
      <alignment horizontal="center" vertical="center"/>
      <protection locked="0"/>
    </xf>
    <xf numFmtId="0" fontId="18" fillId="11" borderId="48" xfId="0" applyFont="1" applyFill="1" applyBorder="1" applyAlignment="1" applyProtection="1">
      <alignment horizontal="left" vertical="center"/>
      <protection locked="0"/>
    </xf>
    <xf numFmtId="0" fontId="18" fillId="11" borderId="12" xfId="0" applyFont="1" applyFill="1" applyBorder="1" applyAlignment="1" applyProtection="1">
      <alignment horizontal="left" vertical="center"/>
      <protection locked="0"/>
    </xf>
    <xf numFmtId="0" fontId="18" fillId="11" borderId="54" xfId="0" applyFont="1" applyFill="1" applyBorder="1" applyAlignment="1" applyProtection="1">
      <alignment horizontal="left" vertical="center"/>
      <protection locked="0"/>
    </xf>
    <xf numFmtId="0" fontId="26" fillId="11" borderId="0" xfId="2" applyFont="1" applyFill="1" applyAlignment="1" applyProtection="1">
      <alignment horizontal="center" vertical="center"/>
      <protection locked="0"/>
    </xf>
    <xf numFmtId="0" fontId="38" fillId="11" borderId="55" xfId="0" applyFont="1" applyFill="1" applyBorder="1" applyAlignment="1" applyProtection="1">
      <alignment horizontal="left" vertical="center" wrapText="1"/>
      <protection locked="0"/>
    </xf>
    <xf numFmtId="0" fontId="18" fillId="11" borderId="41" xfId="0" applyFont="1" applyFill="1" applyBorder="1" applyAlignment="1" applyProtection="1">
      <alignment horizontal="left" vertical="center"/>
      <protection locked="0"/>
    </xf>
    <xf numFmtId="0" fontId="18" fillId="11" borderId="0" xfId="0" applyFont="1" applyFill="1" applyAlignment="1" applyProtection="1">
      <alignment horizontal="left" vertical="center"/>
      <protection locked="0"/>
    </xf>
    <xf numFmtId="0" fontId="18" fillId="11" borderId="44" xfId="0" applyFont="1" applyFill="1" applyBorder="1" applyAlignment="1" applyProtection="1">
      <alignment horizontal="left" vertical="center"/>
      <protection locked="0"/>
    </xf>
    <xf numFmtId="0" fontId="38" fillId="11" borderId="49" xfId="0" applyFont="1" applyFill="1" applyBorder="1" applyAlignment="1" applyProtection="1">
      <alignment horizontal="center" vertical="center" wrapText="1"/>
      <protection locked="0"/>
    </xf>
  </cellXfs>
  <cellStyles count="3">
    <cellStyle name="Hipervínculo" xfId="1" builtinId="8"/>
    <cellStyle name="Normal" xfId="0" builtinId="0"/>
    <cellStyle name="Normal_Análisis de Vulnerabilidad2003" xfId="2" xr:uid="{00000000-0005-0000-0000-000002000000}"/>
  </cellStyles>
  <dxfs count="78">
    <dxf>
      <fill>
        <patternFill>
          <bgColor rgb="FFFFFF00"/>
        </patternFill>
      </fill>
    </dxf>
    <dxf>
      <font>
        <strike val="0"/>
        <color auto="1"/>
      </font>
      <fill>
        <patternFill>
          <fgColor theme="0"/>
          <bgColor rgb="FF92D050"/>
        </patternFill>
      </fill>
    </dxf>
    <dxf>
      <fill>
        <patternFill>
          <bgColor rgb="FFFF0000"/>
        </patternFill>
      </fill>
    </dxf>
    <dxf>
      <fill>
        <patternFill>
          <bgColor rgb="FFFF0000"/>
        </patternFill>
      </fill>
    </dxf>
    <dxf>
      <fill>
        <patternFill>
          <bgColor rgb="FFFFFF00"/>
        </patternFill>
      </fill>
    </dxf>
    <dxf>
      <font>
        <strike val="0"/>
        <color auto="1"/>
      </font>
      <fill>
        <patternFill>
          <fgColor theme="0"/>
          <bgColor rgb="FF92D050"/>
        </patternFill>
      </fill>
    </dxf>
    <dxf>
      <fill>
        <patternFill>
          <bgColor rgb="FFFFFF00"/>
        </patternFill>
      </fill>
    </dxf>
    <dxf>
      <font>
        <strike val="0"/>
        <color auto="1"/>
      </font>
      <fill>
        <patternFill>
          <fgColor theme="0"/>
          <bgColor rgb="FF92D050"/>
        </patternFill>
      </fill>
    </dxf>
    <dxf>
      <fill>
        <patternFill>
          <bgColor rgb="FFFF0000"/>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49"/>
          <bgColor indexed="11"/>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49"/>
          <bgColor indexed="11"/>
        </patternFill>
      </fill>
    </dxf>
    <dxf>
      <font>
        <color rgb="FFFF0000"/>
      </font>
      <fill>
        <patternFill>
          <bgColor rgb="FFFF0000"/>
        </patternFill>
      </fill>
    </dxf>
    <dxf>
      <font>
        <color rgb="FFFFFF00"/>
      </font>
      <fill>
        <patternFill>
          <bgColor rgb="FFFFFF00"/>
        </patternFill>
      </fill>
    </dxf>
    <dxf>
      <font>
        <color rgb="FF00B050"/>
      </font>
      <fill>
        <patternFill>
          <bgColor rgb="FF00B05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0000"/>
      </font>
      <fill>
        <patternFill>
          <bgColor rgb="FFFF0000"/>
        </patternFill>
      </fill>
    </dxf>
    <dxf>
      <font>
        <color rgb="FFFFFF00"/>
      </font>
      <fill>
        <patternFill>
          <bgColor rgb="FFFFFF00"/>
        </patternFill>
      </fill>
    </dxf>
    <dxf>
      <font>
        <color rgb="FFFF0000"/>
      </font>
      <fill>
        <patternFill>
          <bgColor rgb="FFFF0000"/>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b val="0"/>
        <condense val="0"/>
        <extend val="0"/>
        <color indexed="8"/>
      </font>
      <fill>
        <patternFill patternType="solid">
          <fgColor indexed="49"/>
          <bgColor indexed="11"/>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49"/>
          <bgColor indexed="11"/>
        </patternFill>
      </fill>
    </dxf>
    <dxf>
      <font>
        <b val="0"/>
        <condense val="0"/>
        <extend val="0"/>
        <color indexed="8"/>
      </font>
      <fill>
        <patternFill patternType="solid">
          <fgColor indexed="60"/>
          <bgColor indexed="1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ont>
        <color rgb="FFFFFF00"/>
      </font>
      <fill>
        <patternFill>
          <bgColor rgb="FFFFFF00"/>
        </patternFill>
      </fill>
    </dxf>
    <dxf>
      <font>
        <color rgb="FF00B050"/>
      </font>
      <fill>
        <patternFill>
          <bgColor rgb="FF00B05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ont>
        <color rgb="FFFFFF00"/>
      </font>
      <fill>
        <patternFill>
          <bgColor rgb="FFFFFF00"/>
        </patternFill>
      </fill>
    </dxf>
    <dxf>
      <font>
        <color rgb="FF00B050"/>
      </font>
      <fill>
        <patternFill>
          <bgColor rgb="FF00B05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ont>
        <color rgb="FFFF0000"/>
      </font>
      <fill>
        <patternFill>
          <bgColor rgb="FFFF0000"/>
        </patternFill>
      </fill>
    </dxf>
    <dxf>
      <font>
        <color rgb="FFFFFF00"/>
      </font>
      <fill>
        <patternFill>
          <bgColor rgb="FFFFFF00"/>
        </patternFill>
      </fill>
    </dxf>
    <dxf>
      <font>
        <color rgb="FF00B050"/>
      </font>
      <fill>
        <patternFill>
          <bgColor rgb="FF00B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color auto="1"/>
      </font>
      <fill>
        <patternFill>
          <bgColor rgb="FFFF0000"/>
        </patternFill>
      </fill>
    </dxf>
    <dxf>
      <fill>
        <patternFill>
          <bgColor rgb="FFFFFF00"/>
        </patternFill>
      </fill>
    </dxf>
    <dxf>
      <fill>
        <patternFill>
          <bgColor rgb="FF00B050"/>
        </patternFill>
      </fill>
    </dxf>
  </dxfs>
  <tableStyles count="0" defaultTableStyle="TableStyleMedium9" defaultPivotStyle="PivotStyleLight16"/>
  <colors>
    <mruColors>
      <color rgb="FF167A39"/>
      <color rgb="FF03884A"/>
      <color rgb="FFFFFF66"/>
      <color rgb="FFA6C5D8"/>
      <color rgb="FF33CCCC"/>
      <color rgb="FF99CC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4.emf"/><Relationship Id="rId7" Type="http://schemas.openxmlformats.org/officeDocument/2006/relationships/image" Target="../media/image8.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7.emf"/><Relationship Id="rId5" Type="http://schemas.openxmlformats.org/officeDocument/2006/relationships/image" Target="../media/image6.emf"/><Relationship Id="rId4" Type="http://schemas.openxmlformats.org/officeDocument/2006/relationships/image" Target="../media/image5.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11.emf"/><Relationship Id="rId7" Type="http://schemas.openxmlformats.org/officeDocument/2006/relationships/image" Target="../media/image15.emf"/><Relationship Id="rId2" Type="http://schemas.openxmlformats.org/officeDocument/2006/relationships/image" Target="../media/image10.emf"/><Relationship Id="rId1" Type="http://schemas.openxmlformats.org/officeDocument/2006/relationships/image" Target="../media/image9.emf"/><Relationship Id="rId6" Type="http://schemas.openxmlformats.org/officeDocument/2006/relationships/image" Target="../media/image14.emf"/><Relationship Id="rId5" Type="http://schemas.openxmlformats.org/officeDocument/2006/relationships/image" Target="../media/image13.emf"/><Relationship Id="rId4"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xdr:from>
      <xdr:col>1</xdr:col>
      <xdr:colOff>86846</xdr:colOff>
      <xdr:row>0</xdr:row>
      <xdr:rowOff>37540</xdr:rowOff>
    </xdr:from>
    <xdr:to>
      <xdr:col>3</xdr:col>
      <xdr:colOff>85725</xdr:colOff>
      <xdr:row>3</xdr:row>
      <xdr:rowOff>212883</xdr:rowOff>
    </xdr:to>
    <xdr:pic>
      <xdr:nvPicPr>
        <xdr:cNvPr id="2" name="Imagen 1" descr="Descripción: Logo Alcaldia Mayor de Bogotá">
          <a:extLst>
            <a:ext uri="{FF2B5EF4-FFF2-40B4-BE49-F238E27FC236}">
              <a16:creationId xmlns:a16="http://schemas.microsoft.com/office/drawing/2014/main" id="{E47AF0B6-7CDF-4DF9-B4CF-E1EE9D387C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8771" y="37540"/>
          <a:ext cx="884704" cy="9468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184896</xdr:colOff>
      <xdr:row>40</xdr:row>
      <xdr:rowOff>66676</xdr:rowOff>
    </xdr:from>
    <xdr:to>
      <xdr:col>3</xdr:col>
      <xdr:colOff>804021</xdr:colOff>
      <xdr:row>40</xdr:row>
      <xdr:rowOff>435350</xdr:rowOff>
    </xdr:to>
    <xdr:sp macro="" textlink="">
      <xdr:nvSpPr>
        <xdr:cNvPr id="8422" name="1 Rombo">
          <a:extLst>
            <a:ext uri="{FF2B5EF4-FFF2-40B4-BE49-F238E27FC236}">
              <a16:creationId xmlns:a16="http://schemas.microsoft.com/office/drawing/2014/main" id="{00000000-0008-0000-0100-0000E6200000}"/>
            </a:ext>
          </a:extLst>
        </xdr:cNvPr>
        <xdr:cNvSpPr>
          <a:spLocks noChangeArrowheads="1"/>
        </xdr:cNvSpPr>
      </xdr:nvSpPr>
      <xdr:spPr bwMode="auto">
        <a:xfrm>
          <a:off x="3556746" y="38376226"/>
          <a:ext cx="619125" cy="368674"/>
        </a:xfrm>
        <a:prstGeom prst="diamond">
          <a:avLst/>
        </a:prstGeom>
        <a:solidFill>
          <a:srgbClr val="92D050"/>
        </a:solidFill>
        <a:ln w="9525" algn="ctr">
          <a:solidFill>
            <a:srgbClr val="000000"/>
          </a:solidFill>
          <a:round/>
          <a:headEnd/>
          <a:tailEnd/>
        </a:ln>
      </xdr:spPr>
    </xdr:sp>
    <xdr:clientData/>
  </xdr:twoCellAnchor>
  <xdr:twoCellAnchor>
    <xdr:from>
      <xdr:col>3</xdr:col>
      <xdr:colOff>156321</xdr:colOff>
      <xdr:row>41</xdr:row>
      <xdr:rowOff>62194</xdr:rowOff>
    </xdr:from>
    <xdr:to>
      <xdr:col>3</xdr:col>
      <xdr:colOff>775446</xdr:colOff>
      <xdr:row>41</xdr:row>
      <xdr:rowOff>430868</xdr:rowOff>
    </xdr:to>
    <xdr:sp macro="" textlink="">
      <xdr:nvSpPr>
        <xdr:cNvPr id="8423" name="3 Rombo">
          <a:extLst>
            <a:ext uri="{FF2B5EF4-FFF2-40B4-BE49-F238E27FC236}">
              <a16:creationId xmlns:a16="http://schemas.microsoft.com/office/drawing/2014/main" id="{00000000-0008-0000-0100-0000E7200000}"/>
            </a:ext>
          </a:extLst>
        </xdr:cNvPr>
        <xdr:cNvSpPr>
          <a:spLocks noChangeArrowheads="1"/>
        </xdr:cNvSpPr>
      </xdr:nvSpPr>
      <xdr:spPr bwMode="auto">
        <a:xfrm>
          <a:off x="3528171" y="38886094"/>
          <a:ext cx="619125" cy="368674"/>
        </a:xfrm>
        <a:prstGeom prst="diamond">
          <a:avLst/>
        </a:prstGeom>
        <a:solidFill>
          <a:srgbClr val="FFFF00"/>
        </a:solidFill>
        <a:ln w="9525" algn="ctr">
          <a:solidFill>
            <a:srgbClr val="000000"/>
          </a:solidFill>
          <a:round/>
          <a:headEnd/>
          <a:tailEnd/>
        </a:ln>
      </xdr:spPr>
    </xdr:sp>
    <xdr:clientData/>
  </xdr:twoCellAnchor>
  <xdr:twoCellAnchor>
    <xdr:from>
      <xdr:col>3</xdr:col>
      <xdr:colOff>146796</xdr:colOff>
      <xdr:row>42</xdr:row>
      <xdr:rowOff>72839</xdr:rowOff>
    </xdr:from>
    <xdr:to>
      <xdr:col>3</xdr:col>
      <xdr:colOff>765921</xdr:colOff>
      <xdr:row>42</xdr:row>
      <xdr:rowOff>441513</xdr:rowOff>
    </xdr:to>
    <xdr:sp macro="" textlink="">
      <xdr:nvSpPr>
        <xdr:cNvPr id="8424" name="4 Rombo">
          <a:extLst>
            <a:ext uri="{FF2B5EF4-FFF2-40B4-BE49-F238E27FC236}">
              <a16:creationId xmlns:a16="http://schemas.microsoft.com/office/drawing/2014/main" id="{00000000-0008-0000-0100-0000E8200000}"/>
            </a:ext>
          </a:extLst>
        </xdr:cNvPr>
        <xdr:cNvSpPr>
          <a:spLocks noChangeArrowheads="1"/>
        </xdr:cNvSpPr>
      </xdr:nvSpPr>
      <xdr:spPr bwMode="auto">
        <a:xfrm>
          <a:off x="3518646" y="39420614"/>
          <a:ext cx="619125" cy="368674"/>
        </a:xfrm>
        <a:prstGeom prst="diamond">
          <a:avLst/>
        </a:prstGeom>
        <a:solidFill>
          <a:srgbClr val="FF0000"/>
        </a:solidFill>
        <a:ln w="9525" algn="ctr">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171451</xdr:colOff>
      <xdr:row>39</xdr:row>
      <xdr:rowOff>95250</xdr:rowOff>
    </xdr:from>
    <xdr:to>
      <xdr:col>5</xdr:col>
      <xdr:colOff>666751</xdr:colOff>
      <xdr:row>39</xdr:row>
      <xdr:rowOff>463924</xdr:rowOff>
    </xdr:to>
    <xdr:sp macro="" textlink="">
      <xdr:nvSpPr>
        <xdr:cNvPr id="3" name="1 Rombo">
          <a:extLst>
            <a:ext uri="{FF2B5EF4-FFF2-40B4-BE49-F238E27FC236}">
              <a16:creationId xmlns:a16="http://schemas.microsoft.com/office/drawing/2014/main" id="{00000000-0008-0000-0300-000003000000}"/>
            </a:ext>
          </a:extLst>
        </xdr:cNvPr>
        <xdr:cNvSpPr>
          <a:spLocks noChangeArrowheads="1"/>
        </xdr:cNvSpPr>
      </xdr:nvSpPr>
      <xdr:spPr bwMode="auto">
        <a:xfrm>
          <a:off x="5534026" y="16992600"/>
          <a:ext cx="495300" cy="368674"/>
        </a:xfrm>
        <a:prstGeom prst="diamond">
          <a:avLst/>
        </a:prstGeom>
        <a:solidFill>
          <a:srgbClr val="92D050"/>
        </a:solidFill>
        <a:ln w="9525" algn="ctr">
          <a:solidFill>
            <a:srgbClr val="000000"/>
          </a:solidFill>
          <a:round/>
          <a:headEnd/>
          <a:tailEnd/>
        </a:ln>
      </xdr:spPr>
    </xdr:sp>
    <xdr:clientData/>
  </xdr:twoCellAnchor>
  <xdr:twoCellAnchor>
    <xdr:from>
      <xdr:col>5</xdr:col>
      <xdr:colOff>171451</xdr:colOff>
      <xdr:row>38</xdr:row>
      <xdr:rowOff>100293</xdr:rowOff>
    </xdr:from>
    <xdr:to>
      <xdr:col>5</xdr:col>
      <xdr:colOff>666751</xdr:colOff>
      <xdr:row>38</xdr:row>
      <xdr:rowOff>468967</xdr:rowOff>
    </xdr:to>
    <xdr:sp macro="" textlink="">
      <xdr:nvSpPr>
        <xdr:cNvPr id="4" name="3 Rombo">
          <a:extLst>
            <a:ext uri="{FF2B5EF4-FFF2-40B4-BE49-F238E27FC236}">
              <a16:creationId xmlns:a16="http://schemas.microsoft.com/office/drawing/2014/main" id="{00000000-0008-0000-0300-000004000000}"/>
            </a:ext>
          </a:extLst>
        </xdr:cNvPr>
        <xdr:cNvSpPr>
          <a:spLocks noChangeArrowheads="1"/>
        </xdr:cNvSpPr>
      </xdr:nvSpPr>
      <xdr:spPr bwMode="auto">
        <a:xfrm>
          <a:off x="5534026" y="16483293"/>
          <a:ext cx="495300" cy="368674"/>
        </a:xfrm>
        <a:prstGeom prst="diamond">
          <a:avLst/>
        </a:prstGeom>
        <a:solidFill>
          <a:srgbClr val="FFFF00"/>
        </a:solidFill>
        <a:ln w="9525" algn="ctr">
          <a:solidFill>
            <a:srgbClr val="000000"/>
          </a:solidFill>
          <a:round/>
          <a:headEnd/>
          <a:tailEnd/>
        </a:ln>
      </xdr:spPr>
    </xdr:sp>
    <xdr:clientData/>
  </xdr:twoCellAnchor>
  <xdr:twoCellAnchor>
    <xdr:from>
      <xdr:col>5</xdr:col>
      <xdr:colOff>161926</xdr:colOff>
      <xdr:row>37</xdr:row>
      <xdr:rowOff>110938</xdr:rowOff>
    </xdr:from>
    <xdr:to>
      <xdr:col>5</xdr:col>
      <xdr:colOff>657226</xdr:colOff>
      <xdr:row>37</xdr:row>
      <xdr:rowOff>479612</xdr:rowOff>
    </xdr:to>
    <xdr:sp macro="" textlink="">
      <xdr:nvSpPr>
        <xdr:cNvPr id="5" name="4 Rombo">
          <a:extLst>
            <a:ext uri="{FF2B5EF4-FFF2-40B4-BE49-F238E27FC236}">
              <a16:creationId xmlns:a16="http://schemas.microsoft.com/office/drawing/2014/main" id="{00000000-0008-0000-0300-000005000000}"/>
            </a:ext>
          </a:extLst>
        </xdr:cNvPr>
        <xdr:cNvSpPr>
          <a:spLocks noChangeArrowheads="1"/>
        </xdr:cNvSpPr>
      </xdr:nvSpPr>
      <xdr:spPr bwMode="auto">
        <a:xfrm>
          <a:off x="5524501" y="15979588"/>
          <a:ext cx="495300" cy="368674"/>
        </a:xfrm>
        <a:prstGeom prst="diamond">
          <a:avLst/>
        </a:prstGeom>
        <a:solidFill>
          <a:srgbClr val="FF0000"/>
        </a:solidFill>
        <a:ln w="9525" algn="ctr">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200025</xdr:colOff>
      <xdr:row>51</xdr:row>
      <xdr:rowOff>85725</xdr:rowOff>
    </xdr:from>
    <xdr:to>
      <xdr:col>5</xdr:col>
      <xdr:colOff>619125</xdr:colOff>
      <xdr:row>51</xdr:row>
      <xdr:rowOff>454399</xdr:rowOff>
    </xdr:to>
    <xdr:sp macro="" textlink="">
      <xdr:nvSpPr>
        <xdr:cNvPr id="3" name="1 Rombo">
          <a:extLst>
            <a:ext uri="{FF2B5EF4-FFF2-40B4-BE49-F238E27FC236}">
              <a16:creationId xmlns:a16="http://schemas.microsoft.com/office/drawing/2014/main" id="{00000000-0008-0000-0400-000003000000}"/>
            </a:ext>
          </a:extLst>
        </xdr:cNvPr>
        <xdr:cNvSpPr>
          <a:spLocks noChangeArrowheads="1"/>
        </xdr:cNvSpPr>
      </xdr:nvSpPr>
      <xdr:spPr bwMode="auto">
        <a:xfrm>
          <a:off x="5514975" y="21374100"/>
          <a:ext cx="419100" cy="368674"/>
        </a:xfrm>
        <a:prstGeom prst="diamond">
          <a:avLst/>
        </a:prstGeom>
        <a:solidFill>
          <a:srgbClr val="92D050"/>
        </a:solidFill>
        <a:ln w="9525" algn="ctr">
          <a:solidFill>
            <a:srgbClr val="000000"/>
          </a:solidFill>
          <a:round/>
          <a:headEnd/>
          <a:tailEnd/>
        </a:ln>
      </xdr:spPr>
    </xdr:sp>
    <xdr:clientData/>
  </xdr:twoCellAnchor>
  <xdr:twoCellAnchor>
    <xdr:from>
      <xdr:col>5</xdr:col>
      <xdr:colOff>209550</xdr:colOff>
      <xdr:row>50</xdr:row>
      <xdr:rowOff>81243</xdr:rowOff>
    </xdr:from>
    <xdr:to>
      <xdr:col>5</xdr:col>
      <xdr:colOff>619125</xdr:colOff>
      <xdr:row>50</xdr:row>
      <xdr:rowOff>449917</xdr:rowOff>
    </xdr:to>
    <xdr:sp macro="" textlink="">
      <xdr:nvSpPr>
        <xdr:cNvPr id="4" name="3 Rombo">
          <a:extLst>
            <a:ext uri="{FF2B5EF4-FFF2-40B4-BE49-F238E27FC236}">
              <a16:creationId xmlns:a16="http://schemas.microsoft.com/office/drawing/2014/main" id="{00000000-0008-0000-0400-000004000000}"/>
            </a:ext>
          </a:extLst>
        </xdr:cNvPr>
        <xdr:cNvSpPr>
          <a:spLocks noChangeArrowheads="1"/>
        </xdr:cNvSpPr>
      </xdr:nvSpPr>
      <xdr:spPr bwMode="auto">
        <a:xfrm>
          <a:off x="5524500" y="20855268"/>
          <a:ext cx="409575" cy="368674"/>
        </a:xfrm>
        <a:prstGeom prst="diamond">
          <a:avLst/>
        </a:prstGeom>
        <a:solidFill>
          <a:srgbClr val="FFFF00"/>
        </a:solidFill>
        <a:ln w="9525" algn="ctr">
          <a:solidFill>
            <a:srgbClr val="000000"/>
          </a:solidFill>
          <a:round/>
          <a:headEnd/>
          <a:tailEnd/>
        </a:ln>
      </xdr:spPr>
    </xdr:sp>
    <xdr:clientData/>
  </xdr:twoCellAnchor>
  <xdr:twoCellAnchor>
    <xdr:from>
      <xdr:col>5</xdr:col>
      <xdr:colOff>228600</xdr:colOff>
      <xdr:row>49</xdr:row>
      <xdr:rowOff>72838</xdr:rowOff>
    </xdr:from>
    <xdr:to>
      <xdr:col>5</xdr:col>
      <xdr:colOff>619125</xdr:colOff>
      <xdr:row>49</xdr:row>
      <xdr:rowOff>441512</xdr:rowOff>
    </xdr:to>
    <xdr:sp macro="" textlink="">
      <xdr:nvSpPr>
        <xdr:cNvPr id="5" name="4 Rombo">
          <a:extLst>
            <a:ext uri="{FF2B5EF4-FFF2-40B4-BE49-F238E27FC236}">
              <a16:creationId xmlns:a16="http://schemas.microsoft.com/office/drawing/2014/main" id="{00000000-0008-0000-0400-000005000000}"/>
            </a:ext>
          </a:extLst>
        </xdr:cNvPr>
        <xdr:cNvSpPr>
          <a:spLocks noChangeArrowheads="1"/>
        </xdr:cNvSpPr>
      </xdr:nvSpPr>
      <xdr:spPr bwMode="auto">
        <a:xfrm>
          <a:off x="5543550" y="20332513"/>
          <a:ext cx="390525" cy="368674"/>
        </a:xfrm>
        <a:prstGeom prst="diamond">
          <a:avLst/>
        </a:prstGeom>
        <a:solidFill>
          <a:srgbClr val="FF0000"/>
        </a:solidFill>
        <a:ln w="9525" algn="ctr">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180975</xdr:colOff>
      <xdr:row>33</xdr:row>
      <xdr:rowOff>66675</xdr:rowOff>
    </xdr:from>
    <xdr:to>
      <xdr:col>5</xdr:col>
      <xdr:colOff>647700</xdr:colOff>
      <xdr:row>33</xdr:row>
      <xdr:rowOff>435349</xdr:rowOff>
    </xdr:to>
    <xdr:sp macro="" textlink="">
      <xdr:nvSpPr>
        <xdr:cNvPr id="3" name="1 Rombo">
          <a:extLst>
            <a:ext uri="{FF2B5EF4-FFF2-40B4-BE49-F238E27FC236}">
              <a16:creationId xmlns:a16="http://schemas.microsoft.com/office/drawing/2014/main" id="{00000000-0008-0000-0500-000003000000}"/>
            </a:ext>
          </a:extLst>
        </xdr:cNvPr>
        <xdr:cNvSpPr>
          <a:spLocks noChangeArrowheads="1"/>
        </xdr:cNvSpPr>
      </xdr:nvSpPr>
      <xdr:spPr bwMode="auto">
        <a:xfrm>
          <a:off x="5495925" y="12344400"/>
          <a:ext cx="466725" cy="368674"/>
        </a:xfrm>
        <a:prstGeom prst="diamond">
          <a:avLst/>
        </a:prstGeom>
        <a:solidFill>
          <a:srgbClr val="92D050"/>
        </a:solidFill>
        <a:ln w="9525" algn="ctr">
          <a:solidFill>
            <a:srgbClr val="000000"/>
          </a:solidFill>
          <a:round/>
          <a:headEnd/>
          <a:tailEnd/>
        </a:ln>
      </xdr:spPr>
    </xdr:sp>
    <xdr:clientData/>
  </xdr:twoCellAnchor>
  <xdr:twoCellAnchor>
    <xdr:from>
      <xdr:col>5</xdr:col>
      <xdr:colOff>190500</xdr:colOff>
      <xdr:row>32</xdr:row>
      <xdr:rowOff>100293</xdr:rowOff>
    </xdr:from>
    <xdr:to>
      <xdr:col>5</xdr:col>
      <xdr:colOff>647700</xdr:colOff>
      <xdr:row>32</xdr:row>
      <xdr:rowOff>468967</xdr:rowOff>
    </xdr:to>
    <xdr:sp macro="" textlink="">
      <xdr:nvSpPr>
        <xdr:cNvPr id="4" name="3 Rombo">
          <a:extLst>
            <a:ext uri="{FF2B5EF4-FFF2-40B4-BE49-F238E27FC236}">
              <a16:creationId xmlns:a16="http://schemas.microsoft.com/office/drawing/2014/main" id="{00000000-0008-0000-0500-000004000000}"/>
            </a:ext>
          </a:extLst>
        </xdr:cNvPr>
        <xdr:cNvSpPr>
          <a:spLocks noChangeArrowheads="1"/>
        </xdr:cNvSpPr>
      </xdr:nvSpPr>
      <xdr:spPr bwMode="auto">
        <a:xfrm>
          <a:off x="5505450" y="11863668"/>
          <a:ext cx="457200" cy="368674"/>
        </a:xfrm>
        <a:prstGeom prst="diamond">
          <a:avLst/>
        </a:prstGeom>
        <a:solidFill>
          <a:srgbClr val="FFFF00"/>
        </a:solidFill>
        <a:ln w="9525" algn="ctr">
          <a:solidFill>
            <a:srgbClr val="000000"/>
          </a:solidFill>
          <a:round/>
          <a:headEnd/>
          <a:tailEnd/>
        </a:ln>
      </xdr:spPr>
    </xdr:sp>
    <xdr:clientData/>
  </xdr:twoCellAnchor>
  <xdr:twoCellAnchor>
    <xdr:from>
      <xdr:col>5</xdr:col>
      <xdr:colOff>219075</xdr:colOff>
      <xdr:row>31</xdr:row>
      <xdr:rowOff>82363</xdr:rowOff>
    </xdr:from>
    <xdr:to>
      <xdr:col>5</xdr:col>
      <xdr:colOff>647700</xdr:colOff>
      <xdr:row>31</xdr:row>
      <xdr:rowOff>451037</xdr:rowOff>
    </xdr:to>
    <xdr:sp macro="" textlink="">
      <xdr:nvSpPr>
        <xdr:cNvPr id="5" name="4 Rombo">
          <a:extLst>
            <a:ext uri="{FF2B5EF4-FFF2-40B4-BE49-F238E27FC236}">
              <a16:creationId xmlns:a16="http://schemas.microsoft.com/office/drawing/2014/main" id="{00000000-0008-0000-0500-000005000000}"/>
            </a:ext>
          </a:extLst>
        </xdr:cNvPr>
        <xdr:cNvSpPr>
          <a:spLocks noChangeArrowheads="1"/>
        </xdr:cNvSpPr>
      </xdr:nvSpPr>
      <xdr:spPr bwMode="auto">
        <a:xfrm>
          <a:off x="5534025" y="11331388"/>
          <a:ext cx="428625" cy="368674"/>
        </a:xfrm>
        <a:prstGeom prst="diamond">
          <a:avLst/>
        </a:prstGeom>
        <a:solidFill>
          <a:srgbClr val="FF0000"/>
        </a:solidFill>
        <a:ln w="9525" algn="ctr">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-180975</xdr:colOff>
          <xdr:row>0</xdr:row>
          <xdr:rowOff>-66675</xdr:rowOff>
        </xdr:from>
        <xdr:to>
          <xdr:col>0</xdr:col>
          <xdr:colOff>-180975</xdr:colOff>
          <xdr:row>0</xdr:row>
          <xdr:rowOff>-66675</xdr:rowOff>
        </xdr:to>
        <xdr:pic>
          <xdr:nvPicPr>
            <xdr:cNvPr id="246" name="Picture 19779">
              <a:extLst>
                <a:ext uri="{FF2B5EF4-FFF2-40B4-BE49-F238E27FC236}">
                  <a16:creationId xmlns:a16="http://schemas.microsoft.com/office/drawing/2014/main" id="{E0C56661-122C-46C3-AE31-11B2B34A7F25}"/>
                </a:ext>
              </a:extLst>
            </xdr:cNvPr>
            <xdr:cNvPicPr>
              <a:picLocks noChangeAspect="1" noChangeArrowheads="1"/>
              <a:extLst>
                <a:ext uri="{84589F7E-364E-4C9E-8A38-B11213B215E9}">
                  <a14:cameraTool cellRange="SIST1" spid="_x0000_s163690"/>
                </a:ext>
              </a:extLst>
            </xdr:cNvPicPr>
          </xdr:nvPicPr>
          <xdr:blipFill rotWithShape="1">
            <a:blip xmlns:r="http://schemas.openxmlformats.org/officeDocument/2006/relationships" r:embed="rId1"/>
            <a:srcRect l="9377" t="9860" r="9357" b="7043"/>
            <a:stretch>
              <a:fillRect/>
            </a:stretch>
          </xdr:blipFill>
          <xdr:spPr bwMode="auto">
            <a:xfrm>
              <a:off x="11284949" y="4651676"/>
              <a:ext cx="970724" cy="595668"/>
            </a:xfrm>
            <a:prstGeom prst="diamond">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0</xdr:row>
          <xdr:rowOff>-85725</xdr:rowOff>
        </xdr:from>
        <xdr:to>
          <xdr:col>0</xdr:col>
          <xdr:colOff>-190500</xdr:colOff>
          <xdr:row>0</xdr:row>
          <xdr:rowOff>-85725</xdr:rowOff>
        </xdr:to>
        <xdr:pic>
          <xdr:nvPicPr>
            <xdr:cNvPr id="166" name="Picture 19783">
              <a:extLst>
                <a:ext uri="{FF2B5EF4-FFF2-40B4-BE49-F238E27FC236}">
                  <a16:creationId xmlns:a16="http://schemas.microsoft.com/office/drawing/2014/main" id="{C65342D8-6BD8-40B2-A236-95EB517525F1}"/>
                </a:ext>
              </a:extLst>
            </xdr:cNvPr>
            <xdr:cNvPicPr>
              <a:picLocks noChangeAspect="1" noChangeArrowheads="1"/>
              <a:extLst>
                <a:ext uri="{84589F7E-364E-4C9E-8A38-B11213B215E9}">
                  <a14:cameraTool cellRange="SIST2" spid="_x0000_s163691"/>
                </a:ext>
              </a:extLst>
            </xdr:cNvPicPr>
          </xdr:nvPicPr>
          <xdr:blipFill rotWithShape="1">
            <a:blip xmlns:r="http://schemas.openxmlformats.org/officeDocument/2006/relationships" r:embed="rId2"/>
            <a:srcRect l="9377" t="9860" r="9357" b="7043"/>
            <a:stretch>
              <a:fillRect/>
            </a:stretch>
          </xdr:blipFill>
          <xdr:spPr bwMode="auto">
            <a:xfrm>
              <a:off x="11301045" y="4639049"/>
              <a:ext cx="970724" cy="595668"/>
            </a:xfrm>
            <a:prstGeom prst="diamond">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0</xdr:row>
          <xdr:rowOff>-66675</xdr:rowOff>
        </xdr:from>
        <xdr:to>
          <xdr:col>0</xdr:col>
          <xdr:colOff>-180975</xdr:colOff>
          <xdr:row>0</xdr:row>
          <xdr:rowOff>-66675</xdr:rowOff>
        </xdr:to>
        <xdr:pic>
          <xdr:nvPicPr>
            <xdr:cNvPr id="242" name="Picture 19787">
              <a:extLst>
                <a:ext uri="{FF2B5EF4-FFF2-40B4-BE49-F238E27FC236}">
                  <a16:creationId xmlns:a16="http://schemas.microsoft.com/office/drawing/2014/main" id="{7491A0F0-B0E7-4E75-BD15-4E19C97BA0FE}"/>
                </a:ext>
              </a:extLst>
            </xdr:cNvPr>
            <xdr:cNvPicPr>
              <a:picLocks noChangeAspect="1" noChangeArrowheads="1"/>
              <a:extLst>
                <a:ext uri="{84589F7E-364E-4C9E-8A38-B11213B215E9}">
                  <a14:cameraTool cellRange="SIST5" spid="_x0000_s163692"/>
                </a:ext>
              </a:extLst>
            </xdr:cNvPicPr>
          </xdr:nvPicPr>
          <xdr:blipFill rotWithShape="1">
            <a:blip xmlns:r="http://schemas.openxmlformats.org/officeDocument/2006/relationships" r:embed="rId2"/>
            <a:srcRect l="9377" t="9860" r="9357" b="7043"/>
            <a:stretch>
              <a:fillRect/>
            </a:stretch>
          </xdr:blipFill>
          <xdr:spPr bwMode="auto">
            <a:xfrm>
              <a:off x="11301045" y="4639049"/>
              <a:ext cx="970724" cy="595668"/>
            </a:xfrm>
            <a:prstGeom prst="diamond">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0</xdr:row>
          <xdr:rowOff>-76200</xdr:rowOff>
        </xdr:from>
        <xdr:to>
          <xdr:col>0</xdr:col>
          <xdr:colOff>-190500</xdr:colOff>
          <xdr:row>0</xdr:row>
          <xdr:rowOff>-76200</xdr:rowOff>
        </xdr:to>
        <xdr:pic>
          <xdr:nvPicPr>
            <xdr:cNvPr id="261" name="Picture 19791">
              <a:extLst>
                <a:ext uri="{FF2B5EF4-FFF2-40B4-BE49-F238E27FC236}">
                  <a16:creationId xmlns:a16="http://schemas.microsoft.com/office/drawing/2014/main" id="{EE7AB635-CC51-4E95-90DA-10704A140225}"/>
                </a:ext>
              </a:extLst>
            </xdr:cNvPr>
            <xdr:cNvPicPr>
              <a:picLocks noChangeAspect="1" noChangeArrowheads="1"/>
              <a:extLst>
                <a:ext uri="{84589F7E-364E-4C9E-8A38-B11213B215E9}">
                  <a14:cameraTool cellRange="SIST6" spid="_x0000_s163693"/>
                </a:ext>
              </a:extLst>
            </xdr:cNvPicPr>
          </xdr:nvPicPr>
          <xdr:blipFill rotWithShape="1">
            <a:blip xmlns:r="http://schemas.openxmlformats.org/officeDocument/2006/relationships" r:embed="rId2"/>
            <a:srcRect l="9377" t="9860" r="9357" b="7043"/>
            <a:stretch>
              <a:fillRect/>
            </a:stretch>
          </xdr:blipFill>
          <xdr:spPr bwMode="auto">
            <a:xfrm>
              <a:off x="11301045" y="4639049"/>
              <a:ext cx="970724" cy="595668"/>
            </a:xfrm>
            <a:prstGeom prst="diamond">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0</xdr:row>
          <xdr:rowOff>-95250</xdr:rowOff>
        </xdr:from>
        <xdr:to>
          <xdr:col>0</xdr:col>
          <xdr:colOff>-180975</xdr:colOff>
          <xdr:row>0</xdr:row>
          <xdr:rowOff>-95250</xdr:rowOff>
        </xdr:to>
        <xdr:pic>
          <xdr:nvPicPr>
            <xdr:cNvPr id="266" name="Picture 19795">
              <a:extLst>
                <a:ext uri="{FF2B5EF4-FFF2-40B4-BE49-F238E27FC236}">
                  <a16:creationId xmlns:a16="http://schemas.microsoft.com/office/drawing/2014/main" id="{6E9737CB-253D-4AC1-941E-A1D3D82966D8}"/>
                </a:ext>
              </a:extLst>
            </xdr:cNvPr>
            <xdr:cNvPicPr>
              <a:picLocks noChangeAspect="1" noChangeArrowheads="1"/>
              <a:extLst>
                <a:ext uri="{84589F7E-364E-4C9E-8A38-B11213B215E9}">
                  <a14:cameraTool cellRange="SIST7" spid="_x0000_s163694"/>
                </a:ext>
              </a:extLst>
            </xdr:cNvPicPr>
          </xdr:nvPicPr>
          <xdr:blipFill rotWithShape="1">
            <a:blip xmlns:r="http://schemas.openxmlformats.org/officeDocument/2006/relationships" r:embed="rId2"/>
            <a:srcRect l="9377" t="9860" r="9357" b="7043"/>
            <a:stretch>
              <a:fillRect/>
            </a:stretch>
          </xdr:blipFill>
          <xdr:spPr bwMode="auto">
            <a:xfrm>
              <a:off x="11301045" y="4639049"/>
              <a:ext cx="970724" cy="595668"/>
            </a:xfrm>
            <a:prstGeom prst="diamond">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0</xdr:col>
          <xdr:colOff>-123825</xdr:colOff>
          <xdr:row>0</xdr:row>
          <xdr:rowOff>-152400</xdr:rowOff>
        </xdr:from>
        <xdr:to>
          <xdr:col>0</xdr:col>
          <xdr:colOff>-123825</xdr:colOff>
          <xdr:row>0</xdr:row>
          <xdr:rowOff>-152400</xdr:rowOff>
        </xdr:to>
        <xdr:pic>
          <xdr:nvPicPr>
            <xdr:cNvPr id="267" name="Picture 19796">
              <a:extLst>
                <a:ext uri="{FF2B5EF4-FFF2-40B4-BE49-F238E27FC236}">
                  <a16:creationId xmlns:a16="http://schemas.microsoft.com/office/drawing/2014/main" id="{F4862260-0217-448A-85E5-2224600CA050}"/>
                </a:ext>
              </a:extLst>
            </xdr:cNvPr>
            <xdr:cNvPicPr>
              <a:picLocks noChangeAspect="1" noChangeArrowheads="1"/>
              <a:extLst>
                <a:ext uri="{84589F7E-364E-4C9E-8A38-B11213B215E9}">
                  <a14:cameraTool cellRange="AMENAZA7" spid="_x0000_s163695"/>
                </a:ext>
              </a:extLst>
            </xdr:cNvPicPr>
          </xdr:nvPicPr>
          <xdr:blipFill rotWithShape="1">
            <a:blip xmlns:r="http://schemas.openxmlformats.org/officeDocument/2006/relationships" r:embed="rId3"/>
            <a:srcRect l="9377" t="9860" r="9357" b="7043"/>
            <a:stretch>
              <a:fillRect/>
            </a:stretch>
          </xdr:blipFill>
          <xdr:spPr bwMode="auto">
            <a:xfrm>
              <a:off x="10918798" y="4962523"/>
              <a:ext cx="878196" cy="595668"/>
            </a:xfrm>
            <a:prstGeom prst="diamond">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0</xdr:row>
          <xdr:rowOff>-85725</xdr:rowOff>
        </xdr:from>
        <xdr:to>
          <xdr:col>0</xdr:col>
          <xdr:colOff>-180975</xdr:colOff>
          <xdr:row>0</xdr:row>
          <xdr:rowOff>-85725</xdr:rowOff>
        </xdr:to>
        <xdr:pic>
          <xdr:nvPicPr>
            <xdr:cNvPr id="280" name="Picture 19799">
              <a:extLst>
                <a:ext uri="{FF2B5EF4-FFF2-40B4-BE49-F238E27FC236}">
                  <a16:creationId xmlns:a16="http://schemas.microsoft.com/office/drawing/2014/main" id="{1CCFC94A-CC0F-470F-9013-323A8A9BA175}"/>
                </a:ext>
              </a:extLst>
            </xdr:cNvPr>
            <xdr:cNvPicPr>
              <a:picLocks noChangeAspect="1" noChangeArrowheads="1"/>
              <a:extLst>
                <a:ext uri="{84589F7E-364E-4C9E-8A38-B11213B215E9}">
                  <a14:cameraTool cellRange="SIST9" spid="_x0000_s163696"/>
                </a:ext>
              </a:extLst>
            </xdr:cNvPicPr>
          </xdr:nvPicPr>
          <xdr:blipFill rotWithShape="1">
            <a:blip xmlns:r="http://schemas.openxmlformats.org/officeDocument/2006/relationships" r:embed="rId2"/>
            <a:srcRect l="9377" t="9860" r="9357" b="7043"/>
            <a:stretch>
              <a:fillRect/>
            </a:stretch>
          </xdr:blipFill>
          <xdr:spPr bwMode="auto">
            <a:xfrm>
              <a:off x="11301045" y="4639049"/>
              <a:ext cx="970724" cy="595668"/>
            </a:xfrm>
            <a:prstGeom prst="diamond">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0</xdr:col>
          <xdr:colOff>-123825</xdr:colOff>
          <xdr:row>0</xdr:row>
          <xdr:rowOff>-152400</xdr:rowOff>
        </xdr:from>
        <xdr:to>
          <xdr:col>0</xdr:col>
          <xdr:colOff>-123825</xdr:colOff>
          <xdr:row>0</xdr:row>
          <xdr:rowOff>-152400</xdr:rowOff>
        </xdr:to>
        <xdr:pic>
          <xdr:nvPicPr>
            <xdr:cNvPr id="281" name="Picture 19800">
              <a:extLst>
                <a:ext uri="{FF2B5EF4-FFF2-40B4-BE49-F238E27FC236}">
                  <a16:creationId xmlns:a16="http://schemas.microsoft.com/office/drawing/2014/main" id="{96AEC7A9-9EAF-4CCA-93DE-C36E9CAF1C9D}"/>
                </a:ext>
              </a:extLst>
            </xdr:cNvPr>
            <xdr:cNvPicPr>
              <a:picLocks noChangeAspect="1" noChangeArrowheads="1"/>
              <a:extLst>
                <a:ext uri="{84589F7E-364E-4C9E-8A38-B11213B215E9}">
                  <a14:cameraTool cellRange="AMENAZA9" spid="_x0000_s163697"/>
                </a:ext>
              </a:extLst>
            </xdr:cNvPicPr>
          </xdr:nvPicPr>
          <xdr:blipFill rotWithShape="1">
            <a:blip xmlns:r="http://schemas.openxmlformats.org/officeDocument/2006/relationships" r:embed="rId4"/>
            <a:srcRect l="9377" t="9860" r="9357" b="7043"/>
            <a:stretch>
              <a:fillRect/>
            </a:stretch>
          </xdr:blipFill>
          <xdr:spPr bwMode="auto">
            <a:xfrm>
              <a:off x="10918798" y="4962523"/>
              <a:ext cx="878196" cy="595668"/>
            </a:xfrm>
            <a:prstGeom prst="diamond">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0</xdr:row>
          <xdr:rowOff>-76200</xdr:rowOff>
        </xdr:from>
        <xdr:to>
          <xdr:col>0</xdr:col>
          <xdr:colOff>-190500</xdr:colOff>
          <xdr:row>0</xdr:row>
          <xdr:rowOff>-76200</xdr:rowOff>
        </xdr:to>
        <xdr:pic>
          <xdr:nvPicPr>
            <xdr:cNvPr id="285" name="Picture 19803">
              <a:extLst>
                <a:ext uri="{FF2B5EF4-FFF2-40B4-BE49-F238E27FC236}">
                  <a16:creationId xmlns:a16="http://schemas.microsoft.com/office/drawing/2014/main" id="{CD0A0003-34E6-48D8-B12A-342688CE5917}"/>
                </a:ext>
              </a:extLst>
            </xdr:cNvPr>
            <xdr:cNvPicPr>
              <a:picLocks noChangeAspect="1" noChangeArrowheads="1"/>
              <a:extLst>
                <a:ext uri="{84589F7E-364E-4C9E-8A38-B11213B215E9}">
                  <a14:cameraTool cellRange="SIST10" spid="_x0000_s163698"/>
                </a:ext>
              </a:extLst>
            </xdr:cNvPicPr>
          </xdr:nvPicPr>
          <xdr:blipFill rotWithShape="1">
            <a:blip xmlns:r="http://schemas.openxmlformats.org/officeDocument/2006/relationships" r:embed="rId2"/>
            <a:srcRect l="9377" t="9860" r="9357" b="7043"/>
            <a:stretch>
              <a:fillRect/>
            </a:stretch>
          </xdr:blipFill>
          <xdr:spPr bwMode="auto">
            <a:xfrm>
              <a:off x="11301045" y="4639049"/>
              <a:ext cx="970724" cy="595668"/>
            </a:xfrm>
            <a:prstGeom prst="diamond">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0</xdr:col>
          <xdr:colOff>-133350</xdr:colOff>
          <xdr:row>0</xdr:row>
          <xdr:rowOff>-152400</xdr:rowOff>
        </xdr:from>
        <xdr:to>
          <xdr:col>0</xdr:col>
          <xdr:colOff>-133350</xdr:colOff>
          <xdr:row>0</xdr:row>
          <xdr:rowOff>-152400</xdr:rowOff>
        </xdr:to>
        <xdr:pic>
          <xdr:nvPicPr>
            <xdr:cNvPr id="286" name="Picture 19804">
              <a:extLst>
                <a:ext uri="{FF2B5EF4-FFF2-40B4-BE49-F238E27FC236}">
                  <a16:creationId xmlns:a16="http://schemas.microsoft.com/office/drawing/2014/main" id="{6A17A54D-320D-4425-B4E3-6383FFCD19B4}"/>
                </a:ext>
              </a:extLst>
            </xdr:cNvPr>
            <xdr:cNvPicPr>
              <a:picLocks noChangeAspect="1" noChangeArrowheads="1"/>
              <a:extLst>
                <a:ext uri="{84589F7E-364E-4C9E-8A38-B11213B215E9}">
                  <a14:cameraTool cellRange="AMENAZA10" spid="_x0000_s163699"/>
                </a:ext>
              </a:extLst>
            </xdr:cNvPicPr>
          </xdr:nvPicPr>
          <xdr:blipFill rotWithShape="1">
            <a:blip xmlns:r="http://schemas.openxmlformats.org/officeDocument/2006/relationships" r:embed="rId5"/>
            <a:srcRect l="9377" t="9860" r="9357" b="7043"/>
            <a:stretch>
              <a:fillRect/>
            </a:stretch>
          </xdr:blipFill>
          <xdr:spPr bwMode="auto">
            <a:xfrm>
              <a:off x="10918798" y="4962523"/>
              <a:ext cx="878196" cy="595668"/>
            </a:xfrm>
            <a:prstGeom prst="diamond">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0</xdr:row>
          <xdr:rowOff>-85725</xdr:rowOff>
        </xdr:from>
        <xdr:to>
          <xdr:col>0</xdr:col>
          <xdr:colOff>-190500</xdr:colOff>
          <xdr:row>0</xdr:row>
          <xdr:rowOff>-85725</xdr:rowOff>
        </xdr:to>
        <xdr:pic>
          <xdr:nvPicPr>
            <xdr:cNvPr id="290" name="Picture 19807">
              <a:extLst>
                <a:ext uri="{FF2B5EF4-FFF2-40B4-BE49-F238E27FC236}">
                  <a16:creationId xmlns:a16="http://schemas.microsoft.com/office/drawing/2014/main" id="{9C88894D-989F-44AB-9569-91159F3B9C64}"/>
                </a:ext>
              </a:extLst>
            </xdr:cNvPr>
            <xdr:cNvPicPr>
              <a:picLocks noChangeAspect="1" noChangeArrowheads="1"/>
              <a:extLst>
                <a:ext uri="{84589F7E-364E-4C9E-8A38-B11213B215E9}">
                  <a14:cameraTool cellRange="SIST11" spid="_x0000_s163700"/>
                </a:ext>
              </a:extLst>
            </xdr:cNvPicPr>
          </xdr:nvPicPr>
          <xdr:blipFill rotWithShape="1">
            <a:blip xmlns:r="http://schemas.openxmlformats.org/officeDocument/2006/relationships" r:embed="rId2"/>
            <a:srcRect l="9377" t="9860" r="9357" b="7043"/>
            <a:stretch>
              <a:fillRect/>
            </a:stretch>
          </xdr:blipFill>
          <xdr:spPr bwMode="auto">
            <a:xfrm>
              <a:off x="11301045" y="4639049"/>
              <a:ext cx="970724" cy="595668"/>
            </a:xfrm>
            <a:prstGeom prst="diamond">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0</xdr:col>
          <xdr:colOff>-123825</xdr:colOff>
          <xdr:row>0</xdr:row>
          <xdr:rowOff>-142875</xdr:rowOff>
        </xdr:from>
        <xdr:to>
          <xdr:col>0</xdr:col>
          <xdr:colOff>-123825</xdr:colOff>
          <xdr:row>0</xdr:row>
          <xdr:rowOff>-142875</xdr:rowOff>
        </xdr:to>
        <xdr:pic>
          <xdr:nvPicPr>
            <xdr:cNvPr id="291" name="Picture 19808">
              <a:extLst>
                <a:ext uri="{FF2B5EF4-FFF2-40B4-BE49-F238E27FC236}">
                  <a16:creationId xmlns:a16="http://schemas.microsoft.com/office/drawing/2014/main" id="{2DCC026A-9E77-4D9F-8EAC-83A78ECEF42A}"/>
                </a:ext>
              </a:extLst>
            </xdr:cNvPr>
            <xdr:cNvPicPr>
              <a:picLocks noChangeAspect="1" noChangeArrowheads="1"/>
              <a:extLst>
                <a:ext uri="{84589F7E-364E-4C9E-8A38-B11213B215E9}">
                  <a14:cameraTool cellRange="AMENAZA11" spid="_x0000_s163701"/>
                </a:ext>
              </a:extLst>
            </xdr:cNvPicPr>
          </xdr:nvPicPr>
          <xdr:blipFill rotWithShape="1">
            <a:blip xmlns:r="http://schemas.openxmlformats.org/officeDocument/2006/relationships" r:embed="rId6"/>
            <a:srcRect l="9377" t="9860" r="9357" b="7043"/>
            <a:stretch>
              <a:fillRect/>
            </a:stretch>
          </xdr:blipFill>
          <xdr:spPr bwMode="auto">
            <a:xfrm>
              <a:off x="10918798" y="4962523"/>
              <a:ext cx="878196" cy="595668"/>
            </a:xfrm>
            <a:prstGeom prst="diamond">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0</xdr:row>
          <xdr:rowOff>-85725</xdr:rowOff>
        </xdr:from>
        <xdr:to>
          <xdr:col>0</xdr:col>
          <xdr:colOff>-190500</xdr:colOff>
          <xdr:row>0</xdr:row>
          <xdr:rowOff>-85725</xdr:rowOff>
        </xdr:to>
        <xdr:pic>
          <xdr:nvPicPr>
            <xdr:cNvPr id="295" name="Picture 19811">
              <a:extLst>
                <a:ext uri="{FF2B5EF4-FFF2-40B4-BE49-F238E27FC236}">
                  <a16:creationId xmlns:a16="http://schemas.microsoft.com/office/drawing/2014/main" id="{699E4B3B-E16A-4997-8795-F7600AC6E077}"/>
                </a:ext>
              </a:extLst>
            </xdr:cNvPr>
            <xdr:cNvPicPr>
              <a:picLocks noChangeAspect="1" noChangeArrowheads="1"/>
              <a:extLst>
                <a:ext uri="{84589F7E-364E-4C9E-8A38-B11213B215E9}">
                  <a14:cameraTool cellRange="SIST12" spid="_x0000_s163702"/>
                </a:ext>
              </a:extLst>
            </xdr:cNvPicPr>
          </xdr:nvPicPr>
          <xdr:blipFill rotWithShape="1">
            <a:blip xmlns:r="http://schemas.openxmlformats.org/officeDocument/2006/relationships" r:embed="rId2"/>
            <a:srcRect l="9377" t="9860" r="9357" b="7043"/>
            <a:stretch>
              <a:fillRect/>
            </a:stretch>
          </xdr:blipFill>
          <xdr:spPr bwMode="auto">
            <a:xfrm>
              <a:off x="11301045" y="4639049"/>
              <a:ext cx="970724" cy="595668"/>
            </a:xfrm>
            <a:prstGeom prst="diamond">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0</xdr:row>
          <xdr:rowOff>-76200</xdr:rowOff>
        </xdr:from>
        <xdr:to>
          <xdr:col>0</xdr:col>
          <xdr:colOff>-180975</xdr:colOff>
          <xdr:row>0</xdr:row>
          <xdr:rowOff>-76200</xdr:rowOff>
        </xdr:to>
        <xdr:pic>
          <xdr:nvPicPr>
            <xdr:cNvPr id="116" name="Picture 19818">
              <a:extLst>
                <a:ext uri="{FF2B5EF4-FFF2-40B4-BE49-F238E27FC236}">
                  <a16:creationId xmlns:a16="http://schemas.microsoft.com/office/drawing/2014/main" id="{E0DFD579-BD5E-42F6-A3A4-3B85E1F0AB9A}"/>
                </a:ext>
              </a:extLst>
            </xdr:cNvPr>
            <xdr:cNvPicPr>
              <a:picLocks noChangeAspect="1" noChangeArrowheads="1"/>
              <a:extLst>
                <a:ext uri="{84589F7E-364E-4C9E-8A38-B11213B215E9}">
                  <a14:cameraTool cellRange="SIST1" spid="_x0000_s163703"/>
                </a:ext>
              </a:extLst>
            </xdr:cNvPicPr>
          </xdr:nvPicPr>
          <xdr:blipFill rotWithShape="1">
            <a:blip xmlns:r="http://schemas.openxmlformats.org/officeDocument/2006/relationships" r:embed="rId2"/>
            <a:srcRect l="9377" t="9860" r="9357" b="7043"/>
            <a:stretch>
              <a:fillRect/>
            </a:stretch>
          </xdr:blipFill>
          <xdr:spPr bwMode="auto">
            <a:xfrm>
              <a:off x="11374369" y="4707795"/>
              <a:ext cx="1416437" cy="681852"/>
            </a:xfrm>
            <a:prstGeom prst="diamond">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0</xdr:row>
          <xdr:rowOff>-85725</xdr:rowOff>
        </xdr:from>
        <xdr:to>
          <xdr:col>0</xdr:col>
          <xdr:colOff>-180975</xdr:colOff>
          <xdr:row>0</xdr:row>
          <xdr:rowOff>-85725</xdr:rowOff>
        </xdr:to>
        <xdr:pic>
          <xdr:nvPicPr>
            <xdr:cNvPr id="23" name="Picture 19834">
              <a:extLst>
                <a:ext uri="{FF2B5EF4-FFF2-40B4-BE49-F238E27FC236}">
                  <a16:creationId xmlns:a16="http://schemas.microsoft.com/office/drawing/2014/main" id="{E35F1129-78B1-4418-86D9-D7F24108E158}"/>
                </a:ext>
              </a:extLst>
            </xdr:cNvPr>
            <xdr:cNvPicPr>
              <a:picLocks noChangeAspect="1" noChangeArrowheads="1"/>
              <a:extLst>
                <a:ext uri="{84589F7E-364E-4C9E-8A38-B11213B215E9}">
                  <a14:cameraTool cellRange="SIST9" spid="_x0000_s163704"/>
                </a:ext>
              </a:extLst>
            </xdr:cNvPicPr>
          </xdr:nvPicPr>
          <xdr:blipFill rotWithShape="1">
            <a:blip xmlns:r="http://schemas.openxmlformats.org/officeDocument/2006/relationships" r:embed="rId2"/>
            <a:srcRect l="9377" t="9860" r="9357" b="7043"/>
            <a:stretch>
              <a:fillRect/>
            </a:stretch>
          </xdr:blipFill>
          <xdr:spPr bwMode="auto">
            <a:xfrm>
              <a:off x="11301045" y="4639049"/>
              <a:ext cx="970724" cy="595668"/>
            </a:xfrm>
            <a:prstGeom prst="diamond">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0</xdr:col>
          <xdr:colOff>-123825</xdr:colOff>
          <xdr:row>0</xdr:row>
          <xdr:rowOff>-142875</xdr:rowOff>
        </xdr:from>
        <xdr:to>
          <xdr:col>0</xdr:col>
          <xdr:colOff>-123825</xdr:colOff>
          <xdr:row>0</xdr:row>
          <xdr:rowOff>-142875</xdr:rowOff>
        </xdr:to>
        <xdr:pic>
          <xdr:nvPicPr>
            <xdr:cNvPr id="24" name="Picture 19835">
              <a:extLst>
                <a:ext uri="{FF2B5EF4-FFF2-40B4-BE49-F238E27FC236}">
                  <a16:creationId xmlns:a16="http://schemas.microsoft.com/office/drawing/2014/main" id="{A5BA21DB-7EEA-48B5-982F-5D3581173D8C}"/>
                </a:ext>
              </a:extLst>
            </xdr:cNvPr>
            <xdr:cNvPicPr>
              <a:picLocks noChangeAspect="1" noChangeArrowheads="1"/>
              <a:extLst>
                <a:ext uri="{84589F7E-364E-4C9E-8A38-B11213B215E9}">
                  <a14:cameraTool cellRange="AMENAZA9" spid="_x0000_s163705"/>
                </a:ext>
              </a:extLst>
            </xdr:cNvPicPr>
          </xdr:nvPicPr>
          <xdr:blipFill rotWithShape="1">
            <a:blip xmlns:r="http://schemas.openxmlformats.org/officeDocument/2006/relationships" r:embed="rId7"/>
            <a:srcRect l="9377" t="9860" r="9357" b="7043"/>
            <a:stretch>
              <a:fillRect/>
            </a:stretch>
          </xdr:blipFill>
          <xdr:spPr bwMode="auto">
            <a:xfrm>
              <a:off x="10918798" y="4962523"/>
              <a:ext cx="878196" cy="595668"/>
            </a:xfrm>
            <a:prstGeom prst="diamond">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0</xdr:row>
          <xdr:rowOff>-85725</xdr:rowOff>
        </xdr:from>
        <xdr:to>
          <xdr:col>0</xdr:col>
          <xdr:colOff>-190500</xdr:colOff>
          <xdr:row>0</xdr:row>
          <xdr:rowOff>-85725</xdr:rowOff>
        </xdr:to>
        <xdr:pic>
          <xdr:nvPicPr>
            <xdr:cNvPr id="28" name="Picture 19838">
              <a:extLst>
                <a:ext uri="{FF2B5EF4-FFF2-40B4-BE49-F238E27FC236}">
                  <a16:creationId xmlns:a16="http://schemas.microsoft.com/office/drawing/2014/main" id="{E423B1F8-FBF5-40F1-AABF-E8DBD99B45F4}"/>
                </a:ext>
              </a:extLst>
            </xdr:cNvPr>
            <xdr:cNvPicPr>
              <a:picLocks noChangeAspect="1" noChangeArrowheads="1"/>
              <a:extLst>
                <a:ext uri="{84589F7E-364E-4C9E-8A38-B11213B215E9}">
                  <a14:cameraTool cellRange="SIST10" spid="_x0000_s163706"/>
                </a:ext>
              </a:extLst>
            </xdr:cNvPicPr>
          </xdr:nvPicPr>
          <xdr:blipFill rotWithShape="1">
            <a:blip xmlns:r="http://schemas.openxmlformats.org/officeDocument/2006/relationships" r:embed="rId2"/>
            <a:srcRect l="9377" t="9860" r="9357" b="7043"/>
            <a:stretch>
              <a:fillRect/>
            </a:stretch>
          </xdr:blipFill>
          <xdr:spPr bwMode="auto">
            <a:xfrm>
              <a:off x="11301045" y="4639049"/>
              <a:ext cx="970724" cy="595668"/>
            </a:xfrm>
            <a:prstGeom prst="diamond">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0</xdr:col>
          <xdr:colOff>-133350</xdr:colOff>
          <xdr:row>0</xdr:row>
          <xdr:rowOff>-142875</xdr:rowOff>
        </xdr:from>
        <xdr:to>
          <xdr:col>0</xdr:col>
          <xdr:colOff>-133350</xdr:colOff>
          <xdr:row>0</xdr:row>
          <xdr:rowOff>-142875</xdr:rowOff>
        </xdr:to>
        <xdr:pic>
          <xdr:nvPicPr>
            <xdr:cNvPr id="29" name="Picture 19839">
              <a:extLst>
                <a:ext uri="{FF2B5EF4-FFF2-40B4-BE49-F238E27FC236}">
                  <a16:creationId xmlns:a16="http://schemas.microsoft.com/office/drawing/2014/main" id="{B8788FCB-92F1-4DA7-919B-781EA83EBDC8}"/>
                </a:ext>
              </a:extLst>
            </xdr:cNvPr>
            <xdr:cNvPicPr>
              <a:picLocks noChangeAspect="1" noChangeArrowheads="1"/>
              <a:extLst>
                <a:ext uri="{84589F7E-364E-4C9E-8A38-B11213B215E9}">
                  <a14:cameraTool cellRange="AMENAZA10" spid="_x0000_s163707"/>
                </a:ext>
              </a:extLst>
            </xdr:cNvPicPr>
          </xdr:nvPicPr>
          <xdr:blipFill rotWithShape="1">
            <a:blip xmlns:r="http://schemas.openxmlformats.org/officeDocument/2006/relationships" r:embed="rId5"/>
            <a:srcRect l="9377" t="9860" r="9357" b="7043"/>
            <a:stretch>
              <a:fillRect/>
            </a:stretch>
          </xdr:blipFill>
          <xdr:spPr bwMode="auto">
            <a:xfrm>
              <a:off x="10918798" y="4962523"/>
              <a:ext cx="878196" cy="595668"/>
            </a:xfrm>
            <a:prstGeom prst="diamond">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0</xdr:row>
          <xdr:rowOff>-85725</xdr:rowOff>
        </xdr:from>
        <xdr:to>
          <xdr:col>0</xdr:col>
          <xdr:colOff>-190500</xdr:colOff>
          <xdr:row>0</xdr:row>
          <xdr:rowOff>-85725</xdr:rowOff>
        </xdr:to>
        <xdr:pic>
          <xdr:nvPicPr>
            <xdr:cNvPr id="33" name="Picture 19842">
              <a:extLst>
                <a:ext uri="{FF2B5EF4-FFF2-40B4-BE49-F238E27FC236}">
                  <a16:creationId xmlns:a16="http://schemas.microsoft.com/office/drawing/2014/main" id="{B351E156-839F-45C5-BB44-65085AF6E34B}"/>
                </a:ext>
              </a:extLst>
            </xdr:cNvPr>
            <xdr:cNvPicPr>
              <a:picLocks noChangeAspect="1" noChangeArrowheads="1"/>
              <a:extLst>
                <a:ext uri="{84589F7E-364E-4C9E-8A38-B11213B215E9}">
                  <a14:cameraTool cellRange="SIST11" spid="_x0000_s163708"/>
                </a:ext>
              </a:extLst>
            </xdr:cNvPicPr>
          </xdr:nvPicPr>
          <xdr:blipFill rotWithShape="1">
            <a:blip xmlns:r="http://schemas.openxmlformats.org/officeDocument/2006/relationships" r:embed="rId2"/>
            <a:srcRect l="9377" t="9860" r="9357" b="7043"/>
            <a:stretch>
              <a:fillRect/>
            </a:stretch>
          </xdr:blipFill>
          <xdr:spPr bwMode="auto">
            <a:xfrm>
              <a:off x="11301045" y="4639049"/>
              <a:ext cx="970724" cy="595668"/>
            </a:xfrm>
            <a:prstGeom prst="diamond">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0</xdr:col>
          <xdr:colOff>-123825</xdr:colOff>
          <xdr:row>0</xdr:row>
          <xdr:rowOff>-133350</xdr:rowOff>
        </xdr:from>
        <xdr:to>
          <xdr:col>0</xdr:col>
          <xdr:colOff>-123825</xdr:colOff>
          <xdr:row>0</xdr:row>
          <xdr:rowOff>-133350</xdr:rowOff>
        </xdr:to>
        <xdr:pic>
          <xdr:nvPicPr>
            <xdr:cNvPr id="34" name="Picture 19843">
              <a:extLst>
                <a:ext uri="{FF2B5EF4-FFF2-40B4-BE49-F238E27FC236}">
                  <a16:creationId xmlns:a16="http://schemas.microsoft.com/office/drawing/2014/main" id="{170F7AE3-F1FF-4231-96F3-A928A3D60525}"/>
                </a:ext>
              </a:extLst>
            </xdr:cNvPr>
            <xdr:cNvPicPr>
              <a:picLocks noChangeAspect="1" noChangeArrowheads="1"/>
              <a:extLst>
                <a:ext uri="{84589F7E-364E-4C9E-8A38-B11213B215E9}">
                  <a14:cameraTool cellRange="AMENAZA11" spid="_x0000_s163709"/>
                </a:ext>
              </a:extLst>
            </xdr:cNvPicPr>
          </xdr:nvPicPr>
          <xdr:blipFill rotWithShape="1">
            <a:blip xmlns:r="http://schemas.openxmlformats.org/officeDocument/2006/relationships" r:embed="rId6"/>
            <a:srcRect l="9377" t="9860" r="9357" b="7043"/>
            <a:stretch>
              <a:fillRect/>
            </a:stretch>
          </xdr:blipFill>
          <xdr:spPr bwMode="auto">
            <a:xfrm>
              <a:off x="10918798" y="4962523"/>
              <a:ext cx="878196" cy="595668"/>
            </a:xfrm>
            <a:prstGeom prst="diamond">
              <a:avLst/>
            </a:prstGeom>
            <a:noFill/>
          </xdr:spPr>
        </xdr:pic>
        <xdr:clientData/>
      </xdr:twoCellAnchor>
    </mc:Choice>
    <mc:Fallback/>
  </mc:AlternateContent>
  <xdr:twoCellAnchor>
    <xdr:from>
      <xdr:col>21</xdr:col>
      <xdr:colOff>1238250</xdr:colOff>
      <xdr:row>10</xdr:row>
      <xdr:rowOff>142875</xdr:rowOff>
    </xdr:from>
    <xdr:to>
      <xdr:col>21</xdr:col>
      <xdr:colOff>3489031</xdr:colOff>
      <xdr:row>10</xdr:row>
      <xdr:rowOff>2339228</xdr:rowOff>
    </xdr:to>
    <xdr:grpSp>
      <xdr:nvGrpSpPr>
        <xdr:cNvPr id="22" name="Group 74">
          <a:extLst>
            <a:ext uri="{FF2B5EF4-FFF2-40B4-BE49-F238E27FC236}">
              <a16:creationId xmlns:a16="http://schemas.microsoft.com/office/drawing/2014/main" id="{EB51A5F2-EF73-4A24-9BE9-D55B56C7CD43}"/>
            </a:ext>
          </a:extLst>
        </xdr:cNvPr>
        <xdr:cNvGrpSpPr>
          <a:grpSpLocks/>
        </xdr:cNvGrpSpPr>
      </xdr:nvGrpSpPr>
      <xdr:grpSpPr bwMode="auto">
        <a:xfrm>
          <a:off x="14562364" y="5890532"/>
          <a:ext cx="2250781" cy="2196353"/>
          <a:chOff x="815" y="707"/>
          <a:chExt cx="1981" cy="1487"/>
        </a:xfrm>
      </xdr:grpSpPr>
      <xdr:grpSp>
        <xdr:nvGrpSpPr>
          <xdr:cNvPr id="25" name="Group 79">
            <a:extLst>
              <a:ext uri="{FF2B5EF4-FFF2-40B4-BE49-F238E27FC236}">
                <a16:creationId xmlns:a16="http://schemas.microsoft.com/office/drawing/2014/main" id="{DF3F64E8-1252-4750-968D-E32639B09B6C}"/>
              </a:ext>
            </a:extLst>
          </xdr:cNvPr>
          <xdr:cNvGrpSpPr>
            <a:grpSpLocks/>
          </xdr:cNvGrpSpPr>
        </xdr:nvGrpSpPr>
        <xdr:grpSpPr bwMode="auto">
          <a:xfrm>
            <a:off x="815" y="707"/>
            <a:ext cx="1981" cy="1487"/>
            <a:chOff x="815" y="707"/>
            <a:chExt cx="1981" cy="1487"/>
          </a:xfrm>
        </xdr:grpSpPr>
        <xdr:grpSp>
          <xdr:nvGrpSpPr>
            <xdr:cNvPr id="32" name="Group 89">
              <a:extLst>
                <a:ext uri="{FF2B5EF4-FFF2-40B4-BE49-F238E27FC236}">
                  <a16:creationId xmlns:a16="http://schemas.microsoft.com/office/drawing/2014/main" id="{6D89AD6E-852E-4DB2-84AA-E0124F2FA629}"/>
                </a:ext>
              </a:extLst>
            </xdr:cNvPr>
            <xdr:cNvGrpSpPr>
              <a:grpSpLocks/>
            </xdr:cNvGrpSpPr>
          </xdr:nvGrpSpPr>
          <xdr:grpSpPr bwMode="auto">
            <a:xfrm>
              <a:off x="1325" y="707"/>
              <a:ext cx="958" cy="712"/>
              <a:chOff x="1325" y="707"/>
              <a:chExt cx="958" cy="712"/>
            </a:xfrm>
          </xdr:grpSpPr>
          <xdr:sp macro="" textlink="">
            <xdr:nvSpPr>
              <xdr:cNvPr id="44" name="AutoShape 91">
                <a:extLst>
                  <a:ext uri="{FF2B5EF4-FFF2-40B4-BE49-F238E27FC236}">
                    <a16:creationId xmlns:a16="http://schemas.microsoft.com/office/drawing/2014/main" id="{4648E934-3B64-4A74-81DE-E5079B94286C}"/>
                  </a:ext>
                </a:extLst>
              </xdr:cNvPr>
              <xdr:cNvSpPr>
                <a:spLocks noChangeArrowheads="1"/>
              </xdr:cNvSpPr>
            </xdr:nvSpPr>
            <xdr:spPr bwMode="auto">
              <a:xfrm>
                <a:off x="1325" y="707"/>
                <a:ext cx="958" cy="712"/>
              </a:xfrm>
              <a:prstGeom prst="diamond">
                <a:avLst/>
              </a:prstGeom>
              <a:solidFill>
                <a:srgbClr val="00B05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45" name="Text Box 90">
                <a:extLst>
                  <a:ext uri="{FF2B5EF4-FFF2-40B4-BE49-F238E27FC236}">
                    <a16:creationId xmlns:a16="http://schemas.microsoft.com/office/drawing/2014/main" id="{61B20B60-AC10-4476-AB63-41994C12436A}"/>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35" name="Group 86">
              <a:extLst>
                <a:ext uri="{FF2B5EF4-FFF2-40B4-BE49-F238E27FC236}">
                  <a16:creationId xmlns:a16="http://schemas.microsoft.com/office/drawing/2014/main" id="{2DF1C0F8-D6D9-4689-B6DF-034787B64DB9}"/>
                </a:ext>
              </a:extLst>
            </xdr:cNvPr>
            <xdr:cNvGrpSpPr>
              <a:grpSpLocks/>
            </xdr:cNvGrpSpPr>
          </xdr:nvGrpSpPr>
          <xdr:grpSpPr bwMode="auto">
            <a:xfrm>
              <a:off x="1368" y="1482"/>
              <a:ext cx="958" cy="712"/>
              <a:chOff x="1368" y="1482"/>
              <a:chExt cx="958" cy="712"/>
            </a:xfrm>
          </xdr:grpSpPr>
          <xdr:sp macro="" textlink="">
            <xdr:nvSpPr>
              <xdr:cNvPr id="42" name="AutoShape 88">
                <a:extLst>
                  <a:ext uri="{FF2B5EF4-FFF2-40B4-BE49-F238E27FC236}">
                    <a16:creationId xmlns:a16="http://schemas.microsoft.com/office/drawing/2014/main" id="{269E79C7-3C4A-45B6-BB65-7E281B2F3923}"/>
                  </a:ext>
                </a:extLst>
              </xdr:cNvPr>
              <xdr:cNvSpPr>
                <a:spLocks noChangeArrowheads="1"/>
              </xdr:cNvSpPr>
            </xdr:nvSpPr>
            <xdr:spPr bwMode="auto">
              <a:xfrm>
                <a:off x="1368" y="1482"/>
                <a:ext cx="958" cy="712"/>
              </a:xfrm>
              <a:prstGeom prst="diamond">
                <a:avLst/>
              </a:prstGeom>
              <a:solidFill>
                <a:srgbClr val="FFFF0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43" name="Text Box 87">
                <a:extLst>
                  <a:ext uri="{FF2B5EF4-FFF2-40B4-BE49-F238E27FC236}">
                    <a16:creationId xmlns:a16="http://schemas.microsoft.com/office/drawing/2014/main" id="{BE4EABF7-9B4A-4354-B80D-0EAB45EBD9DB}"/>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36" name="Group 83">
              <a:extLst>
                <a:ext uri="{FF2B5EF4-FFF2-40B4-BE49-F238E27FC236}">
                  <a16:creationId xmlns:a16="http://schemas.microsoft.com/office/drawing/2014/main" id="{4DAC83BC-41B9-4F5C-8885-FCE9D2CC0973}"/>
                </a:ext>
              </a:extLst>
            </xdr:cNvPr>
            <xdr:cNvGrpSpPr>
              <a:grpSpLocks/>
            </xdr:cNvGrpSpPr>
          </xdr:nvGrpSpPr>
          <xdr:grpSpPr bwMode="auto">
            <a:xfrm>
              <a:off x="815" y="1111"/>
              <a:ext cx="958" cy="712"/>
              <a:chOff x="815" y="1111"/>
              <a:chExt cx="958" cy="712"/>
            </a:xfrm>
          </xdr:grpSpPr>
          <xdr:sp macro="" textlink="">
            <xdr:nvSpPr>
              <xdr:cNvPr id="40" name="AutoShape 85">
                <a:extLst>
                  <a:ext uri="{FF2B5EF4-FFF2-40B4-BE49-F238E27FC236}">
                    <a16:creationId xmlns:a16="http://schemas.microsoft.com/office/drawing/2014/main" id="{0B4D9484-92D1-440F-9B36-30168E7FCC2E}"/>
                  </a:ext>
                </a:extLst>
              </xdr:cNvPr>
              <xdr:cNvSpPr>
                <a:spLocks noChangeArrowheads="1"/>
              </xdr:cNvSpPr>
            </xdr:nvSpPr>
            <xdr:spPr bwMode="auto">
              <a:xfrm>
                <a:off x="815" y="1111"/>
                <a:ext cx="958" cy="712"/>
              </a:xfrm>
              <a:prstGeom prst="diamond">
                <a:avLst/>
              </a:prstGeom>
              <a:solidFill>
                <a:srgbClr val="FFFF0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41" name="Text Box 84">
                <a:extLst>
                  <a:ext uri="{FF2B5EF4-FFF2-40B4-BE49-F238E27FC236}">
                    <a16:creationId xmlns:a16="http://schemas.microsoft.com/office/drawing/2014/main" id="{73822BE1-3D2B-4FD7-A3A1-9FCA984503C7}"/>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37" name="Group 80">
              <a:extLst>
                <a:ext uri="{FF2B5EF4-FFF2-40B4-BE49-F238E27FC236}">
                  <a16:creationId xmlns:a16="http://schemas.microsoft.com/office/drawing/2014/main" id="{4DDE16FE-DEA2-4974-BC43-58BC58B07992}"/>
                </a:ext>
              </a:extLst>
            </xdr:cNvPr>
            <xdr:cNvGrpSpPr>
              <a:grpSpLocks/>
            </xdr:cNvGrpSpPr>
          </xdr:nvGrpSpPr>
          <xdr:grpSpPr bwMode="auto">
            <a:xfrm>
              <a:off x="1838" y="1100"/>
              <a:ext cx="958" cy="712"/>
              <a:chOff x="1838" y="1100"/>
              <a:chExt cx="958" cy="712"/>
            </a:xfrm>
          </xdr:grpSpPr>
          <xdr:sp macro="" textlink="">
            <xdr:nvSpPr>
              <xdr:cNvPr id="38" name="AutoShape 82">
                <a:extLst>
                  <a:ext uri="{FF2B5EF4-FFF2-40B4-BE49-F238E27FC236}">
                    <a16:creationId xmlns:a16="http://schemas.microsoft.com/office/drawing/2014/main" id="{7C1BCF5B-7B92-45AD-A3C1-FE674391DDE3}"/>
                  </a:ext>
                </a:extLst>
              </xdr:cNvPr>
              <xdr:cNvSpPr>
                <a:spLocks noChangeArrowheads="1"/>
              </xdr:cNvSpPr>
            </xdr:nvSpPr>
            <xdr:spPr bwMode="auto">
              <a:xfrm>
                <a:off x="1838" y="1100"/>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39" name="Text Box 81">
                <a:extLst>
                  <a:ext uri="{FF2B5EF4-FFF2-40B4-BE49-F238E27FC236}">
                    <a16:creationId xmlns:a16="http://schemas.microsoft.com/office/drawing/2014/main" id="{6E363A58-7AA5-4BF7-BF36-B7594D3C459F}"/>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26" name="Text Box 78">
            <a:extLst>
              <a:ext uri="{FF2B5EF4-FFF2-40B4-BE49-F238E27FC236}">
                <a16:creationId xmlns:a16="http://schemas.microsoft.com/office/drawing/2014/main" id="{48E74728-5ABB-4DEB-B650-1FF2F32354EA}"/>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27" name="Text Box 77">
            <a:extLst>
              <a:ext uri="{FF2B5EF4-FFF2-40B4-BE49-F238E27FC236}">
                <a16:creationId xmlns:a16="http://schemas.microsoft.com/office/drawing/2014/main" id="{8D529765-E6B4-40C0-818B-3CDE777C9287}"/>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30" name="Text Box 76">
            <a:extLst>
              <a:ext uri="{FF2B5EF4-FFF2-40B4-BE49-F238E27FC236}">
                <a16:creationId xmlns:a16="http://schemas.microsoft.com/office/drawing/2014/main" id="{ACEF257F-9EA6-4BDB-A3D3-AE225D93B81F}"/>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31" name="Text Box 75">
            <a:extLst>
              <a:ext uri="{FF2B5EF4-FFF2-40B4-BE49-F238E27FC236}">
                <a16:creationId xmlns:a16="http://schemas.microsoft.com/office/drawing/2014/main" id="{15B23D57-0201-4456-B024-C9157ED7BDF9}"/>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1238251</xdr:colOff>
      <xdr:row>11</xdr:row>
      <xdr:rowOff>119064</xdr:rowOff>
    </xdr:from>
    <xdr:to>
      <xdr:col>21</xdr:col>
      <xdr:colOff>3571875</xdr:colOff>
      <xdr:row>11</xdr:row>
      <xdr:rowOff>2428874</xdr:rowOff>
    </xdr:to>
    <xdr:grpSp>
      <xdr:nvGrpSpPr>
        <xdr:cNvPr id="46" name="Group 74">
          <a:extLst>
            <a:ext uri="{FF2B5EF4-FFF2-40B4-BE49-F238E27FC236}">
              <a16:creationId xmlns:a16="http://schemas.microsoft.com/office/drawing/2014/main" id="{232C134A-8C45-4478-9331-495746D02F0C}"/>
            </a:ext>
          </a:extLst>
        </xdr:cNvPr>
        <xdr:cNvGrpSpPr>
          <a:grpSpLocks/>
        </xdr:cNvGrpSpPr>
      </xdr:nvGrpSpPr>
      <xdr:grpSpPr bwMode="auto">
        <a:xfrm>
          <a:off x="14562365" y="8326893"/>
          <a:ext cx="2333624" cy="2309810"/>
          <a:chOff x="815" y="707"/>
          <a:chExt cx="1981" cy="1487"/>
        </a:xfrm>
      </xdr:grpSpPr>
      <xdr:grpSp>
        <xdr:nvGrpSpPr>
          <xdr:cNvPr id="47" name="Group 79">
            <a:extLst>
              <a:ext uri="{FF2B5EF4-FFF2-40B4-BE49-F238E27FC236}">
                <a16:creationId xmlns:a16="http://schemas.microsoft.com/office/drawing/2014/main" id="{C435C3D1-621E-4D6B-9FC2-6698A3096512}"/>
              </a:ext>
            </a:extLst>
          </xdr:cNvPr>
          <xdr:cNvGrpSpPr>
            <a:grpSpLocks/>
          </xdr:cNvGrpSpPr>
        </xdr:nvGrpSpPr>
        <xdr:grpSpPr bwMode="auto">
          <a:xfrm>
            <a:off x="815" y="707"/>
            <a:ext cx="1981" cy="1487"/>
            <a:chOff x="815" y="707"/>
            <a:chExt cx="1981" cy="1487"/>
          </a:xfrm>
        </xdr:grpSpPr>
        <xdr:grpSp>
          <xdr:nvGrpSpPr>
            <xdr:cNvPr id="52" name="Group 89">
              <a:extLst>
                <a:ext uri="{FF2B5EF4-FFF2-40B4-BE49-F238E27FC236}">
                  <a16:creationId xmlns:a16="http://schemas.microsoft.com/office/drawing/2014/main" id="{051BC4E1-9130-4817-BDD0-C7D26BD64BC5}"/>
                </a:ext>
              </a:extLst>
            </xdr:cNvPr>
            <xdr:cNvGrpSpPr>
              <a:grpSpLocks/>
            </xdr:cNvGrpSpPr>
          </xdr:nvGrpSpPr>
          <xdr:grpSpPr bwMode="auto">
            <a:xfrm>
              <a:off x="1325" y="707"/>
              <a:ext cx="958" cy="712"/>
              <a:chOff x="1325" y="707"/>
              <a:chExt cx="958" cy="712"/>
            </a:xfrm>
          </xdr:grpSpPr>
          <xdr:sp macro="" textlink="">
            <xdr:nvSpPr>
              <xdr:cNvPr id="62" name="AutoShape 91">
                <a:extLst>
                  <a:ext uri="{FF2B5EF4-FFF2-40B4-BE49-F238E27FC236}">
                    <a16:creationId xmlns:a16="http://schemas.microsoft.com/office/drawing/2014/main" id="{9AD492C7-0BDB-4D89-B82B-B2D2A3A894BA}"/>
                  </a:ext>
                </a:extLst>
              </xdr:cNvPr>
              <xdr:cNvSpPr>
                <a:spLocks noChangeArrowheads="1"/>
              </xdr:cNvSpPr>
            </xdr:nvSpPr>
            <xdr:spPr bwMode="auto">
              <a:xfrm>
                <a:off x="1325" y="707"/>
                <a:ext cx="958" cy="712"/>
              </a:xfrm>
              <a:prstGeom prst="diamond">
                <a:avLst/>
              </a:prstGeom>
              <a:solidFill>
                <a:srgbClr val="00B05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63" name="Text Box 90">
                <a:extLst>
                  <a:ext uri="{FF2B5EF4-FFF2-40B4-BE49-F238E27FC236}">
                    <a16:creationId xmlns:a16="http://schemas.microsoft.com/office/drawing/2014/main" id="{4D7E5B87-226B-4989-A9CB-7A63DF6A7F2A}"/>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53" name="Group 86">
              <a:extLst>
                <a:ext uri="{FF2B5EF4-FFF2-40B4-BE49-F238E27FC236}">
                  <a16:creationId xmlns:a16="http://schemas.microsoft.com/office/drawing/2014/main" id="{5D1E3273-16A3-4E1E-AC94-84FDC7A5A27B}"/>
                </a:ext>
              </a:extLst>
            </xdr:cNvPr>
            <xdr:cNvGrpSpPr>
              <a:grpSpLocks/>
            </xdr:cNvGrpSpPr>
          </xdr:nvGrpSpPr>
          <xdr:grpSpPr bwMode="auto">
            <a:xfrm>
              <a:off x="1368" y="1482"/>
              <a:ext cx="958" cy="712"/>
              <a:chOff x="1368" y="1482"/>
              <a:chExt cx="958" cy="712"/>
            </a:xfrm>
          </xdr:grpSpPr>
          <xdr:sp macro="" textlink="">
            <xdr:nvSpPr>
              <xdr:cNvPr id="60" name="AutoShape 88">
                <a:extLst>
                  <a:ext uri="{FF2B5EF4-FFF2-40B4-BE49-F238E27FC236}">
                    <a16:creationId xmlns:a16="http://schemas.microsoft.com/office/drawing/2014/main" id="{E5D91EE2-81BA-4D09-B295-77DD8A097467}"/>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61" name="Text Box 87">
                <a:extLst>
                  <a:ext uri="{FF2B5EF4-FFF2-40B4-BE49-F238E27FC236}">
                    <a16:creationId xmlns:a16="http://schemas.microsoft.com/office/drawing/2014/main" id="{0394A60F-9AF5-4BD1-ABB1-EC3F193952FE}"/>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54" name="Group 83">
              <a:extLst>
                <a:ext uri="{FF2B5EF4-FFF2-40B4-BE49-F238E27FC236}">
                  <a16:creationId xmlns:a16="http://schemas.microsoft.com/office/drawing/2014/main" id="{D645ED84-6AE3-4BBE-B7E1-26E2C3047207}"/>
                </a:ext>
              </a:extLst>
            </xdr:cNvPr>
            <xdr:cNvGrpSpPr>
              <a:grpSpLocks/>
            </xdr:cNvGrpSpPr>
          </xdr:nvGrpSpPr>
          <xdr:grpSpPr bwMode="auto">
            <a:xfrm>
              <a:off x="815" y="1111"/>
              <a:ext cx="958" cy="712"/>
              <a:chOff x="815" y="1111"/>
              <a:chExt cx="958" cy="712"/>
            </a:xfrm>
          </xdr:grpSpPr>
          <xdr:sp macro="" textlink="">
            <xdr:nvSpPr>
              <xdr:cNvPr id="58" name="AutoShape 85">
                <a:extLst>
                  <a:ext uri="{FF2B5EF4-FFF2-40B4-BE49-F238E27FC236}">
                    <a16:creationId xmlns:a16="http://schemas.microsoft.com/office/drawing/2014/main" id="{18A39F39-2C08-4B8A-949E-EB35BE865468}"/>
                  </a:ext>
                </a:extLst>
              </xdr:cNvPr>
              <xdr:cNvSpPr>
                <a:spLocks noChangeArrowheads="1"/>
              </xdr:cNvSpPr>
            </xdr:nvSpPr>
            <xdr:spPr bwMode="auto">
              <a:xfrm>
                <a:off x="815" y="1111"/>
                <a:ext cx="958" cy="712"/>
              </a:xfrm>
              <a:prstGeom prst="diamond">
                <a:avLst/>
              </a:prstGeom>
              <a:solidFill>
                <a:srgbClr val="FFFF0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59" name="Text Box 84">
                <a:extLst>
                  <a:ext uri="{FF2B5EF4-FFF2-40B4-BE49-F238E27FC236}">
                    <a16:creationId xmlns:a16="http://schemas.microsoft.com/office/drawing/2014/main" id="{758B628F-ADBA-454A-821D-4AC79E7B06B7}"/>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55" name="Group 80">
              <a:extLst>
                <a:ext uri="{FF2B5EF4-FFF2-40B4-BE49-F238E27FC236}">
                  <a16:creationId xmlns:a16="http://schemas.microsoft.com/office/drawing/2014/main" id="{A7CFBA58-6161-4FCB-A011-28DFBA992A6E}"/>
                </a:ext>
              </a:extLst>
            </xdr:cNvPr>
            <xdr:cNvGrpSpPr>
              <a:grpSpLocks/>
            </xdr:cNvGrpSpPr>
          </xdr:nvGrpSpPr>
          <xdr:grpSpPr bwMode="auto">
            <a:xfrm>
              <a:off x="1838" y="1100"/>
              <a:ext cx="958" cy="712"/>
              <a:chOff x="1838" y="1100"/>
              <a:chExt cx="958" cy="712"/>
            </a:xfrm>
          </xdr:grpSpPr>
          <xdr:sp macro="" textlink="">
            <xdr:nvSpPr>
              <xdr:cNvPr id="56" name="AutoShape 82">
                <a:extLst>
                  <a:ext uri="{FF2B5EF4-FFF2-40B4-BE49-F238E27FC236}">
                    <a16:creationId xmlns:a16="http://schemas.microsoft.com/office/drawing/2014/main" id="{FD943DCB-48B5-403A-94C0-F5DB2EB461C5}"/>
                  </a:ext>
                </a:extLst>
              </xdr:cNvPr>
              <xdr:cNvSpPr>
                <a:spLocks noChangeArrowheads="1"/>
              </xdr:cNvSpPr>
            </xdr:nvSpPr>
            <xdr:spPr bwMode="auto">
              <a:xfrm>
                <a:off x="1838" y="1100"/>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57" name="Text Box 81">
                <a:extLst>
                  <a:ext uri="{FF2B5EF4-FFF2-40B4-BE49-F238E27FC236}">
                    <a16:creationId xmlns:a16="http://schemas.microsoft.com/office/drawing/2014/main" id="{E0A48B7F-E64A-483A-8604-5E3D911FE692}"/>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48" name="Text Box 78">
            <a:extLst>
              <a:ext uri="{FF2B5EF4-FFF2-40B4-BE49-F238E27FC236}">
                <a16:creationId xmlns:a16="http://schemas.microsoft.com/office/drawing/2014/main" id="{2A3D2AED-9548-4916-88BC-06C7252C8B11}"/>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49" name="Text Box 77">
            <a:extLst>
              <a:ext uri="{FF2B5EF4-FFF2-40B4-BE49-F238E27FC236}">
                <a16:creationId xmlns:a16="http://schemas.microsoft.com/office/drawing/2014/main" id="{B23348AE-151B-45DB-9AEE-33DD1F184654}"/>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50" name="Text Box 76">
            <a:extLst>
              <a:ext uri="{FF2B5EF4-FFF2-40B4-BE49-F238E27FC236}">
                <a16:creationId xmlns:a16="http://schemas.microsoft.com/office/drawing/2014/main" id="{EACF7031-F998-455E-A711-A663AA21BFCA}"/>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51" name="Text Box 75">
            <a:extLst>
              <a:ext uri="{FF2B5EF4-FFF2-40B4-BE49-F238E27FC236}">
                <a16:creationId xmlns:a16="http://schemas.microsoft.com/office/drawing/2014/main" id="{63C2893B-DD66-4C6C-9CA8-D38C08D56DF9}"/>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1190626</xdr:colOff>
      <xdr:row>12</xdr:row>
      <xdr:rowOff>119063</xdr:rowOff>
    </xdr:from>
    <xdr:to>
      <xdr:col>21</xdr:col>
      <xdr:colOff>3690936</xdr:colOff>
      <xdr:row>12</xdr:row>
      <xdr:rowOff>2476499</xdr:rowOff>
    </xdr:to>
    <xdr:grpSp>
      <xdr:nvGrpSpPr>
        <xdr:cNvPr id="65" name="Group 74">
          <a:extLst>
            <a:ext uri="{FF2B5EF4-FFF2-40B4-BE49-F238E27FC236}">
              <a16:creationId xmlns:a16="http://schemas.microsoft.com/office/drawing/2014/main" id="{E727A962-049F-49F9-88F6-AF36765FE39A}"/>
            </a:ext>
          </a:extLst>
        </xdr:cNvPr>
        <xdr:cNvGrpSpPr>
          <a:grpSpLocks/>
        </xdr:cNvGrpSpPr>
      </xdr:nvGrpSpPr>
      <xdr:grpSpPr bwMode="auto">
        <a:xfrm>
          <a:off x="14514740" y="10852377"/>
          <a:ext cx="2500310" cy="2357436"/>
          <a:chOff x="815" y="707"/>
          <a:chExt cx="1981" cy="1487"/>
        </a:xfrm>
      </xdr:grpSpPr>
      <xdr:grpSp>
        <xdr:nvGrpSpPr>
          <xdr:cNvPr id="66" name="Group 79">
            <a:extLst>
              <a:ext uri="{FF2B5EF4-FFF2-40B4-BE49-F238E27FC236}">
                <a16:creationId xmlns:a16="http://schemas.microsoft.com/office/drawing/2014/main" id="{B4C58A9A-3D2F-409F-8E0F-85132CA0E73F}"/>
              </a:ext>
            </a:extLst>
          </xdr:cNvPr>
          <xdr:cNvGrpSpPr>
            <a:grpSpLocks/>
          </xdr:cNvGrpSpPr>
        </xdr:nvGrpSpPr>
        <xdr:grpSpPr bwMode="auto">
          <a:xfrm>
            <a:off x="815" y="707"/>
            <a:ext cx="1981" cy="1487"/>
            <a:chOff x="815" y="707"/>
            <a:chExt cx="1981" cy="1487"/>
          </a:xfrm>
        </xdr:grpSpPr>
        <xdr:grpSp>
          <xdr:nvGrpSpPr>
            <xdr:cNvPr id="71" name="Group 89">
              <a:extLst>
                <a:ext uri="{FF2B5EF4-FFF2-40B4-BE49-F238E27FC236}">
                  <a16:creationId xmlns:a16="http://schemas.microsoft.com/office/drawing/2014/main" id="{146B33A1-17A1-428F-A098-52007C83A3DF}"/>
                </a:ext>
              </a:extLst>
            </xdr:cNvPr>
            <xdr:cNvGrpSpPr>
              <a:grpSpLocks/>
            </xdr:cNvGrpSpPr>
          </xdr:nvGrpSpPr>
          <xdr:grpSpPr bwMode="auto">
            <a:xfrm>
              <a:off x="1325" y="707"/>
              <a:ext cx="958" cy="712"/>
              <a:chOff x="1325" y="707"/>
              <a:chExt cx="958" cy="712"/>
            </a:xfrm>
          </xdr:grpSpPr>
          <xdr:sp macro="" textlink="">
            <xdr:nvSpPr>
              <xdr:cNvPr id="81" name="AutoShape 91">
                <a:extLst>
                  <a:ext uri="{FF2B5EF4-FFF2-40B4-BE49-F238E27FC236}">
                    <a16:creationId xmlns:a16="http://schemas.microsoft.com/office/drawing/2014/main" id="{B5368FD0-6F1B-433C-8ECC-EF0C72E9D08A}"/>
                  </a:ext>
                </a:extLst>
              </xdr:cNvPr>
              <xdr:cNvSpPr>
                <a:spLocks noChangeArrowheads="1"/>
              </xdr:cNvSpPr>
            </xdr:nvSpPr>
            <xdr:spPr bwMode="auto">
              <a:xfrm>
                <a:off x="1325" y="707"/>
                <a:ext cx="958" cy="712"/>
              </a:xfrm>
              <a:prstGeom prst="diamond">
                <a:avLst/>
              </a:prstGeom>
              <a:solidFill>
                <a:srgbClr val="00B05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82" name="Text Box 90">
                <a:extLst>
                  <a:ext uri="{FF2B5EF4-FFF2-40B4-BE49-F238E27FC236}">
                    <a16:creationId xmlns:a16="http://schemas.microsoft.com/office/drawing/2014/main" id="{D42977DE-F554-43BB-9D0C-DCB2629C2F2A}"/>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72" name="Group 86">
              <a:extLst>
                <a:ext uri="{FF2B5EF4-FFF2-40B4-BE49-F238E27FC236}">
                  <a16:creationId xmlns:a16="http://schemas.microsoft.com/office/drawing/2014/main" id="{02295A2F-F520-4594-B02F-F6DFB295E3AC}"/>
                </a:ext>
              </a:extLst>
            </xdr:cNvPr>
            <xdr:cNvGrpSpPr>
              <a:grpSpLocks/>
            </xdr:cNvGrpSpPr>
          </xdr:nvGrpSpPr>
          <xdr:grpSpPr bwMode="auto">
            <a:xfrm>
              <a:off x="1368" y="1482"/>
              <a:ext cx="958" cy="712"/>
              <a:chOff x="1368" y="1482"/>
              <a:chExt cx="958" cy="712"/>
            </a:xfrm>
          </xdr:grpSpPr>
          <xdr:sp macro="" textlink="">
            <xdr:nvSpPr>
              <xdr:cNvPr id="79" name="AutoShape 88">
                <a:extLst>
                  <a:ext uri="{FF2B5EF4-FFF2-40B4-BE49-F238E27FC236}">
                    <a16:creationId xmlns:a16="http://schemas.microsoft.com/office/drawing/2014/main" id="{14FCACC8-B571-43FA-9E41-59DFAD4B9771}"/>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80" name="Text Box 87">
                <a:extLst>
                  <a:ext uri="{FF2B5EF4-FFF2-40B4-BE49-F238E27FC236}">
                    <a16:creationId xmlns:a16="http://schemas.microsoft.com/office/drawing/2014/main" id="{826B6B8A-9697-4C06-AEA0-4F90B23F5285}"/>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73" name="Group 83">
              <a:extLst>
                <a:ext uri="{FF2B5EF4-FFF2-40B4-BE49-F238E27FC236}">
                  <a16:creationId xmlns:a16="http://schemas.microsoft.com/office/drawing/2014/main" id="{96475DB2-E2E4-404D-B731-ADEE903968E7}"/>
                </a:ext>
              </a:extLst>
            </xdr:cNvPr>
            <xdr:cNvGrpSpPr>
              <a:grpSpLocks/>
            </xdr:cNvGrpSpPr>
          </xdr:nvGrpSpPr>
          <xdr:grpSpPr bwMode="auto">
            <a:xfrm>
              <a:off x="815" y="1111"/>
              <a:ext cx="958" cy="712"/>
              <a:chOff x="815" y="1111"/>
              <a:chExt cx="958" cy="712"/>
            </a:xfrm>
          </xdr:grpSpPr>
          <xdr:sp macro="" textlink="">
            <xdr:nvSpPr>
              <xdr:cNvPr id="77" name="AutoShape 85">
                <a:extLst>
                  <a:ext uri="{FF2B5EF4-FFF2-40B4-BE49-F238E27FC236}">
                    <a16:creationId xmlns:a16="http://schemas.microsoft.com/office/drawing/2014/main" id="{13027F70-09BD-4732-8342-DED076E96CD9}"/>
                  </a:ext>
                </a:extLst>
              </xdr:cNvPr>
              <xdr:cNvSpPr>
                <a:spLocks noChangeArrowheads="1"/>
              </xdr:cNvSpPr>
            </xdr:nvSpPr>
            <xdr:spPr bwMode="auto">
              <a:xfrm>
                <a:off x="815" y="1111"/>
                <a:ext cx="958" cy="712"/>
              </a:xfrm>
              <a:prstGeom prst="diamond">
                <a:avLst/>
              </a:prstGeom>
              <a:solidFill>
                <a:srgbClr val="FFFF0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78" name="Text Box 84">
                <a:extLst>
                  <a:ext uri="{FF2B5EF4-FFF2-40B4-BE49-F238E27FC236}">
                    <a16:creationId xmlns:a16="http://schemas.microsoft.com/office/drawing/2014/main" id="{F6ED5D99-9121-402F-BA0B-D029F4E8D9CD}"/>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74" name="Group 80">
              <a:extLst>
                <a:ext uri="{FF2B5EF4-FFF2-40B4-BE49-F238E27FC236}">
                  <a16:creationId xmlns:a16="http://schemas.microsoft.com/office/drawing/2014/main" id="{A2B5EC79-565E-4075-91A6-FB3ED637C895}"/>
                </a:ext>
              </a:extLst>
            </xdr:cNvPr>
            <xdr:cNvGrpSpPr>
              <a:grpSpLocks/>
            </xdr:cNvGrpSpPr>
          </xdr:nvGrpSpPr>
          <xdr:grpSpPr bwMode="auto">
            <a:xfrm>
              <a:off x="1838" y="1100"/>
              <a:ext cx="958" cy="712"/>
              <a:chOff x="1838" y="1100"/>
              <a:chExt cx="958" cy="712"/>
            </a:xfrm>
          </xdr:grpSpPr>
          <xdr:sp macro="" textlink="">
            <xdr:nvSpPr>
              <xdr:cNvPr id="75" name="AutoShape 82">
                <a:extLst>
                  <a:ext uri="{FF2B5EF4-FFF2-40B4-BE49-F238E27FC236}">
                    <a16:creationId xmlns:a16="http://schemas.microsoft.com/office/drawing/2014/main" id="{93994B8D-B2B6-46DF-AA59-15290DFE61DD}"/>
                  </a:ext>
                </a:extLst>
              </xdr:cNvPr>
              <xdr:cNvSpPr>
                <a:spLocks noChangeArrowheads="1"/>
              </xdr:cNvSpPr>
            </xdr:nvSpPr>
            <xdr:spPr bwMode="auto">
              <a:xfrm>
                <a:off x="1838" y="1100"/>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76" name="Text Box 81">
                <a:extLst>
                  <a:ext uri="{FF2B5EF4-FFF2-40B4-BE49-F238E27FC236}">
                    <a16:creationId xmlns:a16="http://schemas.microsoft.com/office/drawing/2014/main" id="{82894863-8710-4A50-B464-255D215CA73B}"/>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67" name="Text Box 78">
            <a:extLst>
              <a:ext uri="{FF2B5EF4-FFF2-40B4-BE49-F238E27FC236}">
                <a16:creationId xmlns:a16="http://schemas.microsoft.com/office/drawing/2014/main" id="{AAA535C4-A34C-4EBB-950E-20DD0EA5D69D}"/>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68" name="Text Box 77">
            <a:extLst>
              <a:ext uri="{FF2B5EF4-FFF2-40B4-BE49-F238E27FC236}">
                <a16:creationId xmlns:a16="http://schemas.microsoft.com/office/drawing/2014/main" id="{C1CAC854-BF6A-4FD4-A828-65CA255532D2}"/>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69" name="Text Box 76">
            <a:extLst>
              <a:ext uri="{FF2B5EF4-FFF2-40B4-BE49-F238E27FC236}">
                <a16:creationId xmlns:a16="http://schemas.microsoft.com/office/drawing/2014/main" id="{F51FA021-59EB-4461-9568-63F2AF051306}"/>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70" name="Text Box 75">
            <a:extLst>
              <a:ext uri="{FF2B5EF4-FFF2-40B4-BE49-F238E27FC236}">
                <a16:creationId xmlns:a16="http://schemas.microsoft.com/office/drawing/2014/main" id="{6B62A966-0B2E-4C1B-9F4E-CAA573191F3E}"/>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1228725</xdr:colOff>
      <xdr:row>13</xdr:row>
      <xdr:rowOff>142875</xdr:rowOff>
    </xdr:from>
    <xdr:to>
      <xdr:col>21</xdr:col>
      <xdr:colOff>3619499</xdr:colOff>
      <xdr:row>13</xdr:row>
      <xdr:rowOff>2309812</xdr:rowOff>
    </xdr:to>
    <xdr:grpSp>
      <xdr:nvGrpSpPr>
        <xdr:cNvPr id="83" name="Group 74">
          <a:extLst>
            <a:ext uri="{FF2B5EF4-FFF2-40B4-BE49-F238E27FC236}">
              <a16:creationId xmlns:a16="http://schemas.microsoft.com/office/drawing/2014/main" id="{4F25777A-56EB-4AFD-BFE1-94607F8D3AAD}"/>
            </a:ext>
          </a:extLst>
        </xdr:cNvPr>
        <xdr:cNvGrpSpPr>
          <a:grpSpLocks/>
        </xdr:cNvGrpSpPr>
      </xdr:nvGrpSpPr>
      <xdr:grpSpPr bwMode="auto">
        <a:xfrm>
          <a:off x="14552839" y="13456104"/>
          <a:ext cx="2390774" cy="2166937"/>
          <a:chOff x="815" y="707"/>
          <a:chExt cx="1981" cy="1487"/>
        </a:xfrm>
      </xdr:grpSpPr>
      <xdr:grpSp>
        <xdr:nvGrpSpPr>
          <xdr:cNvPr id="84" name="Group 79">
            <a:extLst>
              <a:ext uri="{FF2B5EF4-FFF2-40B4-BE49-F238E27FC236}">
                <a16:creationId xmlns:a16="http://schemas.microsoft.com/office/drawing/2014/main" id="{38A19CA3-08F3-40F0-B2D4-EA5CFE05244E}"/>
              </a:ext>
            </a:extLst>
          </xdr:cNvPr>
          <xdr:cNvGrpSpPr>
            <a:grpSpLocks/>
          </xdr:cNvGrpSpPr>
        </xdr:nvGrpSpPr>
        <xdr:grpSpPr bwMode="auto">
          <a:xfrm>
            <a:off x="815" y="707"/>
            <a:ext cx="1981" cy="1487"/>
            <a:chOff x="815" y="707"/>
            <a:chExt cx="1981" cy="1487"/>
          </a:xfrm>
        </xdr:grpSpPr>
        <xdr:grpSp>
          <xdr:nvGrpSpPr>
            <xdr:cNvPr id="89" name="Group 89">
              <a:extLst>
                <a:ext uri="{FF2B5EF4-FFF2-40B4-BE49-F238E27FC236}">
                  <a16:creationId xmlns:a16="http://schemas.microsoft.com/office/drawing/2014/main" id="{FB32D89D-B0CA-49E8-8F73-7F70B73F06A8}"/>
                </a:ext>
              </a:extLst>
            </xdr:cNvPr>
            <xdr:cNvGrpSpPr>
              <a:grpSpLocks/>
            </xdr:cNvGrpSpPr>
          </xdr:nvGrpSpPr>
          <xdr:grpSpPr bwMode="auto">
            <a:xfrm>
              <a:off x="1325" y="707"/>
              <a:ext cx="958" cy="712"/>
              <a:chOff x="1325" y="707"/>
              <a:chExt cx="958" cy="712"/>
            </a:xfrm>
          </xdr:grpSpPr>
          <xdr:sp macro="" textlink="">
            <xdr:nvSpPr>
              <xdr:cNvPr id="99" name="AutoShape 91">
                <a:extLst>
                  <a:ext uri="{FF2B5EF4-FFF2-40B4-BE49-F238E27FC236}">
                    <a16:creationId xmlns:a16="http://schemas.microsoft.com/office/drawing/2014/main" id="{A4989B1D-FC22-460A-BC39-B792ADACF5B1}"/>
                  </a:ext>
                </a:extLst>
              </xdr:cNvPr>
              <xdr:cNvSpPr>
                <a:spLocks noChangeArrowheads="1"/>
              </xdr:cNvSpPr>
            </xdr:nvSpPr>
            <xdr:spPr bwMode="auto">
              <a:xfrm>
                <a:off x="1325" y="707"/>
                <a:ext cx="958" cy="712"/>
              </a:xfrm>
              <a:prstGeom prst="diamond">
                <a:avLst/>
              </a:prstGeom>
              <a:solidFill>
                <a:srgbClr val="00B05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100" name="Text Box 90">
                <a:extLst>
                  <a:ext uri="{FF2B5EF4-FFF2-40B4-BE49-F238E27FC236}">
                    <a16:creationId xmlns:a16="http://schemas.microsoft.com/office/drawing/2014/main" id="{D6B59D18-198C-4AC7-A411-926914966E8E}"/>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90" name="Group 86">
              <a:extLst>
                <a:ext uri="{FF2B5EF4-FFF2-40B4-BE49-F238E27FC236}">
                  <a16:creationId xmlns:a16="http://schemas.microsoft.com/office/drawing/2014/main" id="{531FF30E-A8E1-43A7-B57E-FE73CE33063E}"/>
                </a:ext>
              </a:extLst>
            </xdr:cNvPr>
            <xdr:cNvGrpSpPr>
              <a:grpSpLocks/>
            </xdr:cNvGrpSpPr>
          </xdr:nvGrpSpPr>
          <xdr:grpSpPr bwMode="auto">
            <a:xfrm>
              <a:off x="1368" y="1482"/>
              <a:ext cx="958" cy="712"/>
              <a:chOff x="1368" y="1482"/>
              <a:chExt cx="958" cy="712"/>
            </a:xfrm>
          </xdr:grpSpPr>
          <xdr:sp macro="" textlink="">
            <xdr:nvSpPr>
              <xdr:cNvPr id="97" name="AutoShape 88">
                <a:extLst>
                  <a:ext uri="{FF2B5EF4-FFF2-40B4-BE49-F238E27FC236}">
                    <a16:creationId xmlns:a16="http://schemas.microsoft.com/office/drawing/2014/main" id="{8FEC7AE4-D2F0-4913-8B7E-6DEE91B32E29}"/>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98" name="Text Box 87">
                <a:extLst>
                  <a:ext uri="{FF2B5EF4-FFF2-40B4-BE49-F238E27FC236}">
                    <a16:creationId xmlns:a16="http://schemas.microsoft.com/office/drawing/2014/main" id="{AEBE54D9-EDC2-4D6C-B419-025475975DD2}"/>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91" name="Group 83">
              <a:extLst>
                <a:ext uri="{FF2B5EF4-FFF2-40B4-BE49-F238E27FC236}">
                  <a16:creationId xmlns:a16="http://schemas.microsoft.com/office/drawing/2014/main" id="{78685602-1DF2-456E-B5AD-B4FA0D9B99CD}"/>
                </a:ext>
              </a:extLst>
            </xdr:cNvPr>
            <xdr:cNvGrpSpPr>
              <a:grpSpLocks/>
            </xdr:cNvGrpSpPr>
          </xdr:nvGrpSpPr>
          <xdr:grpSpPr bwMode="auto">
            <a:xfrm>
              <a:off x="815" y="1111"/>
              <a:ext cx="958" cy="712"/>
              <a:chOff x="815" y="1111"/>
              <a:chExt cx="958" cy="712"/>
            </a:xfrm>
          </xdr:grpSpPr>
          <xdr:sp macro="" textlink="">
            <xdr:nvSpPr>
              <xdr:cNvPr id="95" name="AutoShape 85">
                <a:extLst>
                  <a:ext uri="{FF2B5EF4-FFF2-40B4-BE49-F238E27FC236}">
                    <a16:creationId xmlns:a16="http://schemas.microsoft.com/office/drawing/2014/main" id="{E644F64B-BBA3-46E0-94A3-851E6402D5C4}"/>
                  </a:ext>
                </a:extLst>
              </xdr:cNvPr>
              <xdr:cNvSpPr>
                <a:spLocks noChangeArrowheads="1"/>
              </xdr:cNvSpPr>
            </xdr:nvSpPr>
            <xdr:spPr bwMode="auto">
              <a:xfrm>
                <a:off x="815" y="1111"/>
                <a:ext cx="958" cy="712"/>
              </a:xfrm>
              <a:prstGeom prst="diamond">
                <a:avLst/>
              </a:prstGeom>
              <a:solidFill>
                <a:srgbClr val="FFFF0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96" name="Text Box 84">
                <a:extLst>
                  <a:ext uri="{FF2B5EF4-FFF2-40B4-BE49-F238E27FC236}">
                    <a16:creationId xmlns:a16="http://schemas.microsoft.com/office/drawing/2014/main" id="{F61ABE30-03BF-4167-BAB3-D9B1C0A7BA30}"/>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92" name="Group 80">
              <a:extLst>
                <a:ext uri="{FF2B5EF4-FFF2-40B4-BE49-F238E27FC236}">
                  <a16:creationId xmlns:a16="http://schemas.microsoft.com/office/drawing/2014/main" id="{3F1049E9-436D-4EFE-974E-2A3128918168}"/>
                </a:ext>
              </a:extLst>
            </xdr:cNvPr>
            <xdr:cNvGrpSpPr>
              <a:grpSpLocks/>
            </xdr:cNvGrpSpPr>
          </xdr:nvGrpSpPr>
          <xdr:grpSpPr bwMode="auto">
            <a:xfrm>
              <a:off x="1838" y="1100"/>
              <a:ext cx="958" cy="712"/>
              <a:chOff x="1838" y="1100"/>
              <a:chExt cx="958" cy="712"/>
            </a:xfrm>
          </xdr:grpSpPr>
          <xdr:sp macro="" textlink="">
            <xdr:nvSpPr>
              <xdr:cNvPr id="93" name="AutoShape 82">
                <a:extLst>
                  <a:ext uri="{FF2B5EF4-FFF2-40B4-BE49-F238E27FC236}">
                    <a16:creationId xmlns:a16="http://schemas.microsoft.com/office/drawing/2014/main" id="{A8B79E52-5FCB-42EB-84CA-18714561AD31}"/>
                  </a:ext>
                </a:extLst>
              </xdr:cNvPr>
              <xdr:cNvSpPr>
                <a:spLocks noChangeArrowheads="1"/>
              </xdr:cNvSpPr>
            </xdr:nvSpPr>
            <xdr:spPr bwMode="auto">
              <a:xfrm>
                <a:off x="1838" y="1100"/>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94" name="Text Box 81">
                <a:extLst>
                  <a:ext uri="{FF2B5EF4-FFF2-40B4-BE49-F238E27FC236}">
                    <a16:creationId xmlns:a16="http://schemas.microsoft.com/office/drawing/2014/main" id="{01A4ECE5-1848-46C7-A394-25DDF92352CD}"/>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85" name="Text Box 78">
            <a:extLst>
              <a:ext uri="{FF2B5EF4-FFF2-40B4-BE49-F238E27FC236}">
                <a16:creationId xmlns:a16="http://schemas.microsoft.com/office/drawing/2014/main" id="{47D9F64B-8AB6-4021-899E-D553A23B6643}"/>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86" name="Text Box 77">
            <a:extLst>
              <a:ext uri="{FF2B5EF4-FFF2-40B4-BE49-F238E27FC236}">
                <a16:creationId xmlns:a16="http://schemas.microsoft.com/office/drawing/2014/main" id="{5C08D6E6-6591-4956-BF4E-805C538A01AF}"/>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87" name="Text Box 76">
            <a:extLst>
              <a:ext uri="{FF2B5EF4-FFF2-40B4-BE49-F238E27FC236}">
                <a16:creationId xmlns:a16="http://schemas.microsoft.com/office/drawing/2014/main" id="{26401339-6B33-4567-B660-F11EA27A73BD}"/>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88" name="Text Box 75">
            <a:extLst>
              <a:ext uri="{FF2B5EF4-FFF2-40B4-BE49-F238E27FC236}">
                <a16:creationId xmlns:a16="http://schemas.microsoft.com/office/drawing/2014/main" id="{CA32C9E4-BC96-4146-98BB-C48E0A6E6902}"/>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1295401</xdr:colOff>
      <xdr:row>14</xdr:row>
      <xdr:rowOff>109539</xdr:rowOff>
    </xdr:from>
    <xdr:to>
      <xdr:col>21</xdr:col>
      <xdr:colOff>3667124</xdr:colOff>
      <xdr:row>14</xdr:row>
      <xdr:rowOff>2357437</xdr:rowOff>
    </xdr:to>
    <xdr:grpSp>
      <xdr:nvGrpSpPr>
        <xdr:cNvPr id="101" name="Group 74">
          <a:extLst>
            <a:ext uri="{FF2B5EF4-FFF2-40B4-BE49-F238E27FC236}">
              <a16:creationId xmlns:a16="http://schemas.microsoft.com/office/drawing/2014/main" id="{6A358D53-4A8C-432C-BBA2-2A5E8AE018D7}"/>
            </a:ext>
          </a:extLst>
        </xdr:cNvPr>
        <xdr:cNvGrpSpPr>
          <a:grpSpLocks/>
        </xdr:cNvGrpSpPr>
      </xdr:nvGrpSpPr>
      <xdr:grpSpPr bwMode="auto">
        <a:xfrm>
          <a:off x="14619515" y="15937368"/>
          <a:ext cx="2371723" cy="2247898"/>
          <a:chOff x="815" y="707"/>
          <a:chExt cx="1981" cy="1487"/>
        </a:xfrm>
      </xdr:grpSpPr>
      <xdr:grpSp>
        <xdr:nvGrpSpPr>
          <xdr:cNvPr id="102" name="Group 79">
            <a:extLst>
              <a:ext uri="{FF2B5EF4-FFF2-40B4-BE49-F238E27FC236}">
                <a16:creationId xmlns:a16="http://schemas.microsoft.com/office/drawing/2014/main" id="{8339C341-49A0-4037-8B89-4A50E0796B6A}"/>
              </a:ext>
            </a:extLst>
          </xdr:cNvPr>
          <xdr:cNvGrpSpPr>
            <a:grpSpLocks/>
          </xdr:cNvGrpSpPr>
        </xdr:nvGrpSpPr>
        <xdr:grpSpPr bwMode="auto">
          <a:xfrm>
            <a:off x="815" y="707"/>
            <a:ext cx="1981" cy="1487"/>
            <a:chOff x="815" y="707"/>
            <a:chExt cx="1981" cy="1487"/>
          </a:xfrm>
        </xdr:grpSpPr>
        <xdr:grpSp>
          <xdr:nvGrpSpPr>
            <xdr:cNvPr id="107" name="Group 89">
              <a:extLst>
                <a:ext uri="{FF2B5EF4-FFF2-40B4-BE49-F238E27FC236}">
                  <a16:creationId xmlns:a16="http://schemas.microsoft.com/office/drawing/2014/main" id="{5E1F89AA-C1F1-4894-93C6-25AAD55DAE2C}"/>
                </a:ext>
              </a:extLst>
            </xdr:cNvPr>
            <xdr:cNvGrpSpPr>
              <a:grpSpLocks/>
            </xdr:cNvGrpSpPr>
          </xdr:nvGrpSpPr>
          <xdr:grpSpPr bwMode="auto">
            <a:xfrm>
              <a:off x="1325" y="707"/>
              <a:ext cx="958" cy="712"/>
              <a:chOff x="1325" y="707"/>
              <a:chExt cx="958" cy="712"/>
            </a:xfrm>
          </xdr:grpSpPr>
          <xdr:sp macro="" textlink="">
            <xdr:nvSpPr>
              <xdr:cNvPr id="118" name="AutoShape 91">
                <a:extLst>
                  <a:ext uri="{FF2B5EF4-FFF2-40B4-BE49-F238E27FC236}">
                    <a16:creationId xmlns:a16="http://schemas.microsoft.com/office/drawing/2014/main" id="{458F6530-2E5D-4249-AE84-AD060617A84C}"/>
                  </a:ext>
                </a:extLst>
              </xdr:cNvPr>
              <xdr:cNvSpPr>
                <a:spLocks noChangeArrowheads="1"/>
              </xdr:cNvSpPr>
            </xdr:nvSpPr>
            <xdr:spPr bwMode="auto">
              <a:xfrm>
                <a:off x="1325" y="707"/>
                <a:ext cx="958" cy="712"/>
              </a:xfrm>
              <a:prstGeom prst="diamond">
                <a:avLst/>
              </a:prstGeom>
              <a:solidFill>
                <a:srgbClr val="00B05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119" name="Text Box 90">
                <a:extLst>
                  <a:ext uri="{FF2B5EF4-FFF2-40B4-BE49-F238E27FC236}">
                    <a16:creationId xmlns:a16="http://schemas.microsoft.com/office/drawing/2014/main" id="{90F1B244-E7C2-4106-9F27-C9E8CA748C94}"/>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108" name="Group 86">
              <a:extLst>
                <a:ext uri="{FF2B5EF4-FFF2-40B4-BE49-F238E27FC236}">
                  <a16:creationId xmlns:a16="http://schemas.microsoft.com/office/drawing/2014/main" id="{7F2BE2E1-331C-4F4F-8AA2-4A6C3055DD48}"/>
                </a:ext>
              </a:extLst>
            </xdr:cNvPr>
            <xdr:cNvGrpSpPr>
              <a:grpSpLocks/>
            </xdr:cNvGrpSpPr>
          </xdr:nvGrpSpPr>
          <xdr:grpSpPr bwMode="auto">
            <a:xfrm>
              <a:off x="1368" y="1482"/>
              <a:ext cx="958" cy="712"/>
              <a:chOff x="1368" y="1482"/>
              <a:chExt cx="958" cy="712"/>
            </a:xfrm>
          </xdr:grpSpPr>
          <xdr:sp macro="" textlink="">
            <xdr:nvSpPr>
              <xdr:cNvPr id="115" name="AutoShape 88">
                <a:extLst>
                  <a:ext uri="{FF2B5EF4-FFF2-40B4-BE49-F238E27FC236}">
                    <a16:creationId xmlns:a16="http://schemas.microsoft.com/office/drawing/2014/main" id="{664DF769-3FB6-4CE6-8B02-AA71842CDEAB}"/>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117" name="Text Box 87">
                <a:extLst>
                  <a:ext uri="{FF2B5EF4-FFF2-40B4-BE49-F238E27FC236}">
                    <a16:creationId xmlns:a16="http://schemas.microsoft.com/office/drawing/2014/main" id="{C17ECA4F-613B-47EB-8536-7329558996B4}"/>
                  </a:ext>
                </a:extLst>
              </xdr:cNvPr>
              <xdr:cNvSpPr txBox="1">
                <a:spLocks noChangeArrowheads="1"/>
              </xdr:cNvSpPr>
            </xdr:nvSpPr>
            <xdr:spPr bwMode="auto">
              <a:xfrm>
                <a:off x="1605" y="1695"/>
                <a:ext cx="454" cy="185"/>
              </a:xfrm>
              <a:prstGeom prst="rect">
                <a:avLst/>
              </a:prstGeom>
              <a:solidFill>
                <a:srgbClr val="00B050"/>
              </a:solid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109" name="Group 83">
              <a:extLst>
                <a:ext uri="{FF2B5EF4-FFF2-40B4-BE49-F238E27FC236}">
                  <a16:creationId xmlns:a16="http://schemas.microsoft.com/office/drawing/2014/main" id="{D6BD3885-D9D9-4211-8F50-404E6527B90D}"/>
                </a:ext>
              </a:extLst>
            </xdr:cNvPr>
            <xdr:cNvGrpSpPr>
              <a:grpSpLocks/>
            </xdr:cNvGrpSpPr>
          </xdr:nvGrpSpPr>
          <xdr:grpSpPr bwMode="auto">
            <a:xfrm>
              <a:off x="815" y="1111"/>
              <a:ext cx="958" cy="712"/>
              <a:chOff x="815" y="1111"/>
              <a:chExt cx="958" cy="712"/>
            </a:xfrm>
          </xdr:grpSpPr>
          <xdr:sp macro="" textlink="">
            <xdr:nvSpPr>
              <xdr:cNvPr id="113" name="AutoShape 85">
                <a:extLst>
                  <a:ext uri="{FF2B5EF4-FFF2-40B4-BE49-F238E27FC236}">
                    <a16:creationId xmlns:a16="http://schemas.microsoft.com/office/drawing/2014/main" id="{7C8FDA1A-FD35-4C32-8043-1F3E94E52D85}"/>
                  </a:ext>
                </a:extLst>
              </xdr:cNvPr>
              <xdr:cNvSpPr>
                <a:spLocks noChangeArrowheads="1"/>
              </xdr:cNvSpPr>
            </xdr:nvSpPr>
            <xdr:spPr bwMode="auto">
              <a:xfrm>
                <a:off x="815" y="1111"/>
                <a:ext cx="958" cy="712"/>
              </a:xfrm>
              <a:prstGeom prst="diamond">
                <a:avLst/>
              </a:prstGeom>
              <a:solidFill>
                <a:srgbClr val="FFFF0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114" name="Text Box 84">
                <a:extLst>
                  <a:ext uri="{FF2B5EF4-FFF2-40B4-BE49-F238E27FC236}">
                    <a16:creationId xmlns:a16="http://schemas.microsoft.com/office/drawing/2014/main" id="{EC351985-04A6-4C98-A2EE-3B5476D87F06}"/>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110" name="Group 80">
              <a:extLst>
                <a:ext uri="{FF2B5EF4-FFF2-40B4-BE49-F238E27FC236}">
                  <a16:creationId xmlns:a16="http://schemas.microsoft.com/office/drawing/2014/main" id="{8A721AA7-E3BA-451A-9F2A-03BDF56F1F1D}"/>
                </a:ext>
              </a:extLst>
            </xdr:cNvPr>
            <xdr:cNvGrpSpPr>
              <a:grpSpLocks/>
            </xdr:cNvGrpSpPr>
          </xdr:nvGrpSpPr>
          <xdr:grpSpPr bwMode="auto">
            <a:xfrm>
              <a:off x="1838" y="1100"/>
              <a:ext cx="958" cy="712"/>
              <a:chOff x="1838" y="1100"/>
              <a:chExt cx="958" cy="712"/>
            </a:xfrm>
          </xdr:grpSpPr>
          <xdr:sp macro="" textlink="">
            <xdr:nvSpPr>
              <xdr:cNvPr id="111" name="AutoShape 82">
                <a:extLst>
                  <a:ext uri="{FF2B5EF4-FFF2-40B4-BE49-F238E27FC236}">
                    <a16:creationId xmlns:a16="http://schemas.microsoft.com/office/drawing/2014/main" id="{C29DC851-14FF-4057-AC58-98D7A11C8D0F}"/>
                  </a:ext>
                </a:extLst>
              </xdr:cNvPr>
              <xdr:cNvSpPr>
                <a:spLocks noChangeArrowheads="1"/>
              </xdr:cNvSpPr>
            </xdr:nvSpPr>
            <xdr:spPr bwMode="auto">
              <a:xfrm>
                <a:off x="1838" y="1100"/>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112" name="Text Box 81">
                <a:extLst>
                  <a:ext uri="{FF2B5EF4-FFF2-40B4-BE49-F238E27FC236}">
                    <a16:creationId xmlns:a16="http://schemas.microsoft.com/office/drawing/2014/main" id="{E96E2208-A033-460F-9B85-60C8CE5E9FBD}"/>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103" name="Text Box 78">
            <a:extLst>
              <a:ext uri="{FF2B5EF4-FFF2-40B4-BE49-F238E27FC236}">
                <a16:creationId xmlns:a16="http://schemas.microsoft.com/office/drawing/2014/main" id="{821511BD-AB68-4DE5-8DE8-B149E0DD166F}"/>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104" name="Text Box 77">
            <a:extLst>
              <a:ext uri="{FF2B5EF4-FFF2-40B4-BE49-F238E27FC236}">
                <a16:creationId xmlns:a16="http://schemas.microsoft.com/office/drawing/2014/main" id="{AC703E7A-97B4-4F9A-B087-FF4FD033FDED}"/>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105" name="Text Box 76">
            <a:extLst>
              <a:ext uri="{FF2B5EF4-FFF2-40B4-BE49-F238E27FC236}">
                <a16:creationId xmlns:a16="http://schemas.microsoft.com/office/drawing/2014/main" id="{FEE983A7-1C68-46D1-8974-383F9E009E4C}"/>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106" name="Text Box 75">
            <a:extLst>
              <a:ext uri="{FF2B5EF4-FFF2-40B4-BE49-F238E27FC236}">
                <a16:creationId xmlns:a16="http://schemas.microsoft.com/office/drawing/2014/main" id="{113D3B9F-96CF-449F-B8EA-3111F7B248DB}"/>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1395412</xdr:colOff>
      <xdr:row>15</xdr:row>
      <xdr:rowOff>138113</xdr:rowOff>
    </xdr:from>
    <xdr:to>
      <xdr:col>21</xdr:col>
      <xdr:colOff>3714749</xdr:colOff>
      <xdr:row>15</xdr:row>
      <xdr:rowOff>2286000</xdr:rowOff>
    </xdr:to>
    <xdr:grpSp>
      <xdr:nvGrpSpPr>
        <xdr:cNvPr id="120" name="Group 74">
          <a:extLst>
            <a:ext uri="{FF2B5EF4-FFF2-40B4-BE49-F238E27FC236}">
              <a16:creationId xmlns:a16="http://schemas.microsoft.com/office/drawing/2014/main" id="{AF60E3A9-9AC7-44F7-A0E2-AE161093EAF3}"/>
            </a:ext>
          </a:extLst>
        </xdr:cNvPr>
        <xdr:cNvGrpSpPr>
          <a:grpSpLocks/>
        </xdr:cNvGrpSpPr>
      </xdr:nvGrpSpPr>
      <xdr:grpSpPr bwMode="auto">
        <a:xfrm>
          <a:off x="14719526" y="18382570"/>
          <a:ext cx="2319337" cy="2147887"/>
          <a:chOff x="815" y="707"/>
          <a:chExt cx="1981" cy="1487"/>
        </a:xfrm>
      </xdr:grpSpPr>
      <xdr:grpSp>
        <xdr:nvGrpSpPr>
          <xdr:cNvPr id="121" name="Group 79">
            <a:extLst>
              <a:ext uri="{FF2B5EF4-FFF2-40B4-BE49-F238E27FC236}">
                <a16:creationId xmlns:a16="http://schemas.microsoft.com/office/drawing/2014/main" id="{8D1385A3-9CB3-422F-AF62-556FB478F369}"/>
              </a:ext>
            </a:extLst>
          </xdr:cNvPr>
          <xdr:cNvGrpSpPr>
            <a:grpSpLocks/>
          </xdr:cNvGrpSpPr>
        </xdr:nvGrpSpPr>
        <xdr:grpSpPr bwMode="auto">
          <a:xfrm>
            <a:off x="815" y="707"/>
            <a:ext cx="1981" cy="1487"/>
            <a:chOff x="815" y="707"/>
            <a:chExt cx="1981" cy="1487"/>
          </a:xfrm>
        </xdr:grpSpPr>
        <xdr:grpSp>
          <xdr:nvGrpSpPr>
            <xdr:cNvPr id="126" name="Group 89">
              <a:extLst>
                <a:ext uri="{FF2B5EF4-FFF2-40B4-BE49-F238E27FC236}">
                  <a16:creationId xmlns:a16="http://schemas.microsoft.com/office/drawing/2014/main" id="{7A8F7BFF-4932-4472-BF0E-D1BE0DC19A1A}"/>
                </a:ext>
              </a:extLst>
            </xdr:cNvPr>
            <xdr:cNvGrpSpPr>
              <a:grpSpLocks/>
            </xdr:cNvGrpSpPr>
          </xdr:nvGrpSpPr>
          <xdr:grpSpPr bwMode="auto">
            <a:xfrm>
              <a:off x="1325" y="707"/>
              <a:ext cx="958" cy="712"/>
              <a:chOff x="1325" y="707"/>
              <a:chExt cx="958" cy="712"/>
            </a:xfrm>
          </xdr:grpSpPr>
          <xdr:sp macro="" textlink="">
            <xdr:nvSpPr>
              <xdr:cNvPr id="136" name="AutoShape 91">
                <a:extLst>
                  <a:ext uri="{FF2B5EF4-FFF2-40B4-BE49-F238E27FC236}">
                    <a16:creationId xmlns:a16="http://schemas.microsoft.com/office/drawing/2014/main" id="{A8271950-63DE-4C3B-B7BF-A667C1E8927E}"/>
                  </a:ext>
                </a:extLst>
              </xdr:cNvPr>
              <xdr:cNvSpPr>
                <a:spLocks noChangeArrowheads="1"/>
              </xdr:cNvSpPr>
            </xdr:nvSpPr>
            <xdr:spPr bwMode="auto">
              <a:xfrm>
                <a:off x="1325" y="707"/>
                <a:ext cx="958" cy="712"/>
              </a:xfrm>
              <a:prstGeom prst="diamond">
                <a:avLst/>
              </a:prstGeom>
              <a:solidFill>
                <a:srgbClr val="00B05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137" name="Text Box 90">
                <a:extLst>
                  <a:ext uri="{FF2B5EF4-FFF2-40B4-BE49-F238E27FC236}">
                    <a16:creationId xmlns:a16="http://schemas.microsoft.com/office/drawing/2014/main" id="{72A43242-6131-4A3B-A271-36BC61CFC3CA}"/>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127" name="Group 86">
              <a:extLst>
                <a:ext uri="{FF2B5EF4-FFF2-40B4-BE49-F238E27FC236}">
                  <a16:creationId xmlns:a16="http://schemas.microsoft.com/office/drawing/2014/main" id="{AABD7953-60E3-43D7-9F30-49D62535517B}"/>
                </a:ext>
              </a:extLst>
            </xdr:cNvPr>
            <xdr:cNvGrpSpPr>
              <a:grpSpLocks/>
            </xdr:cNvGrpSpPr>
          </xdr:nvGrpSpPr>
          <xdr:grpSpPr bwMode="auto">
            <a:xfrm>
              <a:off x="1368" y="1482"/>
              <a:ext cx="958" cy="712"/>
              <a:chOff x="1368" y="1482"/>
              <a:chExt cx="958" cy="712"/>
            </a:xfrm>
          </xdr:grpSpPr>
          <xdr:sp macro="" textlink="">
            <xdr:nvSpPr>
              <xdr:cNvPr id="134" name="AutoShape 88">
                <a:extLst>
                  <a:ext uri="{FF2B5EF4-FFF2-40B4-BE49-F238E27FC236}">
                    <a16:creationId xmlns:a16="http://schemas.microsoft.com/office/drawing/2014/main" id="{F20D7E2D-A683-458E-8660-173D2B707773}"/>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135" name="Text Box 87">
                <a:extLst>
                  <a:ext uri="{FF2B5EF4-FFF2-40B4-BE49-F238E27FC236}">
                    <a16:creationId xmlns:a16="http://schemas.microsoft.com/office/drawing/2014/main" id="{D05961DB-C276-4163-A20C-9D01108C925A}"/>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128" name="Group 83">
              <a:extLst>
                <a:ext uri="{FF2B5EF4-FFF2-40B4-BE49-F238E27FC236}">
                  <a16:creationId xmlns:a16="http://schemas.microsoft.com/office/drawing/2014/main" id="{53FF4B41-A26F-4B7A-9E38-8FE95828F168}"/>
                </a:ext>
              </a:extLst>
            </xdr:cNvPr>
            <xdr:cNvGrpSpPr>
              <a:grpSpLocks/>
            </xdr:cNvGrpSpPr>
          </xdr:nvGrpSpPr>
          <xdr:grpSpPr bwMode="auto">
            <a:xfrm>
              <a:off x="815" y="1111"/>
              <a:ext cx="958" cy="712"/>
              <a:chOff x="815" y="1111"/>
              <a:chExt cx="958" cy="712"/>
            </a:xfrm>
          </xdr:grpSpPr>
          <xdr:sp macro="" textlink="">
            <xdr:nvSpPr>
              <xdr:cNvPr id="132" name="AutoShape 85">
                <a:extLst>
                  <a:ext uri="{FF2B5EF4-FFF2-40B4-BE49-F238E27FC236}">
                    <a16:creationId xmlns:a16="http://schemas.microsoft.com/office/drawing/2014/main" id="{4E7F168A-1B73-46B1-8DE9-48FB74F3D70E}"/>
                  </a:ext>
                </a:extLst>
              </xdr:cNvPr>
              <xdr:cNvSpPr>
                <a:spLocks noChangeArrowheads="1"/>
              </xdr:cNvSpPr>
            </xdr:nvSpPr>
            <xdr:spPr bwMode="auto">
              <a:xfrm>
                <a:off x="815" y="1111"/>
                <a:ext cx="958" cy="712"/>
              </a:xfrm>
              <a:prstGeom prst="diamond">
                <a:avLst/>
              </a:prstGeom>
              <a:solidFill>
                <a:srgbClr val="FFFF0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133" name="Text Box 84">
                <a:extLst>
                  <a:ext uri="{FF2B5EF4-FFF2-40B4-BE49-F238E27FC236}">
                    <a16:creationId xmlns:a16="http://schemas.microsoft.com/office/drawing/2014/main" id="{8ABC9548-EAFB-4156-84B7-0079AC2FBF1A}"/>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129" name="Group 80">
              <a:extLst>
                <a:ext uri="{FF2B5EF4-FFF2-40B4-BE49-F238E27FC236}">
                  <a16:creationId xmlns:a16="http://schemas.microsoft.com/office/drawing/2014/main" id="{F8DC5D70-E858-4BAA-A86D-2EC3EDCB649D}"/>
                </a:ext>
              </a:extLst>
            </xdr:cNvPr>
            <xdr:cNvGrpSpPr>
              <a:grpSpLocks/>
            </xdr:cNvGrpSpPr>
          </xdr:nvGrpSpPr>
          <xdr:grpSpPr bwMode="auto">
            <a:xfrm>
              <a:off x="1838" y="1100"/>
              <a:ext cx="958" cy="712"/>
              <a:chOff x="1838" y="1100"/>
              <a:chExt cx="958" cy="712"/>
            </a:xfrm>
          </xdr:grpSpPr>
          <xdr:sp macro="" textlink="">
            <xdr:nvSpPr>
              <xdr:cNvPr id="130" name="AutoShape 82">
                <a:extLst>
                  <a:ext uri="{FF2B5EF4-FFF2-40B4-BE49-F238E27FC236}">
                    <a16:creationId xmlns:a16="http://schemas.microsoft.com/office/drawing/2014/main" id="{BCEBFDFF-EAA2-4219-8DC1-6117E787976C}"/>
                  </a:ext>
                </a:extLst>
              </xdr:cNvPr>
              <xdr:cNvSpPr>
                <a:spLocks noChangeArrowheads="1"/>
              </xdr:cNvSpPr>
            </xdr:nvSpPr>
            <xdr:spPr bwMode="auto">
              <a:xfrm>
                <a:off x="1838" y="1100"/>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131" name="Text Box 81">
                <a:extLst>
                  <a:ext uri="{FF2B5EF4-FFF2-40B4-BE49-F238E27FC236}">
                    <a16:creationId xmlns:a16="http://schemas.microsoft.com/office/drawing/2014/main" id="{BC9C9B6F-4F59-4504-9F22-B4683DA137A5}"/>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122" name="Text Box 78">
            <a:extLst>
              <a:ext uri="{FF2B5EF4-FFF2-40B4-BE49-F238E27FC236}">
                <a16:creationId xmlns:a16="http://schemas.microsoft.com/office/drawing/2014/main" id="{E6616B15-27BE-4A96-A775-7B2EA5A2948B}"/>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123" name="Text Box 77">
            <a:extLst>
              <a:ext uri="{FF2B5EF4-FFF2-40B4-BE49-F238E27FC236}">
                <a16:creationId xmlns:a16="http://schemas.microsoft.com/office/drawing/2014/main" id="{10229685-C170-4A49-9C85-A94160950B56}"/>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124" name="Text Box 76">
            <a:extLst>
              <a:ext uri="{FF2B5EF4-FFF2-40B4-BE49-F238E27FC236}">
                <a16:creationId xmlns:a16="http://schemas.microsoft.com/office/drawing/2014/main" id="{7C4B318D-E888-4F25-86DE-E4F29033F9D2}"/>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125" name="Text Box 75">
            <a:extLst>
              <a:ext uri="{FF2B5EF4-FFF2-40B4-BE49-F238E27FC236}">
                <a16:creationId xmlns:a16="http://schemas.microsoft.com/office/drawing/2014/main" id="{76D25C49-1A9B-4ACB-B117-7EF1CDB5E36E}"/>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1504950</xdr:colOff>
      <xdr:row>16</xdr:row>
      <xdr:rowOff>100012</xdr:rowOff>
    </xdr:from>
    <xdr:to>
      <xdr:col>21</xdr:col>
      <xdr:colOff>3738562</xdr:colOff>
      <xdr:row>16</xdr:row>
      <xdr:rowOff>2166937</xdr:rowOff>
    </xdr:to>
    <xdr:grpSp>
      <xdr:nvGrpSpPr>
        <xdr:cNvPr id="138" name="Group 74">
          <a:extLst>
            <a:ext uri="{FF2B5EF4-FFF2-40B4-BE49-F238E27FC236}">
              <a16:creationId xmlns:a16="http://schemas.microsoft.com/office/drawing/2014/main" id="{4204D077-8ADD-48E4-83CA-9FBFD0285455}"/>
            </a:ext>
          </a:extLst>
        </xdr:cNvPr>
        <xdr:cNvGrpSpPr>
          <a:grpSpLocks/>
        </xdr:cNvGrpSpPr>
      </xdr:nvGrpSpPr>
      <xdr:grpSpPr bwMode="auto">
        <a:xfrm>
          <a:off x="14829064" y="20750212"/>
          <a:ext cx="2233612" cy="2066925"/>
          <a:chOff x="815" y="707"/>
          <a:chExt cx="1981" cy="1487"/>
        </a:xfrm>
      </xdr:grpSpPr>
      <xdr:grpSp>
        <xdr:nvGrpSpPr>
          <xdr:cNvPr id="139" name="Group 79">
            <a:extLst>
              <a:ext uri="{FF2B5EF4-FFF2-40B4-BE49-F238E27FC236}">
                <a16:creationId xmlns:a16="http://schemas.microsoft.com/office/drawing/2014/main" id="{DE992664-8D79-4513-B72C-E036A30171EE}"/>
              </a:ext>
            </a:extLst>
          </xdr:cNvPr>
          <xdr:cNvGrpSpPr>
            <a:grpSpLocks/>
          </xdr:cNvGrpSpPr>
        </xdr:nvGrpSpPr>
        <xdr:grpSpPr bwMode="auto">
          <a:xfrm>
            <a:off x="815" y="707"/>
            <a:ext cx="1981" cy="1487"/>
            <a:chOff x="815" y="707"/>
            <a:chExt cx="1981" cy="1487"/>
          </a:xfrm>
        </xdr:grpSpPr>
        <xdr:grpSp>
          <xdr:nvGrpSpPr>
            <xdr:cNvPr id="144" name="Group 89">
              <a:extLst>
                <a:ext uri="{FF2B5EF4-FFF2-40B4-BE49-F238E27FC236}">
                  <a16:creationId xmlns:a16="http://schemas.microsoft.com/office/drawing/2014/main" id="{317B5645-DE98-4C78-933E-9E0B823FA997}"/>
                </a:ext>
              </a:extLst>
            </xdr:cNvPr>
            <xdr:cNvGrpSpPr>
              <a:grpSpLocks/>
            </xdr:cNvGrpSpPr>
          </xdr:nvGrpSpPr>
          <xdr:grpSpPr bwMode="auto">
            <a:xfrm>
              <a:off x="1325" y="707"/>
              <a:ext cx="958" cy="712"/>
              <a:chOff x="1325" y="707"/>
              <a:chExt cx="958" cy="712"/>
            </a:xfrm>
          </xdr:grpSpPr>
          <xdr:sp macro="" textlink="">
            <xdr:nvSpPr>
              <xdr:cNvPr id="154" name="AutoShape 91">
                <a:extLst>
                  <a:ext uri="{FF2B5EF4-FFF2-40B4-BE49-F238E27FC236}">
                    <a16:creationId xmlns:a16="http://schemas.microsoft.com/office/drawing/2014/main" id="{EEBBEACC-C6CF-4239-94D2-412B17291BA4}"/>
                  </a:ext>
                </a:extLst>
              </xdr:cNvPr>
              <xdr:cNvSpPr>
                <a:spLocks noChangeArrowheads="1"/>
              </xdr:cNvSpPr>
            </xdr:nvSpPr>
            <xdr:spPr bwMode="auto">
              <a:xfrm>
                <a:off x="1325" y="707"/>
                <a:ext cx="958" cy="712"/>
              </a:xfrm>
              <a:prstGeom prst="diamond">
                <a:avLst/>
              </a:prstGeom>
              <a:solidFill>
                <a:srgbClr val="00B05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155" name="Text Box 90">
                <a:extLst>
                  <a:ext uri="{FF2B5EF4-FFF2-40B4-BE49-F238E27FC236}">
                    <a16:creationId xmlns:a16="http://schemas.microsoft.com/office/drawing/2014/main" id="{8104920C-65A8-48C7-B966-978200526EF9}"/>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145" name="Group 86">
              <a:extLst>
                <a:ext uri="{FF2B5EF4-FFF2-40B4-BE49-F238E27FC236}">
                  <a16:creationId xmlns:a16="http://schemas.microsoft.com/office/drawing/2014/main" id="{27DBBD57-039E-4F4F-8921-F053AD60E397}"/>
                </a:ext>
              </a:extLst>
            </xdr:cNvPr>
            <xdr:cNvGrpSpPr>
              <a:grpSpLocks/>
            </xdr:cNvGrpSpPr>
          </xdr:nvGrpSpPr>
          <xdr:grpSpPr bwMode="auto">
            <a:xfrm>
              <a:off x="1368" y="1482"/>
              <a:ext cx="958" cy="712"/>
              <a:chOff x="1368" y="1482"/>
              <a:chExt cx="958" cy="712"/>
            </a:xfrm>
          </xdr:grpSpPr>
          <xdr:sp macro="" textlink="">
            <xdr:nvSpPr>
              <xdr:cNvPr id="152" name="AutoShape 88">
                <a:extLst>
                  <a:ext uri="{FF2B5EF4-FFF2-40B4-BE49-F238E27FC236}">
                    <a16:creationId xmlns:a16="http://schemas.microsoft.com/office/drawing/2014/main" id="{E571338F-9FED-49BE-B296-2757505F35C5}"/>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153" name="Text Box 87">
                <a:extLst>
                  <a:ext uri="{FF2B5EF4-FFF2-40B4-BE49-F238E27FC236}">
                    <a16:creationId xmlns:a16="http://schemas.microsoft.com/office/drawing/2014/main" id="{9BA24F61-716E-4DD0-9CE1-AFE8702EEEC8}"/>
                  </a:ext>
                </a:extLst>
              </xdr:cNvPr>
              <xdr:cNvSpPr txBox="1">
                <a:spLocks noChangeArrowheads="1"/>
              </xdr:cNvSpPr>
            </xdr:nvSpPr>
            <xdr:spPr bwMode="auto">
              <a:xfrm>
                <a:off x="1605" y="1695"/>
                <a:ext cx="454" cy="185"/>
              </a:xfrm>
              <a:prstGeom prst="rect">
                <a:avLst/>
              </a:prstGeom>
              <a:solidFill>
                <a:srgbClr val="00B050"/>
              </a:solid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146" name="Group 83">
              <a:extLst>
                <a:ext uri="{FF2B5EF4-FFF2-40B4-BE49-F238E27FC236}">
                  <a16:creationId xmlns:a16="http://schemas.microsoft.com/office/drawing/2014/main" id="{EB3C7F61-F61D-4526-AF65-F1ECADC9484A}"/>
                </a:ext>
              </a:extLst>
            </xdr:cNvPr>
            <xdr:cNvGrpSpPr>
              <a:grpSpLocks/>
            </xdr:cNvGrpSpPr>
          </xdr:nvGrpSpPr>
          <xdr:grpSpPr bwMode="auto">
            <a:xfrm>
              <a:off x="815" y="1111"/>
              <a:ext cx="958" cy="712"/>
              <a:chOff x="815" y="1111"/>
              <a:chExt cx="958" cy="712"/>
            </a:xfrm>
          </xdr:grpSpPr>
          <xdr:sp macro="" textlink="">
            <xdr:nvSpPr>
              <xdr:cNvPr id="150" name="AutoShape 85">
                <a:extLst>
                  <a:ext uri="{FF2B5EF4-FFF2-40B4-BE49-F238E27FC236}">
                    <a16:creationId xmlns:a16="http://schemas.microsoft.com/office/drawing/2014/main" id="{23EF4BBC-1589-4303-AE70-ED1651D539ED}"/>
                  </a:ext>
                </a:extLst>
              </xdr:cNvPr>
              <xdr:cNvSpPr>
                <a:spLocks noChangeArrowheads="1"/>
              </xdr:cNvSpPr>
            </xdr:nvSpPr>
            <xdr:spPr bwMode="auto">
              <a:xfrm>
                <a:off x="815" y="1111"/>
                <a:ext cx="958" cy="712"/>
              </a:xfrm>
              <a:prstGeom prst="diamond">
                <a:avLst/>
              </a:prstGeom>
              <a:solidFill>
                <a:srgbClr val="FFFF0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151" name="Text Box 84">
                <a:extLst>
                  <a:ext uri="{FF2B5EF4-FFF2-40B4-BE49-F238E27FC236}">
                    <a16:creationId xmlns:a16="http://schemas.microsoft.com/office/drawing/2014/main" id="{FABF6C1E-AE4F-453C-935B-8C64C4230E50}"/>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147" name="Group 80">
              <a:extLst>
                <a:ext uri="{FF2B5EF4-FFF2-40B4-BE49-F238E27FC236}">
                  <a16:creationId xmlns:a16="http://schemas.microsoft.com/office/drawing/2014/main" id="{B0CE05B8-6D32-4682-A052-A9BD2D0CB1F4}"/>
                </a:ext>
              </a:extLst>
            </xdr:cNvPr>
            <xdr:cNvGrpSpPr>
              <a:grpSpLocks/>
            </xdr:cNvGrpSpPr>
          </xdr:nvGrpSpPr>
          <xdr:grpSpPr bwMode="auto">
            <a:xfrm>
              <a:off x="1838" y="1100"/>
              <a:ext cx="958" cy="712"/>
              <a:chOff x="1838" y="1100"/>
              <a:chExt cx="958" cy="712"/>
            </a:xfrm>
          </xdr:grpSpPr>
          <xdr:sp macro="" textlink="">
            <xdr:nvSpPr>
              <xdr:cNvPr id="148" name="AutoShape 82">
                <a:extLst>
                  <a:ext uri="{FF2B5EF4-FFF2-40B4-BE49-F238E27FC236}">
                    <a16:creationId xmlns:a16="http://schemas.microsoft.com/office/drawing/2014/main" id="{4EBD68DF-7F56-44CE-8715-59931AC5000B}"/>
                  </a:ext>
                </a:extLst>
              </xdr:cNvPr>
              <xdr:cNvSpPr>
                <a:spLocks noChangeArrowheads="1"/>
              </xdr:cNvSpPr>
            </xdr:nvSpPr>
            <xdr:spPr bwMode="auto">
              <a:xfrm>
                <a:off x="1838" y="1100"/>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149" name="Text Box 81">
                <a:extLst>
                  <a:ext uri="{FF2B5EF4-FFF2-40B4-BE49-F238E27FC236}">
                    <a16:creationId xmlns:a16="http://schemas.microsoft.com/office/drawing/2014/main" id="{DD530513-235B-4C94-A984-1F704FBC9B28}"/>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140" name="Text Box 78">
            <a:extLst>
              <a:ext uri="{FF2B5EF4-FFF2-40B4-BE49-F238E27FC236}">
                <a16:creationId xmlns:a16="http://schemas.microsoft.com/office/drawing/2014/main" id="{9A0E9E3A-8B9A-446E-B7A2-960C724FC5B8}"/>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141" name="Text Box 77">
            <a:extLst>
              <a:ext uri="{FF2B5EF4-FFF2-40B4-BE49-F238E27FC236}">
                <a16:creationId xmlns:a16="http://schemas.microsoft.com/office/drawing/2014/main" id="{56A5A9E9-CE52-458A-A1DA-3A2635DB6A51}"/>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142" name="Text Box 76">
            <a:extLst>
              <a:ext uri="{FF2B5EF4-FFF2-40B4-BE49-F238E27FC236}">
                <a16:creationId xmlns:a16="http://schemas.microsoft.com/office/drawing/2014/main" id="{6B10DE17-1088-46CE-AA92-3CF6BDB8B744}"/>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143" name="Text Box 75">
            <a:extLst>
              <a:ext uri="{FF2B5EF4-FFF2-40B4-BE49-F238E27FC236}">
                <a16:creationId xmlns:a16="http://schemas.microsoft.com/office/drawing/2014/main" id="{A2728635-96DB-401F-BD9E-103B1018856E}"/>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1400175</xdr:colOff>
      <xdr:row>17</xdr:row>
      <xdr:rowOff>133350</xdr:rowOff>
    </xdr:from>
    <xdr:to>
      <xdr:col>21</xdr:col>
      <xdr:colOff>3833812</xdr:colOff>
      <xdr:row>17</xdr:row>
      <xdr:rowOff>2381250</xdr:rowOff>
    </xdr:to>
    <xdr:grpSp>
      <xdr:nvGrpSpPr>
        <xdr:cNvPr id="156" name="Group 74">
          <a:extLst>
            <a:ext uri="{FF2B5EF4-FFF2-40B4-BE49-F238E27FC236}">
              <a16:creationId xmlns:a16="http://schemas.microsoft.com/office/drawing/2014/main" id="{12C9AC8C-6EF3-49EA-8BB4-E646B273DE3A}"/>
            </a:ext>
          </a:extLst>
        </xdr:cNvPr>
        <xdr:cNvGrpSpPr>
          <a:grpSpLocks/>
        </xdr:cNvGrpSpPr>
      </xdr:nvGrpSpPr>
      <xdr:grpSpPr bwMode="auto">
        <a:xfrm>
          <a:off x="14724289" y="23036893"/>
          <a:ext cx="2433637" cy="2247900"/>
          <a:chOff x="815" y="707"/>
          <a:chExt cx="1981" cy="1487"/>
        </a:xfrm>
      </xdr:grpSpPr>
      <xdr:grpSp>
        <xdr:nvGrpSpPr>
          <xdr:cNvPr id="157" name="Group 79">
            <a:extLst>
              <a:ext uri="{FF2B5EF4-FFF2-40B4-BE49-F238E27FC236}">
                <a16:creationId xmlns:a16="http://schemas.microsoft.com/office/drawing/2014/main" id="{A7A49C9B-834D-4C0F-8516-D6F99B6EB372}"/>
              </a:ext>
            </a:extLst>
          </xdr:cNvPr>
          <xdr:cNvGrpSpPr>
            <a:grpSpLocks/>
          </xdr:cNvGrpSpPr>
        </xdr:nvGrpSpPr>
        <xdr:grpSpPr bwMode="auto">
          <a:xfrm>
            <a:off x="815" y="707"/>
            <a:ext cx="1981" cy="1487"/>
            <a:chOff x="815" y="707"/>
            <a:chExt cx="1981" cy="1487"/>
          </a:xfrm>
        </xdr:grpSpPr>
        <xdr:grpSp>
          <xdr:nvGrpSpPr>
            <xdr:cNvPr id="162" name="Group 89">
              <a:extLst>
                <a:ext uri="{FF2B5EF4-FFF2-40B4-BE49-F238E27FC236}">
                  <a16:creationId xmlns:a16="http://schemas.microsoft.com/office/drawing/2014/main" id="{141D755F-998B-47CE-9A4E-254EFE41D387}"/>
                </a:ext>
              </a:extLst>
            </xdr:cNvPr>
            <xdr:cNvGrpSpPr>
              <a:grpSpLocks/>
            </xdr:cNvGrpSpPr>
          </xdr:nvGrpSpPr>
          <xdr:grpSpPr bwMode="auto">
            <a:xfrm>
              <a:off x="1325" y="707"/>
              <a:ext cx="958" cy="712"/>
              <a:chOff x="1325" y="707"/>
              <a:chExt cx="958" cy="712"/>
            </a:xfrm>
          </xdr:grpSpPr>
          <xdr:sp macro="" textlink="">
            <xdr:nvSpPr>
              <xdr:cNvPr id="173" name="AutoShape 91">
                <a:extLst>
                  <a:ext uri="{FF2B5EF4-FFF2-40B4-BE49-F238E27FC236}">
                    <a16:creationId xmlns:a16="http://schemas.microsoft.com/office/drawing/2014/main" id="{6C6F034D-5D31-4BD0-AC9A-963F031D2CDD}"/>
                  </a:ext>
                </a:extLst>
              </xdr:cNvPr>
              <xdr:cNvSpPr>
                <a:spLocks noChangeArrowheads="1"/>
              </xdr:cNvSpPr>
            </xdr:nvSpPr>
            <xdr:spPr bwMode="auto">
              <a:xfrm>
                <a:off x="1325" y="707"/>
                <a:ext cx="958" cy="712"/>
              </a:xfrm>
              <a:prstGeom prst="diamond">
                <a:avLst/>
              </a:prstGeom>
              <a:solidFill>
                <a:srgbClr val="00B05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174" name="Text Box 90">
                <a:extLst>
                  <a:ext uri="{FF2B5EF4-FFF2-40B4-BE49-F238E27FC236}">
                    <a16:creationId xmlns:a16="http://schemas.microsoft.com/office/drawing/2014/main" id="{67BE17EB-ED84-42F1-B0F4-30DD53E2C692}"/>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163" name="Group 86">
              <a:extLst>
                <a:ext uri="{FF2B5EF4-FFF2-40B4-BE49-F238E27FC236}">
                  <a16:creationId xmlns:a16="http://schemas.microsoft.com/office/drawing/2014/main" id="{CDC53900-07EE-413E-9582-0FCD2BFF5A70}"/>
                </a:ext>
              </a:extLst>
            </xdr:cNvPr>
            <xdr:cNvGrpSpPr>
              <a:grpSpLocks/>
            </xdr:cNvGrpSpPr>
          </xdr:nvGrpSpPr>
          <xdr:grpSpPr bwMode="auto">
            <a:xfrm>
              <a:off x="1368" y="1482"/>
              <a:ext cx="958" cy="712"/>
              <a:chOff x="1368" y="1482"/>
              <a:chExt cx="958" cy="712"/>
            </a:xfrm>
          </xdr:grpSpPr>
          <xdr:sp macro="" textlink="">
            <xdr:nvSpPr>
              <xdr:cNvPr id="171" name="AutoShape 88">
                <a:extLst>
                  <a:ext uri="{FF2B5EF4-FFF2-40B4-BE49-F238E27FC236}">
                    <a16:creationId xmlns:a16="http://schemas.microsoft.com/office/drawing/2014/main" id="{D401951F-00F8-44D5-91DC-30E4031FF4F0}"/>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172" name="Text Box 87">
                <a:extLst>
                  <a:ext uri="{FF2B5EF4-FFF2-40B4-BE49-F238E27FC236}">
                    <a16:creationId xmlns:a16="http://schemas.microsoft.com/office/drawing/2014/main" id="{C1F3EDE5-14FA-45C6-95DF-0562C6BBC8A1}"/>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164" name="Group 83">
              <a:extLst>
                <a:ext uri="{FF2B5EF4-FFF2-40B4-BE49-F238E27FC236}">
                  <a16:creationId xmlns:a16="http://schemas.microsoft.com/office/drawing/2014/main" id="{E154676E-1285-44D1-8DC1-8C552B381822}"/>
                </a:ext>
              </a:extLst>
            </xdr:cNvPr>
            <xdr:cNvGrpSpPr>
              <a:grpSpLocks/>
            </xdr:cNvGrpSpPr>
          </xdr:nvGrpSpPr>
          <xdr:grpSpPr bwMode="auto">
            <a:xfrm>
              <a:off x="815" y="1111"/>
              <a:ext cx="958" cy="712"/>
              <a:chOff x="815" y="1111"/>
              <a:chExt cx="958" cy="712"/>
            </a:xfrm>
          </xdr:grpSpPr>
          <xdr:sp macro="" textlink="">
            <xdr:nvSpPr>
              <xdr:cNvPr id="169" name="AutoShape 85">
                <a:extLst>
                  <a:ext uri="{FF2B5EF4-FFF2-40B4-BE49-F238E27FC236}">
                    <a16:creationId xmlns:a16="http://schemas.microsoft.com/office/drawing/2014/main" id="{89ADE8E0-082F-426C-A388-C9A8FBCF0818}"/>
                  </a:ext>
                </a:extLst>
              </xdr:cNvPr>
              <xdr:cNvSpPr>
                <a:spLocks noChangeArrowheads="1"/>
              </xdr:cNvSpPr>
            </xdr:nvSpPr>
            <xdr:spPr bwMode="auto">
              <a:xfrm>
                <a:off x="815" y="1111"/>
                <a:ext cx="958" cy="712"/>
              </a:xfrm>
              <a:prstGeom prst="diamond">
                <a:avLst/>
              </a:prstGeom>
              <a:solidFill>
                <a:srgbClr val="FFFF0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170" name="Text Box 84">
                <a:extLst>
                  <a:ext uri="{FF2B5EF4-FFF2-40B4-BE49-F238E27FC236}">
                    <a16:creationId xmlns:a16="http://schemas.microsoft.com/office/drawing/2014/main" id="{B9E33223-7B72-49C6-979A-163EDEAF19F3}"/>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165" name="Group 80">
              <a:extLst>
                <a:ext uri="{FF2B5EF4-FFF2-40B4-BE49-F238E27FC236}">
                  <a16:creationId xmlns:a16="http://schemas.microsoft.com/office/drawing/2014/main" id="{53F2F066-2D19-452D-AE77-816FC00A2655}"/>
                </a:ext>
              </a:extLst>
            </xdr:cNvPr>
            <xdr:cNvGrpSpPr>
              <a:grpSpLocks/>
            </xdr:cNvGrpSpPr>
          </xdr:nvGrpSpPr>
          <xdr:grpSpPr bwMode="auto">
            <a:xfrm>
              <a:off x="1838" y="1100"/>
              <a:ext cx="958" cy="712"/>
              <a:chOff x="1838" y="1100"/>
              <a:chExt cx="958" cy="712"/>
            </a:xfrm>
          </xdr:grpSpPr>
          <xdr:sp macro="" textlink="">
            <xdr:nvSpPr>
              <xdr:cNvPr id="167" name="AutoShape 82">
                <a:extLst>
                  <a:ext uri="{FF2B5EF4-FFF2-40B4-BE49-F238E27FC236}">
                    <a16:creationId xmlns:a16="http://schemas.microsoft.com/office/drawing/2014/main" id="{15012928-51C1-40AA-AF7C-8144EBE2EA15}"/>
                  </a:ext>
                </a:extLst>
              </xdr:cNvPr>
              <xdr:cNvSpPr>
                <a:spLocks noChangeArrowheads="1"/>
              </xdr:cNvSpPr>
            </xdr:nvSpPr>
            <xdr:spPr bwMode="auto">
              <a:xfrm>
                <a:off x="1838" y="1100"/>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168" name="Text Box 81">
                <a:extLst>
                  <a:ext uri="{FF2B5EF4-FFF2-40B4-BE49-F238E27FC236}">
                    <a16:creationId xmlns:a16="http://schemas.microsoft.com/office/drawing/2014/main" id="{BC81503B-3144-4056-8CD8-9EF4D7D1A248}"/>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158" name="Text Box 78">
            <a:extLst>
              <a:ext uri="{FF2B5EF4-FFF2-40B4-BE49-F238E27FC236}">
                <a16:creationId xmlns:a16="http://schemas.microsoft.com/office/drawing/2014/main" id="{773A15B8-A732-4168-998F-6D7D64D107F8}"/>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159" name="Text Box 77">
            <a:extLst>
              <a:ext uri="{FF2B5EF4-FFF2-40B4-BE49-F238E27FC236}">
                <a16:creationId xmlns:a16="http://schemas.microsoft.com/office/drawing/2014/main" id="{2FD3B624-56B6-4E95-BC0C-2D1D2E44344B}"/>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160" name="Text Box 76">
            <a:extLst>
              <a:ext uri="{FF2B5EF4-FFF2-40B4-BE49-F238E27FC236}">
                <a16:creationId xmlns:a16="http://schemas.microsoft.com/office/drawing/2014/main" id="{F80D2583-295C-4941-BE2B-48705F21D833}"/>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161" name="Text Box 75">
            <a:extLst>
              <a:ext uri="{FF2B5EF4-FFF2-40B4-BE49-F238E27FC236}">
                <a16:creationId xmlns:a16="http://schemas.microsoft.com/office/drawing/2014/main" id="{88DFAD18-9633-4CD5-BBC3-6321106E0979}"/>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1381125</xdr:colOff>
      <xdr:row>18</xdr:row>
      <xdr:rowOff>119063</xdr:rowOff>
    </xdr:from>
    <xdr:to>
      <xdr:col>21</xdr:col>
      <xdr:colOff>3714749</xdr:colOff>
      <xdr:row>18</xdr:row>
      <xdr:rowOff>2405062</xdr:rowOff>
    </xdr:to>
    <xdr:grpSp>
      <xdr:nvGrpSpPr>
        <xdr:cNvPr id="175" name="Group 74">
          <a:extLst>
            <a:ext uri="{FF2B5EF4-FFF2-40B4-BE49-F238E27FC236}">
              <a16:creationId xmlns:a16="http://schemas.microsoft.com/office/drawing/2014/main" id="{67E26380-FBB2-4C6F-B147-7B12D635EC4F}"/>
            </a:ext>
          </a:extLst>
        </xdr:cNvPr>
        <xdr:cNvGrpSpPr>
          <a:grpSpLocks/>
        </xdr:cNvGrpSpPr>
      </xdr:nvGrpSpPr>
      <xdr:grpSpPr bwMode="auto">
        <a:xfrm>
          <a:off x="14705239" y="25580749"/>
          <a:ext cx="2333624" cy="2285999"/>
          <a:chOff x="815" y="707"/>
          <a:chExt cx="1981" cy="1487"/>
        </a:xfrm>
      </xdr:grpSpPr>
      <xdr:grpSp>
        <xdr:nvGrpSpPr>
          <xdr:cNvPr id="176" name="Group 79">
            <a:extLst>
              <a:ext uri="{FF2B5EF4-FFF2-40B4-BE49-F238E27FC236}">
                <a16:creationId xmlns:a16="http://schemas.microsoft.com/office/drawing/2014/main" id="{ADFA9F24-CC31-4E1C-A47A-2C2CBC5B1F0D}"/>
              </a:ext>
            </a:extLst>
          </xdr:cNvPr>
          <xdr:cNvGrpSpPr>
            <a:grpSpLocks/>
          </xdr:cNvGrpSpPr>
        </xdr:nvGrpSpPr>
        <xdr:grpSpPr bwMode="auto">
          <a:xfrm>
            <a:off x="815" y="707"/>
            <a:ext cx="1981" cy="1487"/>
            <a:chOff x="815" y="707"/>
            <a:chExt cx="1981" cy="1487"/>
          </a:xfrm>
        </xdr:grpSpPr>
        <xdr:grpSp>
          <xdr:nvGrpSpPr>
            <xdr:cNvPr id="181" name="Group 89">
              <a:extLst>
                <a:ext uri="{FF2B5EF4-FFF2-40B4-BE49-F238E27FC236}">
                  <a16:creationId xmlns:a16="http://schemas.microsoft.com/office/drawing/2014/main" id="{3A2EF429-FF08-49E4-8A5C-BCC8837F0324}"/>
                </a:ext>
              </a:extLst>
            </xdr:cNvPr>
            <xdr:cNvGrpSpPr>
              <a:grpSpLocks/>
            </xdr:cNvGrpSpPr>
          </xdr:nvGrpSpPr>
          <xdr:grpSpPr bwMode="auto">
            <a:xfrm>
              <a:off x="1325" y="707"/>
              <a:ext cx="958" cy="712"/>
              <a:chOff x="1325" y="707"/>
              <a:chExt cx="958" cy="712"/>
            </a:xfrm>
          </xdr:grpSpPr>
          <xdr:sp macro="" textlink="">
            <xdr:nvSpPr>
              <xdr:cNvPr id="191" name="AutoShape 91">
                <a:extLst>
                  <a:ext uri="{FF2B5EF4-FFF2-40B4-BE49-F238E27FC236}">
                    <a16:creationId xmlns:a16="http://schemas.microsoft.com/office/drawing/2014/main" id="{7C954828-64B9-4831-B9E4-D40D99E18E21}"/>
                  </a:ext>
                </a:extLst>
              </xdr:cNvPr>
              <xdr:cNvSpPr>
                <a:spLocks noChangeArrowheads="1"/>
              </xdr:cNvSpPr>
            </xdr:nvSpPr>
            <xdr:spPr bwMode="auto">
              <a:xfrm>
                <a:off x="1325" y="707"/>
                <a:ext cx="958" cy="712"/>
              </a:xfrm>
              <a:prstGeom prst="diamond">
                <a:avLst/>
              </a:prstGeom>
              <a:solidFill>
                <a:srgbClr val="00B05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192" name="Text Box 90">
                <a:extLst>
                  <a:ext uri="{FF2B5EF4-FFF2-40B4-BE49-F238E27FC236}">
                    <a16:creationId xmlns:a16="http://schemas.microsoft.com/office/drawing/2014/main" id="{D94A08FC-83B8-4FDA-B8F4-FF3310292FC7}"/>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182" name="Group 86">
              <a:extLst>
                <a:ext uri="{FF2B5EF4-FFF2-40B4-BE49-F238E27FC236}">
                  <a16:creationId xmlns:a16="http://schemas.microsoft.com/office/drawing/2014/main" id="{4A97071A-CEF3-48F3-A12D-EF42F3BEBBFF}"/>
                </a:ext>
              </a:extLst>
            </xdr:cNvPr>
            <xdr:cNvGrpSpPr>
              <a:grpSpLocks/>
            </xdr:cNvGrpSpPr>
          </xdr:nvGrpSpPr>
          <xdr:grpSpPr bwMode="auto">
            <a:xfrm>
              <a:off x="1368" y="1482"/>
              <a:ext cx="958" cy="712"/>
              <a:chOff x="1368" y="1482"/>
              <a:chExt cx="958" cy="712"/>
            </a:xfrm>
          </xdr:grpSpPr>
          <xdr:sp macro="" textlink="">
            <xdr:nvSpPr>
              <xdr:cNvPr id="189" name="AutoShape 88">
                <a:extLst>
                  <a:ext uri="{FF2B5EF4-FFF2-40B4-BE49-F238E27FC236}">
                    <a16:creationId xmlns:a16="http://schemas.microsoft.com/office/drawing/2014/main" id="{25E8DDE0-AB6F-45C1-B177-76127EB910DD}"/>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190" name="Text Box 87">
                <a:extLst>
                  <a:ext uri="{FF2B5EF4-FFF2-40B4-BE49-F238E27FC236}">
                    <a16:creationId xmlns:a16="http://schemas.microsoft.com/office/drawing/2014/main" id="{DE72EE14-ACB2-4E87-BF32-E3BFDDB7C840}"/>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183" name="Group 83">
              <a:extLst>
                <a:ext uri="{FF2B5EF4-FFF2-40B4-BE49-F238E27FC236}">
                  <a16:creationId xmlns:a16="http://schemas.microsoft.com/office/drawing/2014/main" id="{907F27C8-1F9E-469D-A08A-DA8661DFBEF7}"/>
                </a:ext>
              </a:extLst>
            </xdr:cNvPr>
            <xdr:cNvGrpSpPr>
              <a:grpSpLocks/>
            </xdr:cNvGrpSpPr>
          </xdr:nvGrpSpPr>
          <xdr:grpSpPr bwMode="auto">
            <a:xfrm>
              <a:off x="815" y="1111"/>
              <a:ext cx="958" cy="712"/>
              <a:chOff x="815" y="1111"/>
              <a:chExt cx="958" cy="712"/>
            </a:xfrm>
          </xdr:grpSpPr>
          <xdr:sp macro="" textlink="">
            <xdr:nvSpPr>
              <xdr:cNvPr id="187" name="AutoShape 85">
                <a:extLst>
                  <a:ext uri="{FF2B5EF4-FFF2-40B4-BE49-F238E27FC236}">
                    <a16:creationId xmlns:a16="http://schemas.microsoft.com/office/drawing/2014/main" id="{F4082CA3-21B6-47FD-B065-602A191135AE}"/>
                  </a:ext>
                </a:extLst>
              </xdr:cNvPr>
              <xdr:cNvSpPr>
                <a:spLocks noChangeArrowheads="1"/>
              </xdr:cNvSpPr>
            </xdr:nvSpPr>
            <xdr:spPr bwMode="auto">
              <a:xfrm>
                <a:off x="815" y="1111"/>
                <a:ext cx="958" cy="712"/>
              </a:xfrm>
              <a:prstGeom prst="diamond">
                <a:avLst/>
              </a:prstGeom>
              <a:solidFill>
                <a:srgbClr val="FFFF0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188" name="Text Box 84">
                <a:extLst>
                  <a:ext uri="{FF2B5EF4-FFF2-40B4-BE49-F238E27FC236}">
                    <a16:creationId xmlns:a16="http://schemas.microsoft.com/office/drawing/2014/main" id="{AA5753AF-5BA4-462C-B358-C3CB2A28C3A1}"/>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184" name="Group 80">
              <a:extLst>
                <a:ext uri="{FF2B5EF4-FFF2-40B4-BE49-F238E27FC236}">
                  <a16:creationId xmlns:a16="http://schemas.microsoft.com/office/drawing/2014/main" id="{504B5B83-5A01-44D6-8384-94EE16A8056A}"/>
                </a:ext>
              </a:extLst>
            </xdr:cNvPr>
            <xdr:cNvGrpSpPr>
              <a:grpSpLocks/>
            </xdr:cNvGrpSpPr>
          </xdr:nvGrpSpPr>
          <xdr:grpSpPr bwMode="auto">
            <a:xfrm>
              <a:off x="1838" y="1100"/>
              <a:ext cx="958" cy="712"/>
              <a:chOff x="1838" y="1100"/>
              <a:chExt cx="958" cy="712"/>
            </a:xfrm>
          </xdr:grpSpPr>
          <xdr:sp macro="" textlink="">
            <xdr:nvSpPr>
              <xdr:cNvPr id="185" name="AutoShape 82">
                <a:extLst>
                  <a:ext uri="{FF2B5EF4-FFF2-40B4-BE49-F238E27FC236}">
                    <a16:creationId xmlns:a16="http://schemas.microsoft.com/office/drawing/2014/main" id="{EE6D5D4B-3D29-4D46-9F0E-013B36967418}"/>
                  </a:ext>
                </a:extLst>
              </xdr:cNvPr>
              <xdr:cNvSpPr>
                <a:spLocks noChangeArrowheads="1"/>
              </xdr:cNvSpPr>
            </xdr:nvSpPr>
            <xdr:spPr bwMode="auto">
              <a:xfrm>
                <a:off x="1838" y="1100"/>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186" name="Text Box 81">
                <a:extLst>
                  <a:ext uri="{FF2B5EF4-FFF2-40B4-BE49-F238E27FC236}">
                    <a16:creationId xmlns:a16="http://schemas.microsoft.com/office/drawing/2014/main" id="{84E2F33F-BA8C-438D-AA5A-88926EE1D62C}"/>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177" name="Text Box 78">
            <a:extLst>
              <a:ext uri="{FF2B5EF4-FFF2-40B4-BE49-F238E27FC236}">
                <a16:creationId xmlns:a16="http://schemas.microsoft.com/office/drawing/2014/main" id="{D6DA6319-E9BE-457C-BB9B-0CF672C4DF50}"/>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178" name="Text Box 77">
            <a:extLst>
              <a:ext uri="{FF2B5EF4-FFF2-40B4-BE49-F238E27FC236}">
                <a16:creationId xmlns:a16="http://schemas.microsoft.com/office/drawing/2014/main" id="{2563D367-58C7-4E63-A502-2459DA0FD2B1}"/>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179" name="Text Box 76">
            <a:extLst>
              <a:ext uri="{FF2B5EF4-FFF2-40B4-BE49-F238E27FC236}">
                <a16:creationId xmlns:a16="http://schemas.microsoft.com/office/drawing/2014/main" id="{8329F5A0-13A8-4ADF-967A-7D573234D91C}"/>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180" name="Text Box 75">
            <a:extLst>
              <a:ext uri="{FF2B5EF4-FFF2-40B4-BE49-F238E27FC236}">
                <a16:creationId xmlns:a16="http://schemas.microsoft.com/office/drawing/2014/main" id="{2E889625-800F-4039-A597-DECD36D1F1B9}"/>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1352983</xdr:colOff>
      <xdr:row>20</xdr:row>
      <xdr:rowOff>110403</xdr:rowOff>
    </xdr:from>
    <xdr:to>
      <xdr:col>21</xdr:col>
      <xdr:colOff>3667125</xdr:colOff>
      <xdr:row>20</xdr:row>
      <xdr:rowOff>2333625</xdr:rowOff>
    </xdr:to>
    <xdr:grpSp>
      <xdr:nvGrpSpPr>
        <xdr:cNvPr id="193" name="Group 74">
          <a:extLst>
            <a:ext uri="{FF2B5EF4-FFF2-40B4-BE49-F238E27FC236}">
              <a16:creationId xmlns:a16="http://schemas.microsoft.com/office/drawing/2014/main" id="{C4D2DB47-56D1-4F69-B078-151ACE1FD5E1}"/>
            </a:ext>
          </a:extLst>
        </xdr:cNvPr>
        <xdr:cNvGrpSpPr>
          <a:grpSpLocks/>
        </xdr:cNvGrpSpPr>
      </xdr:nvGrpSpPr>
      <xdr:grpSpPr bwMode="auto">
        <a:xfrm>
          <a:off x="14677097" y="28413260"/>
          <a:ext cx="2314142" cy="2223222"/>
          <a:chOff x="815" y="707"/>
          <a:chExt cx="1981" cy="1487"/>
        </a:xfrm>
      </xdr:grpSpPr>
      <xdr:grpSp>
        <xdr:nvGrpSpPr>
          <xdr:cNvPr id="194" name="Group 79">
            <a:extLst>
              <a:ext uri="{FF2B5EF4-FFF2-40B4-BE49-F238E27FC236}">
                <a16:creationId xmlns:a16="http://schemas.microsoft.com/office/drawing/2014/main" id="{66C915E3-2817-451B-999D-36F6A3A81BE3}"/>
              </a:ext>
            </a:extLst>
          </xdr:cNvPr>
          <xdr:cNvGrpSpPr>
            <a:grpSpLocks/>
          </xdr:cNvGrpSpPr>
        </xdr:nvGrpSpPr>
        <xdr:grpSpPr bwMode="auto">
          <a:xfrm>
            <a:off x="815" y="707"/>
            <a:ext cx="1981" cy="1487"/>
            <a:chOff x="815" y="707"/>
            <a:chExt cx="1981" cy="1487"/>
          </a:xfrm>
        </xdr:grpSpPr>
        <xdr:grpSp>
          <xdr:nvGrpSpPr>
            <xdr:cNvPr id="199" name="Group 89">
              <a:extLst>
                <a:ext uri="{FF2B5EF4-FFF2-40B4-BE49-F238E27FC236}">
                  <a16:creationId xmlns:a16="http://schemas.microsoft.com/office/drawing/2014/main" id="{DE6560FF-1CCD-45E6-828B-CD0A98B9BF33}"/>
                </a:ext>
              </a:extLst>
            </xdr:cNvPr>
            <xdr:cNvGrpSpPr>
              <a:grpSpLocks/>
            </xdr:cNvGrpSpPr>
          </xdr:nvGrpSpPr>
          <xdr:grpSpPr bwMode="auto">
            <a:xfrm>
              <a:off x="1325" y="707"/>
              <a:ext cx="958" cy="712"/>
              <a:chOff x="1325" y="707"/>
              <a:chExt cx="958" cy="712"/>
            </a:xfrm>
          </xdr:grpSpPr>
          <xdr:sp macro="" textlink="">
            <xdr:nvSpPr>
              <xdr:cNvPr id="209" name="AutoShape 91">
                <a:extLst>
                  <a:ext uri="{FF2B5EF4-FFF2-40B4-BE49-F238E27FC236}">
                    <a16:creationId xmlns:a16="http://schemas.microsoft.com/office/drawing/2014/main" id="{D2D5C24B-46B0-4D31-ACBF-A31AD2D03724}"/>
                  </a:ext>
                </a:extLst>
              </xdr:cNvPr>
              <xdr:cNvSpPr>
                <a:spLocks noChangeArrowheads="1"/>
              </xdr:cNvSpPr>
            </xdr:nvSpPr>
            <xdr:spPr bwMode="auto">
              <a:xfrm>
                <a:off x="1325" y="707"/>
                <a:ext cx="958" cy="712"/>
              </a:xfrm>
              <a:prstGeom prst="diamond">
                <a:avLst/>
              </a:prstGeom>
              <a:solidFill>
                <a:srgbClr val="00B05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210" name="Text Box 90">
                <a:extLst>
                  <a:ext uri="{FF2B5EF4-FFF2-40B4-BE49-F238E27FC236}">
                    <a16:creationId xmlns:a16="http://schemas.microsoft.com/office/drawing/2014/main" id="{066CAFDA-AE87-425B-A174-3041E7DE5EEF}"/>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200" name="Group 86">
              <a:extLst>
                <a:ext uri="{FF2B5EF4-FFF2-40B4-BE49-F238E27FC236}">
                  <a16:creationId xmlns:a16="http://schemas.microsoft.com/office/drawing/2014/main" id="{F1FB1DCB-2218-42AB-96CC-732E9D23D4B0}"/>
                </a:ext>
              </a:extLst>
            </xdr:cNvPr>
            <xdr:cNvGrpSpPr>
              <a:grpSpLocks/>
            </xdr:cNvGrpSpPr>
          </xdr:nvGrpSpPr>
          <xdr:grpSpPr bwMode="auto">
            <a:xfrm>
              <a:off x="1368" y="1482"/>
              <a:ext cx="958" cy="712"/>
              <a:chOff x="1368" y="1482"/>
              <a:chExt cx="958" cy="712"/>
            </a:xfrm>
          </xdr:grpSpPr>
          <xdr:sp macro="" textlink="">
            <xdr:nvSpPr>
              <xdr:cNvPr id="207" name="AutoShape 88">
                <a:extLst>
                  <a:ext uri="{FF2B5EF4-FFF2-40B4-BE49-F238E27FC236}">
                    <a16:creationId xmlns:a16="http://schemas.microsoft.com/office/drawing/2014/main" id="{93FCFB07-A223-440C-94EA-43185C692795}"/>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208" name="Text Box 87">
                <a:extLst>
                  <a:ext uri="{FF2B5EF4-FFF2-40B4-BE49-F238E27FC236}">
                    <a16:creationId xmlns:a16="http://schemas.microsoft.com/office/drawing/2014/main" id="{2C7E9324-C0C5-41B6-8669-EA2D962328DC}"/>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201" name="Group 83">
              <a:extLst>
                <a:ext uri="{FF2B5EF4-FFF2-40B4-BE49-F238E27FC236}">
                  <a16:creationId xmlns:a16="http://schemas.microsoft.com/office/drawing/2014/main" id="{FEE6B1A7-C12F-43A0-935C-3D2B09E09B27}"/>
                </a:ext>
              </a:extLst>
            </xdr:cNvPr>
            <xdr:cNvGrpSpPr>
              <a:grpSpLocks/>
            </xdr:cNvGrpSpPr>
          </xdr:nvGrpSpPr>
          <xdr:grpSpPr bwMode="auto">
            <a:xfrm>
              <a:off x="815" y="1111"/>
              <a:ext cx="958" cy="712"/>
              <a:chOff x="815" y="1111"/>
              <a:chExt cx="958" cy="712"/>
            </a:xfrm>
          </xdr:grpSpPr>
          <xdr:sp macro="" textlink="">
            <xdr:nvSpPr>
              <xdr:cNvPr id="205" name="AutoShape 85">
                <a:extLst>
                  <a:ext uri="{FF2B5EF4-FFF2-40B4-BE49-F238E27FC236}">
                    <a16:creationId xmlns:a16="http://schemas.microsoft.com/office/drawing/2014/main" id="{22A36DDA-08CF-440B-B6A1-976F520C3DF1}"/>
                  </a:ext>
                </a:extLst>
              </xdr:cNvPr>
              <xdr:cNvSpPr>
                <a:spLocks noChangeArrowheads="1"/>
              </xdr:cNvSpPr>
            </xdr:nvSpPr>
            <xdr:spPr bwMode="auto">
              <a:xfrm>
                <a:off x="815" y="1111"/>
                <a:ext cx="958" cy="712"/>
              </a:xfrm>
              <a:prstGeom prst="diamond">
                <a:avLst/>
              </a:prstGeom>
              <a:solidFill>
                <a:srgbClr val="FFFF0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206" name="Text Box 84">
                <a:extLst>
                  <a:ext uri="{FF2B5EF4-FFF2-40B4-BE49-F238E27FC236}">
                    <a16:creationId xmlns:a16="http://schemas.microsoft.com/office/drawing/2014/main" id="{BF5FB268-4229-4DA2-B72B-272247BBDA68}"/>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202" name="Group 80">
              <a:extLst>
                <a:ext uri="{FF2B5EF4-FFF2-40B4-BE49-F238E27FC236}">
                  <a16:creationId xmlns:a16="http://schemas.microsoft.com/office/drawing/2014/main" id="{7FB6DDE8-30B9-4AF4-897A-622020FD18C3}"/>
                </a:ext>
              </a:extLst>
            </xdr:cNvPr>
            <xdr:cNvGrpSpPr>
              <a:grpSpLocks/>
            </xdr:cNvGrpSpPr>
          </xdr:nvGrpSpPr>
          <xdr:grpSpPr bwMode="auto">
            <a:xfrm>
              <a:off x="1838" y="1100"/>
              <a:ext cx="958" cy="712"/>
              <a:chOff x="1838" y="1100"/>
              <a:chExt cx="958" cy="712"/>
            </a:xfrm>
          </xdr:grpSpPr>
          <xdr:sp macro="" textlink="">
            <xdr:nvSpPr>
              <xdr:cNvPr id="203" name="AutoShape 82">
                <a:extLst>
                  <a:ext uri="{FF2B5EF4-FFF2-40B4-BE49-F238E27FC236}">
                    <a16:creationId xmlns:a16="http://schemas.microsoft.com/office/drawing/2014/main" id="{B2FC903E-A913-4FDA-AB61-6940B6C2D6E0}"/>
                  </a:ext>
                </a:extLst>
              </xdr:cNvPr>
              <xdr:cNvSpPr>
                <a:spLocks noChangeArrowheads="1"/>
              </xdr:cNvSpPr>
            </xdr:nvSpPr>
            <xdr:spPr bwMode="auto">
              <a:xfrm>
                <a:off x="1838" y="1100"/>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204" name="Text Box 81">
                <a:extLst>
                  <a:ext uri="{FF2B5EF4-FFF2-40B4-BE49-F238E27FC236}">
                    <a16:creationId xmlns:a16="http://schemas.microsoft.com/office/drawing/2014/main" id="{19F2B362-4567-4503-9430-71301196AE51}"/>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195" name="Text Box 78">
            <a:extLst>
              <a:ext uri="{FF2B5EF4-FFF2-40B4-BE49-F238E27FC236}">
                <a16:creationId xmlns:a16="http://schemas.microsoft.com/office/drawing/2014/main" id="{0F2BB68A-3EC6-4874-AF5B-E3F6956D6B38}"/>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196" name="Text Box 77">
            <a:extLst>
              <a:ext uri="{FF2B5EF4-FFF2-40B4-BE49-F238E27FC236}">
                <a16:creationId xmlns:a16="http://schemas.microsoft.com/office/drawing/2014/main" id="{0BDD22BC-C3F7-4E2E-9104-F0D23844E44E}"/>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197" name="Text Box 76">
            <a:extLst>
              <a:ext uri="{FF2B5EF4-FFF2-40B4-BE49-F238E27FC236}">
                <a16:creationId xmlns:a16="http://schemas.microsoft.com/office/drawing/2014/main" id="{7C7FA39A-AC0C-4660-921B-B82D8B13552A}"/>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198" name="Text Box 75">
            <a:extLst>
              <a:ext uri="{FF2B5EF4-FFF2-40B4-BE49-F238E27FC236}">
                <a16:creationId xmlns:a16="http://schemas.microsoft.com/office/drawing/2014/main" id="{97BE832B-1169-4C23-9987-A723013B3A3C}"/>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1386320</xdr:colOff>
      <xdr:row>21</xdr:row>
      <xdr:rowOff>143739</xdr:rowOff>
    </xdr:from>
    <xdr:to>
      <xdr:col>21</xdr:col>
      <xdr:colOff>3690937</xdr:colOff>
      <xdr:row>21</xdr:row>
      <xdr:rowOff>2333624</xdr:rowOff>
    </xdr:to>
    <xdr:grpSp>
      <xdr:nvGrpSpPr>
        <xdr:cNvPr id="211" name="Group 74">
          <a:extLst>
            <a:ext uri="{FF2B5EF4-FFF2-40B4-BE49-F238E27FC236}">
              <a16:creationId xmlns:a16="http://schemas.microsoft.com/office/drawing/2014/main" id="{1BE3E416-10A5-4992-B78D-52CD755FE3A2}"/>
            </a:ext>
          </a:extLst>
        </xdr:cNvPr>
        <xdr:cNvGrpSpPr>
          <a:grpSpLocks/>
        </xdr:cNvGrpSpPr>
      </xdr:nvGrpSpPr>
      <xdr:grpSpPr bwMode="auto">
        <a:xfrm>
          <a:off x="14710434" y="30895882"/>
          <a:ext cx="2304617" cy="2189885"/>
          <a:chOff x="815" y="707"/>
          <a:chExt cx="1981" cy="1487"/>
        </a:xfrm>
      </xdr:grpSpPr>
      <xdr:grpSp>
        <xdr:nvGrpSpPr>
          <xdr:cNvPr id="212" name="Group 79">
            <a:extLst>
              <a:ext uri="{FF2B5EF4-FFF2-40B4-BE49-F238E27FC236}">
                <a16:creationId xmlns:a16="http://schemas.microsoft.com/office/drawing/2014/main" id="{E6356BDC-0FC3-4858-8649-72CB0385D6DA}"/>
              </a:ext>
            </a:extLst>
          </xdr:cNvPr>
          <xdr:cNvGrpSpPr>
            <a:grpSpLocks/>
          </xdr:cNvGrpSpPr>
        </xdr:nvGrpSpPr>
        <xdr:grpSpPr bwMode="auto">
          <a:xfrm>
            <a:off x="815" y="707"/>
            <a:ext cx="1981" cy="1487"/>
            <a:chOff x="815" y="707"/>
            <a:chExt cx="1981" cy="1487"/>
          </a:xfrm>
        </xdr:grpSpPr>
        <xdr:grpSp>
          <xdr:nvGrpSpPr>
            <xdr:cNvPr id="217" name="Group 89">
              <a:extLst>
                <a:ext uri="{FF2B5EF4-FFF2-40B4-BE49-F238E27FC236}">
                  <a16:creationId xmlns:a16="http://schemas.microsoft.com/office/drawing/2014/main" id="{B2498D23-08E9-4544-BCA3-80EF43618307}"/>
                </a:ext>
              </a:extLst>
            </xdr:cNvPr>
            <xdr:cNvGrpSpPr>
              <a:grpSpLocks/>
            </xdr:cNvGrpSpPr>
          </xdr:nvGrpSpPr>
          <xdr:grpSpPr bwMode="auto">
            <a:xfrm>
              <a:off x="1325" y="707"/>
              <a:ext cx="958" cy="712"/>
              <a:chOff x="1325" y="707"/>
              <a:chExt cx="958" cy="712"/>
            </a:xfrm>
          </xdr:grpSpPr>
          <xdr:sp macro="" textlink="">
            <xdr:nvSpPr>
              <xdr:cNvPr id="227" name="AutoShape 91">
                <a:extLst>
                  <a:ext uri="{FF2B5EF4-FFF2-40B4-BE49-F238E27FC236}">
                    <a16:creationId xmlns:a16="http://schemas.microsoft.com/office/drawing/2014/main" id="{FA00D671-A2D1-4C18-A817-435AC48DBC22}"/>
                  </a:ext>
                </a:extLst>
              </xdr:cNvPr>
              <xdr:cNvSpPr>
                <a:spLocks noChangeArrowheads="1"/>
              </xdr:cNvSpPr>
            </xdr:nvSpPr>
            <xdr:spPr bwMode="auto">
              <a:xfrm>
                <a:off x="1325" y="707"/>
                <a:ext cx="958" cy="712"/>
              </a:xfrm>
              <a:prstGeom prst="diamond">
                <a:avLst/>
              </a:prstGeom>
              <a:solidFill>
                <a:srgbClr val="00B05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228" name="Text Box 90">
                <a:extLst>
                  <a:ext uri="{FF2B5EF4-FFF2-40B4-BE49-F238E27FC236}">
                    <a16:creationId xmlns:a16="http://schemas.microsoft.com/office/drawing/2014/main" id="{6E44506B-2E00-4CA9-8122-3BA417283AE8}"/>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218" name="Group 86">
              <a:extLst>
                <a:ext uri="{FF2B5EF4-FFF2-40B4-BE49-F238E27FC236}">
                  <a16:creationId xmlns:a16="http://schemas.microsoft.com/office/drawing/2014/main" id="{60CB0236-FADA-47B3-A2E5-844681E8F293}"/>
                </a:ext>
              </a:extLst>
            </xdr:cNvPr>
            <xdr:cNvGrpSpPr>
              <a:grpSpLocks/>
            </xdr:cNvGrpSpPr>
          </xdr:nvGrpSpPr>
          <xdr:grpSpPr bwMode="auto">
            <a:xfrm>
              <a:off x="1368" y="1482"/>
              <a:ext cx="958" cy="712"/>
              <a:chOff x="1368" y="1482"/>
              <a:chExt cx="958" cy="712"/>
            </a:xfrm>
          </xdr:grpSpPr>
          <xdr:sp macro="" textlink="">
            <xdr:nvSpPr>
              <xdr:cNvPr id="225" name="AutoShape 88">
                <a:extLst>
                  <a:ext uri="{FF2B5EF4-FFF2-40B4-BE49-F238E27FC236}">
                    <a16:creationId xmlns:a16="http://schemas.microsoft.com/office/drawing/2014/main" id="{5A806972-ED17-4BCE-A019-4A8F2A3AC8FE}"/>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226" name="Text Box 87">
                <a:extLst>
                  <a:ext uri="{FF2B5EF4-FFF2-40B4-BE49-F238E27FC236}">
                    <a16:creationId xmlns:a16="http://schemas.microsoft.com/office/drawing/2014/main" id="{36EED897-0E51-44A9-96A2-266425345BF3}"/>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219" name="Group 83">
              <a:extLst>
                <a:ext uri="{FF2B5EF4-FFF2-40B4-BE49-F238E27FC236}">
                  <a16:creationId xmlns:a16="http://schemas.microsoft.com/office/drawing/2014/main" id="{707FBA3B-1009-48B2-BDA8-87CF3C85DAD3}"/>
                </a:ext>
              </a:extLst>
            </xdr:cNvPr>
            <xdr:cNvGrpSpPr>
              <a:grpSpLocks/>
            </xdr:cNvGrpSpPr>
          </xdr:nvGrpSpPr>
          <xdr:grpSpPr bwMode="auto">
            <a:xfrm>
              <a:off x="815" y="1111"/>
              <a:ext cx="958" cy="712"/>
              <a:chOff x="815" y="1111"/>
              <a:chExt cx="958" cy="712"/>
            </a:xfrm>
          </xdr:grpSpPr>
          <xdr:sp macro="" textlink="">
            <xdr:nvSpPr>
              <xdr:cNvPr id="223" name="AutoShape 85">
                <a:extLst>
                  <a:ext uri="{FF2B5EF4-FFF2-40B4-BE49-F238E27FC236}">
                    <a16:creationId xmlns:a16="http://schemas.microsoft.com/office/drawing/2014/main" id="{A23F1BC9-BA95-4090-9465-D28AD528BA22}"/>
                  </a:ext>
                </a:extLst>
              </xdr:cNvPr>
              <xdr:cNvSpPr>
                <a:spLocks noChangeArrowheads="1"/>
              </xdr:cNvSpPr>
            </xdr:nvSpPr>
            <xdr:spPr bwMode="auto">
              <a:xfrm>
                <a:off x="815" y="1111"/>
                <a:ext cx="958" cy="712"/>
              </a:xfrm>
              <a:prstGeom prst="diamond">
                <a:avLst/>
              </a:prstGeom>
              <a:solidFill>
                <a:srgbClr val="FFFF0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224" name="Text Box 84">
                <a:extLst>
                  <a:ext uri="{FF2B5EF4-FFF2-40B4-BE49-F238E27FC236}">
                    <a16:creationId xmlns:a16="http://schemas.microsoft.com/office/drawing/2014/main" id="{540F0F9C-5553-44B6-9F6D-727F2945BFCE}"/>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220" name="Group 80">
              <a:extLst>
                <a:ext uri="{FF2B5EF4-FFF2-40B4-BE49-F238E27FC236}">
                  <a16:creationId xmlns:a16="http://schemas.microsoft.com/office/drawing/2014/main" id="{D5976999-0E7B-40FE-9E1E-21B6618814D3}"/>
                </a:ext>
              </a:extLst>
            </xdr:cNvPr>
            <xdr:cNvGrpSpPr>
              <a:grpSpLocks/>
            </xdr:cNvGrpSpPr>
          </xdr:nvGrpSpPr>
          <xdr:grpSpPr bwMode="auto">
            <a:xfrm>
              <a:off x="1838" y="1100"/>
              <a:ext cx="958" cy="712"/>
              <a:chOff x="1838" y="1100"/>
              <a:chExt cx="958" cy="712"/>
            </a:xfrm>
          </xdr:grpSpPr>
          <xdr:sp macro="" textlink="">
            <xdr:nvSpPr>
              <xdr:cNvPr id="221" name="AutoShape 82">
                <a:extLst>
                  <a:ext uri="{FF2B5EF4-FFF2-40B4-BE49-F238E27FC236}">
                    <a16:creationId xmlns:a16="http://schemas.microsoft.com/office/drawing/2014/main" id="{6E76BDF6-6B91-404D-BC8B-6042ABE2BA60}"/>
                  </a:ext>
                </a:extLst>
              </xdr:cNvPr>
              <xdr:cNvSpPr>
                <a:spLocks noChangeArrowheads="1"/>
              </xdr:cNvSpPr>
            </xdr:nvSpPr>
            <xdr:spPr bwMode="auto">
              <a:xfrm>
                <a:off x="1838" y="1100"/>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222" name="Text Box 81">
                <a:extLst>
                  <a:ext uri="{FF2B5EF4-FFF2-40B4-BE49-F238E27FC236}">
                    <a16:creationId xmlns:a16="http://schemas.microsoft.com/office/drawing/2014/main" id="{22F19044-5BD9-424E-ADEB-386A32C9F450}"/>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213" name="Text Box 78">
            <a:extLst>
              <a:ext uri="{FF2B5EF4-FFF2-40B4-BE49-F238E27FC236}">
                <a16:creationId xmlns:a16="http://schemas.microsoft.com/office/drawing/2014/main" id="{8CA9FC5D-809A-438B-8F9D-8AC46BCFC9E8}"/>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214" name="Text Box 77">
            <a:extLst>
              <a:ext uri="{FF2B5EF4-FFF2-40B4-BE49-F238E27FC236}">
                <a16:creationId xmlns:a16="http://schemas.microsoft.com/office/drawing/2014/main" id="{318B6C4B-C4D6-4E6B-B33B-BC0D66C0C6E6}"/>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215" name="Text Box 76">
            <a:extLst>
              <a:ext uri="{FF2B5EF4-FFF2-40B4-BE49-F238E27FC236}">
                <a16:creationId xmlns:a16="http://schemas.microsoft.com/office/drawing/2014/main" id="{EB1002F9-3D2F-467D-90ED-D39EF6041364}"/>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216" name="Text Box 75">
            <a:extLst>
              <a:ext uri="{FF2B5EF4-FFF2-40B4-BE49-F238E27FC236}">
                <a16:creationId xmlns:a16="http://schemas.microsoft.com/office/drawing/2014/main" id="{64E5D876-8C7B-4CAD-BF25-09CAA5CA3E6E}"/>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1376362</xdr:colOff>
      <xdr:row>22</xdr:row>
      <xdr:rowOff>71438</xdr:rowOff>
    </xdr:from>
    <xdr:to>
      <xdr:col>21</xdr:col>
      <xdr:colOff>3738561</xdr:colOff>
      <xdr:row>22</xdr:row>
      <xdr:rowOff>2428875</xdr:rowOff>
    </xdr:to>
    <xdr:grpSp>
      <xdr:nvGrpSpPr>
        <xdr:cNvPr id="229" name="Group 74">
          <a:extLst>
            <a:ext uri="{FF2B5EF4-FFF2-40B4-BE49-F238E27FC236}">
              <a16:creationId xmlns:a16="http://schemas.microsoft.com/office/drawing/2014/main" id="{1F4D39E0-BBB0-4F3D-BFFF-40C695411781}"/>
            </a:ext>
          </a:extLst>
        </xdr:cNvPr>
        <xdr:cNvGrpSpPr>
          <a:grpSpLocks/>
        </xdr:cNvGrpSpPr>
      </xdr:nvGrpSpPr>
      <xdr:grpSpPr bwMode="auto">
        <a:xfrm>
          <a:off x="14700476" y="33305524"/>
          <a:ext cx="2362199" cy="2357437"/>
          <a:chOff x="815" y="707"/>
          <a:chExt cx="1981" cy="1487"/>
        </a:xfrm>
      </xdr:grpSpPr>
      <xdr:grpSp>
        <xdr:nvGrpSpPr>
          <xdr:cNvPr id="230" name="Group 79">
            <a:extLst>
              <a:ext uri="{FF2B5EF4-FFF2-40B4-BE49-F238E27FC236}">
                <a16:creationId xmlns:a16="http://schemas.microsoft.com/office/drawing/2014/main" id="{C68EE793-01E8-4A16-BFF3-A4C5FB356B17}"/>
              </a:ext>
            </a:extLst>
          </xdr:cNvPr>
          <xdr:cNvGrpSpPr>
            <a:grpSpLocks/>
          </xdr:cNvGrpSpPr>
        </xdr:nvGrpSpPr>
        <xdr:grpSpPr bwMode="auto">
          <a:xfrm>
            <a:off x="815" y="707"/>
            <a:ext cx="1981" cy="1487"/>
            <a:chOff x="815" y="707"/>
            <a:chExt cx="1981" cy="1487"/>
          </a:xfrm>
        </xdr:grpSpPr>
        <xdr:grpSp>
          <xdr:nvGrpSpPr>
            <xdr:cNvPr id="235" name="Group 89">
              <a:extLst>
                <a:ext uri="{FF2B5EF4-FFF2-40B4-BE49-F238E27FC236}">
                  <a16:creationId xmlns:a16="http://schemas.microsoft.com/office/drawing/2014/main" id="{0DB6E92C-0C44-4AE0-ADB8-A278C91CA96D}"/>
                </a:ext>
              </a:extLst>
            </xdr:cNvPr>
            <xdr:cNvGrpSpPr>
              <a:grpSpLocks/>
            </xdr:cNvGrpSpPr>
          </xdr:nvGrpSpPr>
          <xdr:grpSpPr bwMode="auto">
            <a:xfrm>
              <a:off x="1325" y="707"/>
              <a:ext cx="958" cy="712"/>
              <a:chOff x="1325" y="707"/>
              <a:chExt cx="958" cy="712"/>
            </a:xfrm>
          </xdr:grpSpPr>
          <xdr:sp macro="" textlink="">
            <xdr:nvSpPr>
              <xdr:cNvPr id="247" name="AutoShape 91">
                <a:extLst>
                  <a:ext uri="{FF2B5EF4-FFF2-40B4-BE49-F238E27FC236}">
                    <a16:creationId xmlns:a16="http://schemas.microsoft.com/office/drawing/2014/main" id="{830BD1E9-5517-40F3-908C-D84D5D37C2F6}"/>
                  </a:ext>
                </a:extLst>
              </xdr:cNvPr>
              <xdr:cNvSpPr>
                <a:spLocks noChangeArrowheads="1"/>
              </xdr:cNvSpPr>
            </xdr:nvSpPr>
            <xdr:spPr bwMode="auto">
              <a:xfrm>
                <a:off x="1325" y="707"/>
                <a:ext cx="958" cy="712"/>
              </a:xfrm>
              <a:prstGeom prst="diamond">
                <a:avLst/>
              </a:prstGeom>
              <a:solidFill>
                <a:srgbClr val="00B05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248" name="Text Box 90">
                <a:extLst>
                  <a:ext uri="{FF2B5EF4-FFF2-40B4-BE49-F238E27FC236}">
                    <a16:creationId xmlns:a16="http://schemas.microsoft.com/office/drawing/2014/main" id="{DA47AC9F-E530-4D9A-8232-D837A3FBA8CF}"/>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236" name="Group 86">
              <a:extLst>
                <a:ext uri="{FF2B5EF4-FFF2-40B4-BE49-F238E27FC236}">
                  <a16:creationId xmlns:a16="http://schemas.microsoft.com/office/drawing/2014/main" id="{E461519F-7D22-482F-B1C8-28E9FAED5709}"/>
                </a:ext>
              </a:extLst>
            </xdr:cNvPr>
            <xdr:cNvGrpSpPr>
              <a:grpSpLocks/>
            </xdr:cNvGrpSpPr>
          </xdr:nvGrpSpPr>
          <xdr:grpSpPr bwMode="auto">
            <a:xfrm>
              <a:off x="1368" y="1482"/>
              <a:ext cx="958" cy="712"/>
              <a:chOff x="1368" y="1482"/>
              <a:chExt cx="958" cy="712"/>
            </a:xfrm>
          </xdr:grpSpPr>
          <xdr:sp macro="" textlink="">
            <xdr:nvSpPr>
              <xdr:cNvPr id="244" name="AutoShape 88">
                <a:extLst>
                  <a:ext uri="{FF2B5EF4-FFF2-40B4-BE49-F238E27FC236}">
                    <a16:creationId xmlns:a16="http://schemas.microsoft.com/office/drawing/2014/main" id="{A73602C6-F729-418A-AC56-D067AA765350}"/>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245" name="Text Box 87">
                <a:extLst>
                  <a:ext uri="{FF2B5EF4-FFF2-40B4-BE49-F238E27FC236}">
                    <a16:creationId xmlns:a16="http://schemas.microsoft.com/office/drawing/2014/main" id="{AA46BC2D-4593-4EE1-BD39-B81A116FE4B3}"/>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237" name="Group 83">
              <a:extLst>
                <a:ext uri="{FF2B5EF4-FFF2-40B4-BE49-F238E27FC236}">
                  <a16:creationId xmlns:a16="http://schemas.microsoft.com/office/drawing/2014/main" id="{D1C90801-68E9-42DB-86AF-157127DB544B}"/>
                </a:ext>
              </a:extLst>
            </xdr:cNvPr>
            <xdr:cNvGrpSpPr>
              <a:grpSpLocks/>
            </xdr:cNvGrpSpPr>
          </xdr:nvGrpSpPr>
          <xdr:grpSpPr bwMode="auto">
            <a:xfrm>
              <a:off x="815" y="1111"/>
              <a:ext cx="958" cy="712"/>
              <a:chOff x="815" y="1111"/>
              <a:chExt cx="958" cy="712"/>
            </a:xfrm>
          </xdr:grpSpPr>
          <xdr:sp macro="" textlink="">
            <xdr:nvSpPr>
              <xdr:cNvPr id="241" name="AutoShape 85">
                <a:extLst>
                  <a:ext uri="{FF2B5EF4-FFF2-40B4-BE49-F238E27FC236}">
                    <a16:creationId xmlns:a16="http://schemas.microsoft.com/office/drawing/2014/main" id="{55BD59E0-C1FA-4AB1-BCF0-647A24F60F2F}"/>
                  </a:ext>
                </a:extLst>
              </xdr:cNvPr>
              <xdr:cNvSpPr>
                <a:spLocks noChangeArrowheads="1"/>
              </xdr:cNvSpPr>
            </xdr:nvSpPr>
            <xdr:spPr bwMode="auto">
              <a:xfrm>
                <a:off x="815" y="1111"/>
                <a:ext cx="958" cy="712"/>
              </a:xfrm>
              <a:prstGeom prst="diamond">
                <a:avLst/>
              </a:prstGeom>
              <a:solidFill>
                <a:srgbClr val="FFFF0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243" name="Text Box 84">
                <a:extLst>
                  <a:ext uri="{FF2B5EF4-FFF2-40B4-BE49-F238E27FC236}">
                    <a16:creationId xmlns:a16="http://schemas.microsoft.com/office/drawing/2014/main" id="{49B5C9EF-B6DB-4B8C-9C56-09240A8D2405}"/>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238" name="Group 80">
              <a:extLst>
                <a:ext uri="{FF2B5EF4-FFF2-40B4-BE49-F238E27FC236}">
                  <a16:creationId xmlns:a16="http://schemas.microsoft.com/office/drawing/2014/main" id="{59483AE2-EEA0-4A69-A1B6-13E966F7F4F5}"/>
                </a:ext>
              </a:extLst>
            </xdr:cNvPr>
            <xdr:cNvGrpSpPr>
              <a:grpSpLocks/>
            </xdr:cNvGrpSpPr>
          </xdr:nvGrpSpPr>
          <xdr:grpSpPr bwMode="auto">
            <a:xfrm>
              <a:off x="1838" y="1100"/>
              <a:ext cx="958" cy="712"/>
              <a:chOff x="1838" y="1100"/>
              <a:chExt cx="958" cy="712"/>
            </a:xfrm>
          </xdr:grpSpPr>
          <xdr:sp macro="" textlink="">
            <xdr:nvSpPr>
              <xdr:cNvPr id="239" name="AutoShape 82">
                <a:extLst>
                  <a:ext uri="{FF2B5EF4-FFF2-40B4-BE49-F238E27FC236}">
                    <a16:creationId xmlns:a16="http://schemas.microsoft.com/office/drawing/2014/main" id="{3D3E6FF3-E7F7-42E3-8EAE-9510DB537954}"/>
                  </a:ext>
                </a:extLst>
              </xdr:cNvPr>
              <xdr:cNvSpPr>
                <a:spLocks noChangeArrowheads="1"/>
              </xdr:cNvSpPr>
            </xdr:nvSpPr>
            <xdr:spPr bwMode="auto">
              <a:xfrm>
                <a:off x="1838" y="1100"/>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240" name="Text Box 81">
                <a:extLst>
                  <a:ext uri="{FF2B5EF4-FFF2-40B4-BE49-F238E27FC236}">
                    <a16:creationId xmlns:a16="http://schemas.microsoft.com/office/drawing/2014/main" id="{9D68163E-53B9-49DD-9FEA-C04089959CC3}"/>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231" name="Text Box 78">
            <a:extLst>
              <a:ext uri="{FF2B5EF4-FFF2-40B4-BE49-F238E27FC236}">
                <a16:creationId xmlns:a16="http://schemas.microsoft.com/office/drawing/2014/main" id="{AE7EBC74-322F-4E6A-82E4-3745DF5F3124}"/>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232" name="Text Box 77">
            <a:extLst>
              <a:ext uri="{FF2B5EF4-FFF2-40B4-BE49-F238E27FC236}">
                <a16:creationId xmlns:a16="http://schemas.microsoft.com/office/drawing/2014/main" id="{6B0FF3D7-C6BA-4783-AFE7-E528977FA8DE}"/>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233" name="Text Box 76">
            <a:extLst>
              <a:ext uri="{FF2B5EF4-FFF2-40B4-BE49-F238E27FC236}">
                <a16:creationId xmlns:a16="http://schemas.microsoft.com/office/drawing/2014/main" id="{97E6EFD0-BC5B-42F0-AD7F-4CC857A97D01}"/>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234" name="Text Box 75">
            <a:extLst>
              <a:ext uri="{FF2B5EF4-FFF2-40B4-BE49-F238E27FC236}">
                <a16:creationId xmlns:a16="http://schemas.microsoft.com/office/drawing/2014/main" id="{D08D6579-DC96-4FD3-8731-82CBDAC2C41B}"/>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1238250</xdr:colOff>
      <xdr:row>23</xdr:row>
      <xdr:rowOff>171451</xdr:rowOff>
    </xdr:from>
    <xdr:to>
      <xdr:col>21</xdr:col>
      <xdr:colOff>3786187</xdr:colOff>
      <xdr:row>23</xdr:row>
      <xdr:rowOff>2452687</xdr:rowOff>
    </xdr:to>
    <xdr:grpSp>
      <xdr:nvGrpSpPr>
        <xdr:cNvPr id="249" name="Group 74">
          <a:extLst>
            <a:ext uri="{FF2B5EF4-FFF2-40B4-BE49-F238E27FC236}">
              <a16:creationId xmlns:a16="http://schemas.microsoft.com/office/drawing/2014/main" id="{50CEB493-C307-4C21-B49E-7D32C00CFE0B}"/>
            </a:ext>
          </a:extLst>
        </xdr:cNvPr>
        <xdr:cNvGrpSpPr>
          <a:grpSpLocks/>
        </xdr:cNvGrpSpPr>
      </xdr:nvGrpSpPr>
      <xdr:grpSpPr bwMode="auto">
        <a:xfrm>
          <a:off x="14562364" y="36039880"/>
          <a:ext cx="2547937" cy="2281236"/>
          <a:chOff x="815" y="707"/>
          <a:chExt cx="1981" cy="1487"/>
        </a:xfrm>
      </xdr:grpSpPr>
      <xdr:grpSp>
        <xdr:nvGrpSpPr>
          <xdr:cNvPr id="250" name="Group 79">
            <a:extLst>
              <a:ext uri="{FF2B5EF4-FFF2-40B4-BE49-F238E27FC236}">
                <a16:creationId xmlns:a16="http://schemas.microsoft.com/office/drawing/2014/main" id="{3B751D45-7BCE-450A-84F8-613181DDD3D2}"/>
              </a:ext>
            </a:extLst>
          </xdr:cNvPr>
          <xdr:cNvGrpSpPr>
            <a:grpSpLocks/>
          </xdr:cNvGrpSpPr>
        </xdr:nvGrpSpPr>
        <xdr:grpSpPr bwMode="auto">
          <a:xfrm>
            <a:off x="815" y="707"/>
            <a:ext cx="1981" cy="1487"/>
            <a:chOff x="815" y="707"/>
            <a:chExt cx="1981" cy="1487"/>
          </a:xfrm>
        </xdr:grpSpPr>
        <xdr:grpSp>
          <xdr:nvGrpSpPr>
            <xdr:cNvPr id="255" name="Group 89">
              <a:extLst>
                <a:ext uri="{FF2B5EF4-FFF2-40B4-BE49-F238E27FC236}">
                  <a16:creationId xmlns:a16="http://schemas.microsoft.com/office/drawing/2014/main" id="{E2F65885-F50F-4779-9103-E1A481C6ABD9}"/>
                </a:ext>
              </a:extLst>
            </xdr:cNvPr>
            <xdr:cNvGrpSpPr>
              <a:grpSpLocks/>
            </xdr:cNvGrpSpPr>
          </xdr:nvGrpSpPr>
          <xdr:grpSpPr bwMode="auto">
            <a:xfrm>
              <a:off x="1325" y="707"/>
              <a:ext cx="958" cy="712"/>
              <a:chOff x="1325" y="707"/>
              <a:chExt cx="958" cy="712"/>
            </a:xfrm>
          </xdr:grpSpPr>
          <xdr:sp macro="" textlink="">
            <xdr:nvSpPr>
              <xdr:cNvPr id="268" name="AutoShape 91">
                <a:extLst>
                  <a:ext uri="{FF2B5EF4-FFF2-40B4-BE49-F238E27FC236}">
                    <a16:creationId xmlns:a16="http://schemas.microsoft.com/office/drawing/2014/main" id="{27B2DE42-28E8-480B-936E-D50DE6D50859}"/>
                  </a:ext>
                </a:extLst>
              </xdr:cNvPr>
              <xdr:cNvSpPr>
                <a:spLocks noChangeArrowheads="1"/>
              </xdr:cNvSpPr>
            </xdr:nvSpPr>
            <xdr:spPr bwMode="auto">
              <a:xfrm>
                <a:off x="1325" y="707"/>
                <a:ext cx="958" cy="712"/>
              </a:xfrm>
              <a:prstGeom prst="diamond">
                <a:avLst/>
              </a:prstGeom>
              <a:solidFill>
                <a:srgbClr val="00B05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269" name="Text Box 90">
                <a:extLst>
                  <a:ext uri="{FF2B5EF4-FFF2-40B4-BE49-F238E27FC236}">
                    <a16:creationId xmlns:a16="http://schemas.microsoft.com/office/drawing/2014/main" id="{AFBBE077-384A-46EC-8791-3936E3177C01}"/>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256" name="Group 86">
              <a:extLst>
                <a:ext uri="{FF2B5EF4-FFF2-40B4-BE49-F238E27FC236}">
                  <a16:creationId xmlns:a16="http://schemas.microsoft.com/office/drawing/2014/main" id="{C80271A4-1AFD-4517-978E-B390C96C0624}"/>
                </a:ext>
              </a:extLst>
            </xdr:cNvPr>
            <xdr:cNvGrpSpPr>
              <a:grpSpLocks/>
            </xdr:cNvGrpSpPr>
          </xdr:nvGrpSpPr>
          <xdr:grpSpPr bwMode="auto">
            <a:xfrm>
              <a:off x="1368" y="1482"/>
              <a:ext cx="958" cy="712"/>
              <a:chOff x="1368" y="1482"/>
              <a:chExt cx="958" cy="712"/>
            </a:xfrm>
          </xdr:grpSpPr>
          <xdr:sp macro="" textlink="">
            <xdr:nvSpPr>
              <xdr:cNvPr id="264" name="AutoShape 88">
                <a:extLst>
                  <a:ext uri="{FF2B5EF4-FFF2-40B4-BE49-F238E27FC236}">
                    <a16:creationId xmlns:a16="http://schemas.microsoft.com/office/drawing/2014/main" id="{15F6E759-4033-433C-B8FA-8C8B34A0E475}"/>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265" name="Text Box 87">
                <a:extLst>
                  <a:ext uri="{FF2B5EF4-FFF2-40B4-BE49-F238E27FC236}">
                    <a16:creationId xmlns:a16="http://schemas.microsoft.com/office/drawing/2014/main" id="{84D94A22-457D-4521-A611-887B5AD07EE1}"/>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257" name="Group 83">
              <a:extLst>
                <a:ext uri="{FF2B5EF4-FFF2-40B4-BE49-F238E27FC236}">
                  <a16:creationId xmlns:a16="http://schemas.microsoft.com/office/drawing/2014/main" id="{CFB87883-6315-4ECA-B6B3-254663F012A4}"/>
                </a:ext>
              </a:extLst>
            </xdr:cNvPr>
            <xdr:cNvGrpSpPr>
              <a:grpSpLocks/>
            </xdr:cNvGrpSpPr>
          </xdr:nvGrpSpPr>
          <xdr:grpSpPr bwMode="auto">
            <a:xfrm>
              <a:off x="815" y="1111"/>
              <a:ext cx="958" cy="712"/>
              <a:chOff x="815" y="1111"/>
              <a:chExt cx="958" cy="712"/>
            </a:xfrm>
          </xdr:grpSpPr>
          <xdr:sp macro="" textlink="">
            <xdr:nvSpPr>
              <xdr:cNvPr id="262" name="AutoShape 85">
                <a:extLst>
                  <a:ext uri="{FF2B5EF4-FFF2-40B4-BE49-F238E27FC236}">
                    <a16:creationId xmlns:a16="http://schemas.microsoft.com/office/drawing/2014/main" id="{E4E780E3-FE12-4B4B-B969-61B037A7FFB8}"/>
                  </a:ext>
                </a:extLst>
              </xdr:cNvPr>
              <xdr:cNvSpPr>
                <a:spLocks noChangeArrowheads="1"/>
              </xdr:cNvSpPr>
            </xdr:nvSpPr>
            <xdr:spPr bwMode="auto">
              <a:xfrm>
                <a:off x="815" y="1111"/>
                <a:ext cx="958" cy="712"/>
              </a:xfrm>
              <a:prstGeom prst="diamond">
                <a:avLst/>
              </a:prstGeom>
              <a:solidFill>
                <a:srgbClr val="FFFF0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263" name="Text Box 84">
                <a:extLst>
                  <a:ext uri="{FF2B5EF4-FFF2-40B4-BE49-F238E27FC236}">
                    <a16:creationId xmlns:a16="http://schemas.microsoft.com/office/drawing/2014/main" id="{FAD30220-0E47-4247-BE0C-7140746BB803}"/>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258" name="Group 80">
              <a:extLst>
                <a:ext uri="{FF2B5EF4-FFF2-40B4-BE49-F238E27FC236}">
                  <a16:creationId xmlns:a16="http://schemas.microsoft.com/office/drawing/2014/main" id="{1BCDA16F-41DD-4190-A21A-9A62EE78A3A2}"/>
                </a:ext>
              </a:extLst>
            </xdr:cNvPr>
            <xdr:cNvGrpSpPr>
              <a:grpSpLocks/>
            </xdr:cNvGrpSpPr>
          </xdr:nvGrpSpPr>
          <xdr:grpSpPr bwMode="auto">
            <a:xfrm>
              <a:off x="1838" y="1100"/>
              <a:ext cx="958" cy="712"/>
              <a:chOff x="1838" y="1100"/>
              <a:chExt cx="958" cy="712"/>
            </a:xfrm>
          </xdr:grpSpPr>
          <xdr:sp macro="" textlink="">
            <xdr:nvSpPr>
              <xdr:cNvPr id="259" name="AutoShape 82">
                <a:extLst>
                  <a:ext uri="{FF2B5EF4-FFF2-40B4-BE49-F238E27FC236}">
                    <a16:creationId xmlns:a16="http://schemas.microsoft.com/office/drawing/2014/main" id="{3A8D1AA2-5527-40A6-9EC0-A65EB3FF9AAE}"/>
                  </a:ext>
                </a:extLst>
              </xdr:cNvPr>
              <xdr:cNvSpPr>
                <a:spLocks noChangeArrowheads="1"/>
              </xdr:cNvSpPr>
            </xdr:nvSpPr>
            <xdr:spPr bwMode="auto">
              <a:xfrm>
                <a:off x="1838" y="1100"/>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260" name="Text Box 81">
                <a:extLst>
                  <a:ext uri="{FF2B5EF4-FFF2-40B4-BE49-F238E27FC236}">
                    <a16:creationId xmlns:a16="http://schemas.microsoft.com/office/drawing/2014/main" id="{BE1D79F6-871F-413A-BD3C-92F5C9512C1B}"/>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251" name="Text Box 78">
            <a:extLst>
              <a:ext uri="{FF2B5EF4-FFF2-40B4-BE49-F238E27FC236}">
                <a16:creationId xmlns:a16="http://schemas.microsoft.com/office/drawing/2014/main" id="{F70B6D8A-47CD-4F3B-9E7F-5A7013F32D3C}"/>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252" name="Text Box 77">
            <a:extLst>
              <a:ext uri="{FF2B5EF4-FFF2-40B4-BE49-F238E27FC236}">
                <a16:creationId xmlns:a16="http://schemas.microsoft.com/office/drawing/2014/main" id="{C45F64A2-4D62-427B-AEE3-678DB82C79CB}"/>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253" name="Text Box 76">
            <a:extLst>
              <a:ext uri="{FF2B5EF4-FFF2-40B4-BE49-F238E27FC236}">
                <a16:creationId xmlns:a16="http://schemas.microsoft.com/office/drawing/2014/main" id="{C2B5FAF6-100C-43A8-9EE8-050080CFF52D}"/>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254" name="Text Box 75">
            <a:extLst>
              <a:ext uri="{FF2B5EF4-FFF2-40B4-BE49-F238E27FC236}">
                <a16:creationId xmlns:a16="http://schemas.microsoft.com/office/drawing/2014/main" id="{A4452562-43D5-4C79-B26A-83637F2B526B}"/>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1381125</xdr:colOff>
      <xdr:row>24</xdr:row>
      <xdr:rowOff>142875</xdr:rowOff>
    </xdr:from>
    <xdr:to>
      <xdr:col>21</xdr:col>
      <xdr:colOff>3667124</xdr:colOff>
      <xdr:row>24</xdr:row>
      <xdr:rowOff>2476500</xdr:rowOff>
    </xdr:to>
    <xdr:grpSp>
      <xdr:nvGrpSpPr>
        <xdr:cNvPr id="270" name="Group 74">
          <a:extLst>
            <a:ext uri="{FF2B5EF4-FFF2-40B4-BE49-F238E27FC236}">
              <a16:creationId xmlns:a16="http://schemas.microsoft.com/office/drawing/2014/main" id="{51793395-845F-4DC4-9241-046AD0A3F149}"/>
            </a:ext>
          </a:extLst>
        </xdr:cNvPr>
        <xdr:cNvGrpSpPr>
          <a:grpSpLocks/>
        </xdr:cNvGrpSpPr>
      </xdr:nvGrpSpPr>
      <xdr:grpSpPr bwMode="auto">
        <a:xfrm>
          <a:off x="14705239" y="38547675"/>
          <a:ext cx="2285999" cy="2333625"/>
          <a:chOff x="815" y="707"/>
          <a:chExt cx="1981" cy="1487"/>
        </a:xfrm>
      </xdr:grpSpPr>
      <xdr:grpSp>
        <xdr:nvGrpSpPr>
          <xdr:cNvPr id="271" name="Group 79">
            <a:extLst>
              <a:ext uri="{FF2B5EF4-FFF2-40B4-BE49-F238E27FC236}">
                <a16:creationId xmlns:a16="http://schemas.microsoft.com/office/drawing/2014/main" id="{47EF4EF5-5B61-4283-A86E-49ADDD78C068}"/>
              </a:ext>
            </a:extLst>
          </xdr:cNvPr>
          <xdr:cNvGrpSpPr>
            <a:grpSpLocks/>
          </xdr:cNvGrpSpPr>
        </xdr:nvGrpSpPr>
        <xdr:grpSpPr bwMode="auto">
          <a:xfrm>
            <a:off x="815" y="707"/>
            <a:ext cx="1981" cy="1487"/>
            <a:chOff x="815" y="707"/>
            <a:chExt cx="1981" cy="1487"/>
          </a:xfrm>
        </xdr:grpSpPr>
        <xdr:grpSp>
          <xdr:nvGrpSpPr>
            <xdr:cNvPr id="276" name="Group 89">
              <a:extLst>
                <a:ext uri="{FF2B5EF4-FFF2-40B4-BE49-F238E27FC236}">
                  <a16:creationId xmlns:a16="http://schemas.microsoft.com/office/drawing/2014/main" id="{29EC10BE-92AB-4F1C-BBD7-5313872CF84C}"/>
                </a:ext>
              </a:extLst>
            </xdr:cNvPr>
            <xdr:cNvGrpSpPr>
              <a:grpSpLocks/>
            </xdr:cNvGrpSpPr>
          </xdr:nvGrpSpPr>
          <xdr:grpSpPr bwMode="auto">
            <a:xfrm>
              <a:off x="1325" y="707"/>
              <a:ext cx="958" cy="712"/>
              <a:chOff x="1325" y="707"/>
              <a:chExt cx="958" cy="712"/>
            </a:xfrm>
          </xdr:grpSpPr>
          <xdr:sp macro="" textlink="">
            <xdr:nvSpPr>
              <xdr:cNvPr id="292" name="AutoShape 91">
                <a:extLst>
                  <a:ext uri="{FF2B5EF4-FFF2-40B4-BE49-F238E27FC236}">
                    <a16:creationId xmlns:a16="http://schemas.microsoft.com/office/drawing/2014/main" id="{CD3F1FF3-6F29-4930-A475-F7444F7CB023}"/>
                  </a:ext>
                </a:extLst>
              </xdr:cNvPr>
              <xdr:cNvSpPr>
                <a:spLocks noChangeArrowheads="1"/>
              </xdr:cNvSpPr>
            </xdr:nvSpPr>
            <xdr:spPr bwMode="auto">
              <a:xfrm>
                <a:off x="1325" y="707"/>
                <a:ext cx="958" cy="712"/>
              </a:xfrm>
              <a:prstGeom prst="diamond">
                <a:avLst/>
              </a:prstGeom>
              <a:solidFill>
                <a:srgbClr val="00B05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293" name="Text Box 90">
                <a:extLst>
                  <a:ext uri="{FF2B5EF4-FFF2-40B4-BE49-F238E27FC236}">
                    <a16:creationId xmlns:a16="http://schemas.microsoft.com/office/drawing/2014/main" id="{C00EC262-9D6D-4B5C-8364-6353BB74994C}"/>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277" name="Group 86">
              <a:extLst>
                <a:ext uri="{FF2B5EF4-FFF2-40B4-BE49-F238E27FC236}">
                  <a16:creationId xmlns:a16="http://schemas.microsoft.com/office/drawing/2014/main" id="{A4184E45-E604-4DAE-B673-2E5726F5F127}"/>
                </a:ext>
              </a:extLst>
            </xdr:cNvPr>
            <xdr:cNvGrpSpPr>
              <a:grpSpLocks/>
            </xdr:cNvGrpSpPr>
          </xdr:nvGrpSpPr>
          <xdr:grpSpPr bwMode="auto">
            <a:xfrm>
              <a:off x="1368" y="1482"/>
              <a:ext cx="958" cy="712"/>
              <a:chOff x="1368" y="1482"/>
              <a:chExt cx="958" cy="712"/>
            </a:xfrm>
          </xdr:grpSpPr>
          <xdr:sp macro="" textlink="">
            <xdr:nvSpPr>
              <xdr:cNvPr id="288" name="AutoShape 88">
                <a:extLst>
                  <a:ext uri="{FF2B5EF4-FFF2-40B4-BE49-F238E27FC236}">
                    <a16:creationId xmlns:a16="http://schemas.microsoft.com/office/drawing/2014/main" id="{EE1F19FF-999F-420B-9236-B11BD9747ED4}"/>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289" name="Text Box 87">
                <a:extLst>
                  <a:ext uri="{FF2B5EF4-FFF2-40B4-BE49-F238E27FC236}">
                    <a16:creationId xmlns:a16="http://schemas.microsoft.com/office/drawing/2014/main" id="{8902404F-3257-4DB0-9BD6-754DDE6FEA57}"/>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278" name="Group 83">
              <a:extLst>
                <a:ext uri="{FF2B5EF4-FFF2-40B4-BE49-F238E27FC236}">
                  <a16:creationId xmlns:a16="http://schemas.microsoft.com/office/drawing/2014/main" id="{C46B0133-8BC6-47DD-B32E-60AC3FD40925}"/>
                </a:ext>
              </a:extLst>
            </xdr:cNvPr>
            <xdr:cNvGrpSpPr>
              <a:grpSpLocks/>
            </xdr:cNvGrpSpPr>
          </xdr:nvGrpSpPr>
          <xdr:grpSpPr bwMode="auto">
            <a:xfrm>
              <a:off x="815" y="1111"/>
              <a:ext cx="958" cy="712"/>
              <a:chOff x="815" y="1111"/>
              <a:chExt cx="958" cy="712"/>
            </a:xfrm>
          </xdr:grpSpPr>
          <xdr:sp macro="" textlink="">
            <xdr:nvSpPr>
              <xdr:cNvPr id="284" name="AutoShape 85">
                <a:extLst>
                  <a:ext uri="{FF2B5EF4-FFF2-40B4-BE49-F238E27FC236}">
                    <a16:creationId xmlns:a16="http://schemas.microsoft.com/office/drawing/2014/main" id="{B4EACF8E-319C-4B2B-A583-B4AE44522891}"/>
                  </a:ext>
                </a:extLst>
              </xdr:cNvPr>
              <xdr:cNvSpPr>
                <a:spLocks noChangeArrowheads="1"/>
              </xdr:cNvSpPr>
            </xdr:nvSpPr>
            <xdr:spPr bwMode="auto">
              <a:xfrm>
                <a:off x="815" y="1111"/>
                <a:ext cx="958" cy="712"/>
              </a:xfrm>
              <a:prstGeom prst="diamond">
                <a:avLst/>
              </a:prstGeom>
              <a:solidFill>
                <a:srgbClr val="FFFF0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287" name="Text Box 84">
                <a:extLst>
                  <a:ext uri="{FF2B5EF4-FFF2-40B4-BE49-F238E27FC236}">
                    <a16:creationId xmlns:a16="http://schemas.microsoft.com/office/drawing/2014/main" id="{BC796267-0F42-4B2B-B6C8-2B28CF1052A6}"/>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279" name="Group 80">
              <a:extLst>
                <a:ext uri="{FF2B5EF4-FFF2-40B4-BE49-F238E27FC236}">
                  <a16:creationId xmlns:a16="http://schemas.microsoft.com/office/drawing/2014/main" id="{3D77A706-1DE4-489A-9675-76BC28E131BA}"/>
                </a:ext>
              </a:extLst>
            </xdr:cNvPr>
            <xdr:cNvGrpSpPr>
              <a:grpSpLocks/>
            </xdr:cNvGrpSpPr>
          </xdr:nvGrpSpPr>
          <xdr:grpSpPr bwMode="auto">
            <a:xfrm>
              <a:off x="1838" y="1100"/>
              <a:ext cx="958" cy="712"/>
              <a:chOff x="1838" y="1100"/>
              <a:chExt cx="958" cy="712"/>
            </a:xfrm>
          </xdr:grpSpPr>
          <xdr:sp macro="" textlink="">
            <xdr:nvSpPr>
              <xdr:cNvPr id="282" name="AutoShape 82">
                <a:extLst>
                  <a:ext uri="{FF2B5EF4-FFF2-40B4-BE49-F238E27FC236}">
                    <a16:creationId xmlns:a16="http://schemas.microsoft.com/office/drawing/2014/main" id="{68C3676E-5A1D-4CAD-A514-F316FEC45D3E}"/>
                  </a:ext>
                </a:extLst>
              </xdr:cNvPr>
              <xdr:cNvSpPr>
                <a:spLocks noChangeArrowheads="1"/>
              </xdr:cNvSpPr>
            </xdr:nvSpPr>
            <xdr:spPr bwMode="auto">
              <a:xfrm>
                <a:off x="1838" y="1100"/>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283" name="Text Box 81">
                <a:extLst>
                  <a:ext uri="{FF2B5EF4-FFF2-40B4-BE49-F238E27FC236}">
                    <a16:creationId xmlns:a16="http://schemas.microsoft.com/office/drawing/2014/main" id="{C9609F67-CF7C-4D7C-874A-4B0A6447AEEA}"/>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272" name="Text Box 78">
            <a:extLst>
              <a:ext uri="{FF2B5EF4-FFF2-40B4-BE49-F238E27FC236}">
                <a16:creationId xmlns:a16="http://schemas.microsoft.com/office/drawing/2014/main" id="{DA40181B-E4AC-4EFB-8794-826E3BB606A7}"/>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273" name="Text Box 77">
            <a:extLst>
              <a:ext uri="{FF2B5EF4-FFF2-40B4-BE49-F238E27FC236}">
                <a16:creationId xmlns:a16="http://schemas.microsoft.com/office/drawing/2014/main" id="{B1F4F56B-D819-44BC-9184-93A54A38D9DE}"/>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274" name="Text Box 76">
            <a:extLst>
              <a:ext uri="{FF2B5EF4-FFF2-40B4-BE49-F238E27FC236}">
                <a16:creationId xmlns:a16="http://schemas.microsoft.com/office/drawing/2014/main" id="{C8C263A9-D653-48F0-AE49-41574D97CB81}"/>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275" name="Text Box 75">
            <a:extLst>
              <a:ext uri="{FF2B5EF4-FFF2-40B4-BE49-F238E27FC236}">
                <a16:creationId xmlns:a16="http://schemas.microsoft.com/office/drawing/2014/main" id="{3B1CB5E1-E347-443F-95C1-B1CF8EAC629F}"/>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1238250</xdr:colOff>
      <xdr:row>26</xdr:row>
      <xdr:rowOff>142876</xdr:rowOff>
    </xdr:from>
    <xdr:to>
      <xdr:col>21</xdr:col>
      <xdr:colOff>3786187</xdr:colOff>
      <xdr:row>26</xdr:row>
      <xdr:rowOff>2452688</xdr:rowOff>
    </xdr:to>
    <xdr:grpSp>
      <xdr:nvGrpSpPr>
        <xdr:cNvPr id="294" name="Group 74">
          <a:extLst>
            <a:ext uri="{FF2B5EF4-FFF2-40B4-BE49-F238E27FC236}">
              <a16:creationId xmlns:a16="http://schemas.microsoft.com/office/drawing/2014/main" id="{E2E07939-D625-4483-9BFE-F709646CE509}"/>
            </a:ext>
          </a:extLst>
        </xdr:cNvPr>
        <xdr:cNvGrpSpPr>
          <a:grpSpLocks/>
        </xdr:cNvGrpSpPr>
      </xdr:nvGrpSpPr>
      <xdr:grpSpPr bwMode="auto">
        <a:xfrm>
          <a:off x="14562364" y="43631305"/>
          <a:ext cx="2547937" cy="2309812"/>
          <a:chOff x="815" y="707"/>
          <a:chExt cx="1981" cy="1487"/>
        </a:xfrm>
      </xdr:grpSpPr>
      <xdr:grpSp>
        <xdr:nvGrpSpPr>
          <xdr:cNvPr id="296" name="Group 79">
            <a:extLst>
              <a:ext uri="{FF2B5EF4-FFF2-40B4-BE49-F238E27FC236}">
                <a16:creationId xmlns:a16="http://schemas.microsoft.com/office/drawing/2014/main" id="{82725CC7-7973-4ADF-900F-6A229100D46D}"/>
              </a:ext>
            </a:extLst>
          </xdr:cNvPr>
          <xdr:cNvGrpSpPr>
            <a:grpSpLocks/>
          </xdr:cNvGrpSpPr>
        </xdr:nvGrpSpPr>
        <xdr:grpSpPr bwMode="auto">
          <a:xfrm>
            <a:off x="815" y="707"/>
            <a:ext cx="1981" cy="1487"/>
            <a:chOff x="815" y="707"/>
            <a:chExt cx="1981" cy="1487"/>
          </a:xfrm>
        </xdr:grpSpPr>
        <xdr:grpSp>
          <xdr:nvGrpSpPr>
            <xdr:cNvPr id="301" name="Group 89">
              <a:extLst>
                <a:ext uri="{FF2B5EF4-FFF2-40B4-BE49-F238E27FC236}">
                  <a16:creationId xmlns:a16="http://schemas.microsoft.com/office/drawing/2014/main" id="{F6FC313B-A04E-4520-9FA1-30E3A24FF78C}"/>
                </a:ext>
              </a:extLst>
            </xdr:cNvPr>
            <xdr:cNvGrpSpPr>
              <a:grpSpLocks/>
            </xdr:cNvGrpSpPr>
          </xdr:nvGrpSpPr>
          <xdr:grpSpPr bwMode="auto">
            <a:xfrm>
              <a:off x="1325" y="707"/>
              <a:ext cx="958" cy="712"/>
              <a:chOff x="1325" y="707"/>
              <a:chExt cx="958" cy="712"/>
            </a:xfrm>
          </xdr:grpSpPr>
          <xdr:sp macro="" textlink="">
            <xdr:nvSpPr>
              <xdr:cNvPr id="311" name="AutoShape 91">
                <a:extLst>
                  <a:ext uri="{FF2B5EF4-FFF2-40B4-BE49-F238E27FC236}">
                    <a16:creationId xmlns:a16="http://schemas.microsoft.com/office/drawing/2014/main" id="{570E7477-A2B8-4D1A-AC62-1C1EC76371A9}"/>
                  </a:ext>
                </a:extLst>
              </xdr:cNvPr>
              <xdr:cNvSpPr>
                <a:spLocks noChangeArrowheads="1"/>
              </xdr:cNvSpPr>
            </xdr:nvSpPr>
            <xdr:spPr bwMode="auto">
              <a:xfrm>
                <a:off x="1325" y="707"/>
                <a:ext cx="958" cy="712"/>
              </a:xfrm>
              <a:prstGeom prst="diamond">
                <a:avLst/>
              </a:prstGeom>
              <a:solidFill>
                <a:srgbClr val="00B05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312" name="Text Box 90">
                <a:extLst>
                  <a:ext uri="{FF2B5EF4-FFF2-40B4-BE49-F238E27FC236}">
                    <a16:creationId xmlns:a16="http://schemas.microsoft.com/office/drawing/2014/main" id="{45D0302D-0036-4DFB-8A85-8CC2198C9D0F}"/>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302" name="Group 86">
              <a:extLst>
                <a:ext uri="{FF2B5EF4-FFF2-40B4-BE49-F238E27FC236}">
                  <a16:creationId xmlns:a16="http://schemas.microsoft.com/office/drawing/2014/main" id="{2F7AE176-5978-49DE-AE1C-EE7370080A35}"/>
                </a:ext>
              </a:extLst>
            </xdr:cNvPr>
            <xdr:cNvGrpSpPr>
              <a:grpSpLocks/>
            </xdr:cNvGrpSpPr>
          </xdr:nvGrpSpPr>
          <xdr:grpSpPr bwMode="auto">
            <a:xfrm>
              <a:off x="1368" y="1482"/>
              <a:ext cx="958" cy="712"/>
              <a:chOff x="1368" y="1482"/>
              <a:chExt cx="958" cy="712"/>
            </a:xfrm>
          </xdr:grpSpPr>
          <xdr:sp macro="" textlink="">
            <xdr:nvSpPr>
              <xdr:cNvPr id="309" name="AutoShape 88">
                <a:extLst>
                  <a:ext uri="{FF2B5EF4-FFF2-40B4-BE49-F238E27FC236}">
                    <a16:creationId xmlns:a16="http://schemas.microsoft.com/office/drawing/2014/main" id="{6ABF86D2-D97B-48BD-B85C-F75283A2571B}"/>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310" name="Text Box 87">
                <a:extLst>
                  <a:ext uri="{FF2B5EF4-FFF2-40B4-BE49-F238E27FC236}">
                    <a16:creationId xmlns:a16="http://schemas.microsoft.com/office/drawing/2014/main" id="{6F42324F-F733-4942-9871-8259C50C3121}"/>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303" name="Group 83">
              <a:extLst>
                <a:ext uri="{FF2B5EF4-FFF2-40B4-BE49-F238E27FC236}">
                  <a16:creationId xmlns:a16="http://schemas.microsoft.com/office/drawing/2014/main" id="{B250949B-A0BE-465B-A55C-A42F72BF340F}"/>
                </a:ext>
              </a:extLst>
            </xdr:cNvPr>
            <xdr:cNvGrpSpPr>
              <a:grpSpLocks/>
            </xdr:cNvGrpSpPr>
          </xdr:nvGrpSpPr>
          <xdr:grpSpPr bwMode="auto">
            <a:xfrm>
              <a:off x="815" y="1111"/>
              <a:ext cx="958" cy="712"/>
              <a:chOff x="815" y="1111"/>
              <a:chExt cx="958" cy="712"/>
            </a:xfrm>
          </xdr:grpSpPr>
          <xdr:sp macro="" textlink="">
            <xdr:nvSpPr>
              <xdr:cNvPr id="307" name="AutoShape 85">
                <a:extLst>
                  <a:ext uri="{FF2B5EF4-FFF2-40B4-BE49-F238E27FC236}">
                    <a16:creationId xmlns:a16="http://schemas.microsoft.com/office/drawing/2014/main" id="{2B23F2ED-0B1B-417B-9D8E-2052EF93DB6F}"/>
                  </a:ext>
                </a:extLst>
              </xdr:cNvPr>
              <xdr:cNvSpPr>
                <a:spLocks noChangeArrowheads="1"/>
              </xdr:cNvSpPr>
            </xdr:nvSpPr>
            <xdr:spPr bwMode="auto">
              <a:xfrm>
                <a:off x="815" y="1111"/>
                <a:ext cx="958" cy="712"/>
              </a:xfrm>
              <a:prstGeom prst="diamond">
                <a:avLst/>
              </a:prstGeom>
              <a:solidFill>
                <a:srgbClr val="FFFF0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308" name="Text Box 84">
                <a:extLst>
                  <a:ext uri="{FF2B5EF4-FFF2-40B4-BE49-F238E27FC236}">
                    <a16:creationId xmlns:a16="http://schemas.microsoft.com/office/drawing/2014/main" id="{293B682F-4417-4532-AE5C-676BE860B052}"/>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304" name="Group 80">
              <a:extLst>
                <a:ext uri="{FF2B5EF4-FFF2-40B4-BE49-F238E27FC236}">
                  <a16:creationId xmlns:a16="http://schemas.microsoft.com/office/drawing/2014/main" id="{1F1EE8DF-8A86-442A-BE16-F701F5DCDC0F}"/>
                </a:ext>
              </a:extLst>
            </xdr:cNvPr>
            <xdr:cNvGrpSpPr>
              <a:grpSpLocks/>
            </xdr:cNvGrpSpPr>
          </xdr:nvGrpSpPr>
          <xdr:grpSpPr bwMode="auto">
            <a:xfrm>
              <a:off x="1838" y="1100"/>
              <a:ext cx="958" cy="712"/>
              <a:chOff x="1838" y="1100"/>
              <a:chExt cx="958" cy="712"/>
            </a:xfrm>
          </xdr:grpSpPr>
          <xdr:sp macro="" textlink="">
            <xdr:nvSpPr>
              <xdr:cNvPr id="305" name="AutoShape 82">
                <a:extLst>
                  <a:ext uri="{FF2B5EF4-FFF2-40B4-BE49-F238E27FC236}">
                    <a16:creationId xmlns:a16="http://schemas.microsoft.com/office/drawing/2014/main" id="{936E83F8-F32C-47C9-B435-8023543757AD}"/>
                  </a:ext>
                </a:extLst>
              </xdr:cNvPr>
              <xdr:cNvSpPr>
                <a:spLocks noChangeArrowheads="1"/>
              </xdr:cNvSpPr>
            </xdr:nvSpPr>
            <xdr:spPr bwMode="auto">
              <a:xfrm>
                <a:off x="1838" y="1100"/>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306" name="Text Box 81">
                <a:extLst>
                  <a:ext uri="{FF2B5EF4-FFF2-40B4-BE49-F238E27FC236}">
                    <a16:creationId xmlns:a16="http://schemas.microsoft.com/office/drawing/2014/main" id="{9404D25C-3021-4B75-8479-A2D7417DF603}"/>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297" name="Text Box 78">
            <a:extLst>
              <a:ext uri="{FF2B5EF4-FFF2-40B4-BE49-F238E27FC236}">
                <a16:creationId xmlns:a16="http://schemas.microsoft.com/office/drawing/2014/main" id="{A7F887B2-9100-45EB-9547-A4ED2FD942D9}"/>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298" name="Text Box 77">
            <a:extLst>
              <a:ext uri="{FF2B5EF4-FFF2-40B4-BE49-F238E27FC236}">
                <a16:creationId xmlns:a16="http://schemas.microsoft.com/office/drawing/2014/main" id="{590E61CA-AB73-40CE-A09D-DF313BCAC201}"/>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299" name="Text Box 76">
            <a:extLst>
              <a:ext uri="{FF2B5EF4-FFF2-40B4-BE49-F238E27FC236}">
                <a16:creationId xmlns:a16="http://schemas.microsoft.com/office/drawing/2014/main" id="{16E518A6-1ECF-48B1-803F-B3BBAE71AA1F}"/>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300" name="Text Box 75">
            <a:extLst>
              <a:ext uri="{FF2B5EF4-FFF2-40B4-BE49-F238E27FC236}">
                <a16:creationId xmlns:a16="http://schemas.microsoft.com/office/drawing/2014/main" id="{20B71A05-F1B3-46F2-A134-5E1BF4B4BDC1}"/>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1262063</xdr:colOff>
      <xdr:row>25</xdr:row>
      <xdr:rowOff>166687</xdr:rowOff>
    </xdr:from>
    <xdr:to>
      <xdr:col>21</xdr:col>
      <xdr:colOff>3738562</xdr:colOff>
      <xdr:row>25</xdr:row>
      <xdr:rowOff>2405062</xdr:rowOff>
    </xdr:to>
    <xdr:grpSp>
      <xdr:nvGrpSpPr>
        <xdr:cNvPr id="313" name="Group 74">
          <a:extLst>
            <a:ext uri="{FF2B5EF4-FFF2-40B4-BE49-F238E27FC236}">
              <a16:creationId xmlns:a16="http://schemas.microsoft.com/office/drawing/2014/main" id="{F1ADDDF3-F849-4CA8-A7EF-DF84A9D84CEB}"/>
            </a:ext>
          </a:extLst>
        </xdr:cNvPr>
        <xdr:cNvGrpSpPr>
          <a:grpSpLocks/>
        </xdr:cNvGrpSpPr>
      </xdr:nvGrpSpPr>
      <xdr:grpSpPr bwMode="auto">
        <a:xfrm>
          <a:off x="14586177" y="41173173"/>
          <a:ext cx="2476499" cy="2238375"/>
          <a:chOff x="815" y="707"/>
          <a:chExt cx="1981" cy="1487"/>
        </a:xfrm>
      </xdr:grpSpPr>
      <xdr:grpSp>
        <xdr:nvGrpSpPr>
          <xdr:cNvPr id="314" name="Group 79">
            <a:extLst>
              <a:ext uri="{FF2B5EF4-FFF2-40B4-BE49-F238E27FC236}">
                <a16:creationId xmlns:a16="http://schemas.microsoft.com/office/drawing/2014/main" id="{4023BCC6-AA3C-4EE7-B732-78A5F7DC3059}"/>
              </a:ext>
            </a:extLst>
          </xdr:cNvPr>
          <xdr:cNvGrpSpPr>
            <a:grpSpLocks/>
          </xdr:cNvGrpSpPr>
        </xdr:nvGrpSpPr>
        <xdr:grpSpPr bwMode="auto">
          <a:xfrm>
            <a:off x="815" y="707"/>
            <a:ext cx="1981" cy="1487"/>
            <a:chOff x="815" y="707"/>
            <a:chExt cx="1981" cy="1487"/>
          </a:xfrm>
        </xdr:grpSpPr>
        <xdr:grpSp>
          <xdr:nvGrpSpPr>
            <xdr:cNvPr id="319" name="Group 89">
              <a:extLst>
                <a:ext uri="{FF2B5EF4-FFF2-40B4-BE49-F238E27FC236}">
                  <a16:creationId xmlns:a16="http://schemas.microsoft.com/office/drawing/2014/main" id="{8D061025-B85A-40A4-9562-0511BD6A1F4E}"/>
                </a:ext>
              </a:extLst>
            </xdr:cNvPr>
            <xdr:cNvGrpSpPr>
              <a:grpSpLocks/>
            </xdr:cNvGrpSpPr>
          </xdr:nvGrpSpPr>
          <xdr:grpSpPr bwMode="auto">
            <a:xfrm>
              <a:off x="1325" y="707"/>
              <a:ext cx="958" cy="712"/>
              <a:chOff x="1325" y="707"/>
              <a:chExt cx="958" cy="712"/>
            </a:xfrm>
          </xdr:grpSpPr>
          <xdr:sp macro="" textlink="">
            <xdr:nvSpPr>
              <xdr:cNvPr id="329" name="AutoShape 91">
                <a:extLst>
                  <a:ext uri="{FF2B5EF4-FFF2-40B4-BE49-F238E27FC236}">
                    <a16:creationId xmlns:a16="http://schemas.microsoft.com/office/drawing/2014/main" id="{4E7F3DA3-5B82-43E0-9AA6-4A208D9F5739}"/>
                  </a:ext>
                </a:extLst>
              </xdr:cNvPr>
              <xdr:cNvSpPr>
                <a:spLocks noChangeArrowheads="1"/>
              </xdr:cNvSpPr>
            </xdr:nvSpPr>
            <xdr:spPr bwMode="auto">
              <a:xfrm>
                <a:off x="1325" y="707"/>
                <a:ext cx="958" cy="712"/>
              </a:xfrm>
              <a:prstGeom prst="diamond">
                <a:avLst/>
              </a:prstGeom>
              <a:solidFill>
                <a:srgbClr val="00B05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330" name="Text Box 90">
                <a:extLst>
                  <a:ext uri="{FF2B5EF4-FFF2-40B4-BE49-F238E27FC236}">
                    <a16:creationId xmlns:a16="http://schemas.microsoft.com/office/drawing/2014/main" id="{225DBFB8-6F66-47AE-922E-B081C7A37671}"/>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320" name="Group 86">
              <a:extLst>
                <a:ext uri="{FF2B5EF4-FFF2-40B4-BE49-F238E27FC236}">
                  <a16:creationId xmlns:a16="http://schemas.microsoft.com/office/drawing/2014/main" id="{CD9E2217-9EB6-4780-BC83-6DA473C74117}"/>
                </a:ext>
              </a:extLst>
            </xdr:cNvPr>
            <xdr:cNvGrpSpPr>
              <a:grpSpLocks/>
            </xdr:cNvGrpSpPr>
          </xdr:nvGrpSpPr>
          <xdr:grpSpPr bwMode="auto">
            <a:xfrm>
              <a:off x="1368" y="1482"/>
              <a:ext cx="958" cy="712"/>
              <a:chOff x="1368" y="1482"/>
              <a:chExt cx="958" cy="712"/>
            </a:xfrm>
          </xdr:grpSpPr>
          <xdr:sp macro="" textlink="">
            <xdr:nvSpPr>
              <xdr:cNvPr id="327" name="AutoShape 88">
                <a:extLst>
                  <a:ext uri="{FF2B5EF4-FFF2-40B4-BE49-F238E27FC236}">
                    <a16:creationId xmlns:a16="http://schemas.microsoft.com/office/drawing/2014/main" id="{21363AD0-4820-442D-B434-1BE1839BAD77}"/>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328" name="Text Box 87">
                <a:extLst>
                  <a:ext uri="{FF2B5EF4-FFF2-40B4-BE49-F238E27FC236}">
                    <a16:creationId xmlns:a16="http://schemas.microsoft.com/office/drawing/2014/main" id="{767840A8-5773-4C29-81AD-44D4A43D6B79}"/>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321" name="Group 83">
              <a:extLst>
                <a:ext uri="{FF2B5EF4-FFF2-40B4-BE49-F238E27FC236}">
                  <a16:creationId xmlns:a16="http://schemas.microsoft.com/office/drawing/2014/main" id="{44332BB4-948E-49E4-B188-1422242EDC95}"/>
                </a:ext>
              </a:extLst>
            </xdr:cNvPr>
            <xdr:cNvGrpSpPr>
              <a:grpSpLocks/>
            </xdr:cNvGrpSpPr>
          </xdr:nvGrpSpPr>
          <xdr:grpSpPr bwMode="auto">
            <a:xfrm>
              <a:off x="815" y="1111"/>
              <a:ext cx="958" cy="712"/>
              <a:chOff x="815" y="1111"/>
              <a:chExt cx="958" cy="712"/>
            </a:xfrm>
          </xdr:grpSpPr>
          <xdr:sp macro="" textlink="">
            <xdr:nvSpPr>
              <xdr:cNvPr id="325" name="AutoShape 85">
                <a:extLst>
                  <a:ext uri="{FF2B5EF4-FFF2-40B4-BE49-F238E27FC236}">
                    <a16:creationId xmlns:a16="http://schemas.microsoft.com/office/drawing/2014/main" id="{27F0AB46-2D57-4941-A0C7-917187CE870C}"/>
                  </a:ext>
                </a:extLst>
              </xdr:cNvPr>
              <xdr:cNvSpPr>
                <a:spLocks noChangeArrowheads="1"/>
              </xdr:cNvSpPr>
            </xdr:nvSpPr>
            <xdr:spPr bwMode="auto">
              <a:xfrm>
                <a:off x="815" y="1111"/>
                <a:ext cx="958" cy="712"/>
              </a:xfrm>
              <a:prstGeom prst="diamond">
                <a:avLst/>
              </a:prstGeom>
              <a:solidFill>
                <a:srgbClr val="FFFF0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326" name="Text Box 84">
                <a:extLst>
                  <a:ext uri="{FF2B5EF4-FFF2-40B4-BE49-F238E27FC236}">
                    <a16:creationId xmlns:a16="http://schemas.microsoft.com/office/drawing/2014/main" id="{875EDEA6-D395-4E2D-8F34-FD2D15C7669E}"/>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322" name="Group 80">
              <a:extLst>
                <a:ext uri="{FF2B5EF4-FFF2-40B4-BE49-F238E27FC236}">
                  <a16:creationId xmlns:a16="http://schemas.microsoft.com/office/drawing/2014/main" id="{BD45EAB6-582E-4706-9B42-76A71F1DDB01}"/>
                </a:ext>
              </a:extLst>
            </xdr:cNvPr>
            <xdr:cNvGrpSpPr>
              <a:grpSpLocks/>
            </xdr:cNvGrpSpPr>
          </xdr:nvGrpSpPr>
          <xdr:grpSpPr bwMode="auto">
            <a:xfrm>
              <a:off x="1838" y="1100"/>
              <a:ext cx="958" cy="712"/>
              <a:chOff x="1838" y="1100"/>
              <a:chExt cx="958" cy="712"/>
            </a:xfrm>
          </xdr:grpSpPr>
          <xdr:sp macro="" textlink="">
            <xdr:nvSpPr>
              <xdr:cNvPr id="323" name="AutoShape 82">
                <a:extLst>
                  <a:ext uri="{FF2B5EF4-FFF2-40B4-BE49-F238E27FC236}">
                    <a16:creationId xmlns:a16="http://schemas.microsoft.com/office/drawing/2014/main" id="{145EBFD3-DC1B-4611-845A-E3C783042ACF}"/>
                  </a:ext>
                </a:extLst>
              </xdr:cNvPr>
              <xdr:cNvSpPr>
                <a:spLocks noChangeArrowheads="1"/>
              </xdr:cNvSpPr>
            </xdr:nvSpPr>
            <xdr:spPr bwMode="auto">
              <a:xfrm>
                <a:off x="1838" y="1100"/>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324" name="Text Box 81">
                <a:extLst>
                  <a:ext uri="{FF2B5EF4-FFF2-40B4-BE49-F238E27FC236}">
                    <a16:creationId xmlns:a16="http://schemas.microsoft.com/office/drawing/2014/main" id="{FF9DB00D-63AD-4D51-BB96-1217EF0BDE60}"/>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315" name="Text Box 78">
            <a:extLst>
              <a:ext uri="{FF2B5EF4-FFF2-40B4-BE49-F238E27FC236}">
                <a16:creationId xmlns:a16="http://schemas.microsoft.com/office/drawing/2014/main" id="{208A5F7E-9764-4FD6-B80C-2559B1AA4C5C}"/>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316" name="Text Box 77">
            <a:extLst>
              <a:ext uri="{FF2B5EF4-FFF2-40B4-BE49-F238E27FC236}">
                <a16:creationId xmlns:a16="http://schemas.microsoft.com/office/drawing/2014/main" id="{9DA99930-39FD-4985-BD13-48B072265549}"/>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317" name="Text Box 76">
            <a:extLst>
              <a:ext uri="{FF2B5EF4-FFF2-40B4-BE49-F238E27FC236}">
                <a16:creationId xmlns:a16="http://schemas.microsoft.com/office/drawing/2014/main" id="{42EC381C-9B2D-4006-8332-EB76851DCB10}"/>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318" name="Text Box 75">
            <a:extLst>
              <a:ext uri="{FF2B5EF4-FFF2-40B4-BE49-F238E27FC236}">
                <a16:creationId xmlns:a16="http://schemas.microsoft.com/office/drawing/2014/main" id="{5C01C170-451C-4206-9F5C-6E7529751D79}"/>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1262062</xdr:colOff>
      <xdr:row>27</xdr:row>
      <xdr:rowOff>142876</xdr:rowOff>
    </xdr:from>
    <xdr:to>
      <xdr:col>21</xdr:col>
      <xdr:colOff>3690936</xdr:colOff>
      <xdr:row>27</xdr:row>
      <xdr:rowOff>2524126</xdr:rowOff>
    </xdr:to>
    <xdr:grpSp>
      <xdr:nvGrpSpPr>
        <xdr:cNvPr id="331" name="Group 74">
          <a:extLst>
            <a:ext uri="{FF2B5EF4-FFF2-40B4-BE49-F238E27FC236}">
              <a16:creationId xmlns:a16="http://schemas.microsoft.com/office/drawing/2014/main" id="{C932B102-53A4-4A9A-81E0-CE0FCCC03FF1}"/>
            </a:ext>
          </a:extLst>
        </xdr:cNvPr>
        <xdr:cNvGrpSpPr>
          <a:grpSpLocks/>
        </xdr:cNvGrpSpPr>
      </xdr:nvGrpSpPr>
      <xdr:grpSpPr bwMode="auto">
        <a:xfrm>
          <a:off x="14586176" y="46211219"/>
          <a:ext cx="2428874" cy="2381250"/>
          <a:chOff x="815" y="707"/>
          <a:chExt cx="1981" cy="1487"/>
        </a:xfrm>
      </xdr:grpSpPr>
      <xdr:grpSp>
        <xdr:nvGrpSpPr>
          <xdr:cNvPr id="332" name="Group 79">
            <a:extLst>
              <a:ext uri="{FF2B5EF4-FFF2-40B4-BE49-F238E27FC236}">
                <a16:creationId xmlns:a16="http://schemas.microsoft.com/office/drawing/2014/main" id="{8EC72693-8A2C-439C-AF71-1608035963C7}"/>
              </a:ext>
            </a:extLst>
          </xdr:cNvPr>
          <xdr:cNvGrpSpPr>
            <a:grpSpLocks/>
          </xdr:cNvGrpSpPr>
        </xdr:nvGrpSpPr>
        <xdr:grpSpPr bwMode="auto">
          <a:xfrm>
            <a:off x="815" y="707"/>
            <a:ext cx="1981" cy="1487"/>
            <a:chOff x="815" y="707"/>
            <a:chExt cx="1981" cy="1487"/>
          </a:xfrm>
        </xdr:grpSpPr>
        <xdr:grpSp>
          <xdr:nvGrpSpPr>
            <xdr:cNvPr id="337" name="Group 89">
              <a:extLst>
                <a:ext uri="{FF2B5EF4-FFF2-40B4-BE49-F238E27FC236}">
                  <a16:creationId xmlns:a16="http://schemas.microsoft.com/office/drawing/2014/main" id="{001B60C2-411E-41EE-833D-55F4F85964B0}"/>
                </a:ext>
              </a:extLst>
            </xdr:cNvPr>
            <xdr:cNvGrpSpPr>
              <a:grpSpLocks/>
            </xdr:cNvGrpSpPr>
          </xdr:nvGrpSpPr>
          <xdr:grpSpPr bwMode="auto">
            <a:xfrm>
              <a:off x="1325" y="707"/>
              <a:ext cx="958" cy="712"/>
              <a:chOff x="1325" y="707"/>
              <a:chExt cx="958" cy="712"/>
            </a:xfrm>
          </xdr:grpSpPr>
          <xdr:sp macro="" textlink="">
            <xdr:nvSpPr>
              <xdr:cNvPr id="347" name="AutoShape 91">
                <a:extLst>
                  <a:ext uri="{FF2B5EF4-FFF2-40B4-BE49-F238E27FC236}">
                    <a16:creationId xmlns:a16="http://schemas.microsoft.com/office/drawing/2014/main" id="{994D647F-FD88-4391-9B79-409C86D68D06}"/>
                  </a:ext>
                </a:extLst>
              </xdr:cNvPr>
              <xdr:cNvSpPr>
                <a:spLocks noChangeArrowheads="1"/>
              </xdr:cNvSpPr>
            </xdr:nvSpPr>
            <xdr:spPr bwMode="auto">
              <a:xfrm>
                <a:off x="1325" y="707"/>
                <a:ext cx="958" cy="712"/>
              </a:xfrm>
              <a:prstGeom prst="diamond">
                <a:avLst/>
              </a:prstGeom>
              <a:solidFill>
                <a:srgbClr val="00B05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348" name="Text Box 90">
                <a:extLst>
                  <a:ext uri="{FF2B5EF4-FFF2-40B4-BE49-F238E27FC236}">
                    <a16:creationId xmlns:a16="http://schemas.microsoft.com/office/drawing/2014/main" id="{938E1DE8-8908-4FF0-BD56-165634F33E0C}"/>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338" name="Group 86">
              <a:extLst>
                <a:ext uri="{FF2B5EF4-FFF2-40B4-BE49-F238E27FC236}">
                  <a16:creationId xmlns:a16="http://schemas.microsoft.com/office/drawing/2014/main" id="{511FCE55-A4FE-4233-9088-30E6F7B3E0D1}"/>
                </a:ext>
              </a:extLst>
            </xdr:cNvPr>
            <xdr:cNvGrpSpPr>
              <a:grpSpLocks/>
            </xdr:cNvGrpSpPr>
          </xdr:nvGrpSpPr>
          <xdr:grpSpPr bwMode="auto">
            <a:xfrm>
              <a:off x="1368" y="1482"/>
              <a:ext cx="958" cy="712"/>
              <a:chOff x="1368" y="1482"/>
              <a:chExt cx="958" cy="712"/>
            </a:xfrm>
          </xdr:grpSpPr>
          <xdr:sp macro="" textlink="">
            <xdr:nvSpPr>
              <xdr:cNvPr id="345" name="AutoShape 88">
                <a:extLst>
                  <a:ext uri="{FF2B5EF4-FFF2-40B4-BE49-F238E27FC236}">
                    <a16:creationId xmlns:a16="http://schemas.microsoft.com/office/drawing/2014/main" id="{BA33DC3D-F125-427B-9C0F-7CE2FF9AA31A}"/>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346" name="Text Box 87">
                <a:extLst>
                  <a:ext uri="{FF2B5EF4-FFF2-40B4-BE49-F238E27FC236}">
                    <a16:creationId xmlns:a16="http://schemas.microsoft.com/office/drawing/2014/main" id="{664E0D7B-399A-4D47-A708-BA9EB060B828}"/>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339" name="Group 83">
              <a:extLst>
                <a:ext uri="{FF2B5EF4-FFF2-40B4-BE49-F238E27FC236}">
                  <a16:creationId xmlns:a16="http://schemas.microsoft.com/office/drawing/2014/main" id="{F80702AC-BB33-475A-9DE6-2A603565FAF3}"/>
                </a:ext>
              </a:extLst>
            </xdr:cNvPr>
            <xdr:cNvGrpSpPr>
              <a:grpSpLocks/>
            </xdr:cNvGrpSpPr>
          </xdr:nvGrpSpPr>
          <xdr:grpSpPr bwMode="auto">
            <a:xfrm>
              <a:off x="815" y="1111"/>
              <a:ext cx="958" cy="712"/>
              <a:chOff x="815" y="1111"/>
              <a:chExt cx="958" cy="712"/>
            </a:xfrm>
          </xdr:grpSpPr>
          <xdr:sp macro="" textlink="">
            <xdr:nvSpPr>
              <xdr:cNvPr id="343" name="AutoShape 85">
                <a:extLst>
                  <a:ext uri="{FF2B5EF4-FFF2-40B4-BE49-F238E27FC236}">
                    <a16:creationId xmlns:a16="http://schemas.microsoft.com/office/drawing/2014/main" id="{011C53C7-D756-4FE2-A7B0-5FE7673A1979}"/>
                  </a:ext>
                </a:extLst>
              </xdr:cNvPr>
              <xdr:cNvSpPr>
                <a:spLocks noChangeArrowheads="1"/>
              </xdr:cNvSpPr>
            </xdr:nvSpPr>
            <xdr:spPr bwMode="auto">
              <a:xfrm>
                <a:off x="815" y="1111"/>
                <a:ext cx="958" cy="712"/>
              </a:xfrm>
              <a:prstGeom prst="diamond">
                <a:avLst/>
              </a:prstGeom>
              <a:solidFill>
                <a:srgbClr val="FFFF0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344" name="Text Box 84">
                <a:extLst>
                  <a:ext uri="{FF2B5EF4-FFF2-40B4-BE49-F238E27FC236}">
                    <a16:creationId xmlns:a16="http://schemas.microsoft.com/office/drawing/2014/main" id="{BA08A45A-5402-4497-8911-24E7054A5595}"/>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340" name="Group 80">
              <a:extLst>
                <a:ext uri="{FF2B5EF4-FFF2-40B4-BE49-F238E27FC236}">
                  <a16:creationId xmlns:a16="http://schemas.microsoft.com/office/drawing/2014/main" id="{93FA7114-AC31-4DBE-B1D9-1EBF25326CE2}"/>
                </a:ext>
              </a:extLst>
            </xdr:cNvPr>
            <xdr:cNvGrpSpPr>
              <a:grpSpLocks/>
            </xdr:cNvGrpSpPr>
          </xdr:nvGrpSpPr>
          <xdr:grpSpPr bwMode="auto">
            <a:xfrm>
              <a:off x="1838" y="1100"/>
              <a:ext cx="958" cy="712"/>
              <a:chOff x="1838" y="1100"/>
              <a:chExt cx="958" cy="712"/>
            </a:xfrm>
          </xdr:grpSpPr>
          <xdr:sp macro="" textlink="">
            <xdr:nvSpPr>
              <xdr:cNvPr id="341" name="AutoShape 82">
                <a:extLst>
                  <a:ext uri="{FF2B5EF4-FFF2-40B4-BE49-F238E27FC236}">
                    <a16:creationId xmlns:a16="http://schemas.microsoft.com/office/drawing/2014/main" id="{5B977F03-069D-4A85-9C78-33015A521C25}"/>
                  </a:ext>
                </a:extLst>
              </xdr:cNvPr>
              <xdr:cNvSpPr>
                <a:spLocks noChangeArrowheads="1"/>
              </xdr:cNvSpPr>
            </xdr:nvSpPr>
            <xdr:spPr bwMode="auto">
              <a:xfrm>
                <a:off x="1838" y="1100"/>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342" name="Text Box 81">
                <a:extLst>
                  <a:ext uri="{FF2B5EF4-FFF2-40B4-BE49-F238E27FC236}">
                    <a16:creationId xmlns:a16="http://schemas.microsoft.com/office/drawing/2014/main" id="{491D2CE5-4193-43A7-9247-6AFB1433654B}"/>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333" name="Text Box 78">
            <a:extLst>
              <a:ext uri="{FF2B5EF4-FFF2-40B4-BE49-F238E27FC236}">
                <a16:creationId xmlns:a16="http://schemas.microsoft.com/office/drawing/2014/main" id="{2E338F9D-59CD-497E-8905-2EBE4517701D}"/>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334" name="Text Box 77">
            <a:extLst>
              <a:ext uri="{FF2B5EF4-FFF2-40B4-BE49-F238E27FC236}">
                <a16:creationId xmlns:a16="http://schemas.microsoft.com/office/drawing/2014/main" id="{0C763617-B29D-42D4-B7B3-49EFE29021BB}"/>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335" name="Text Box 76">
            <a:extLst>
              <a:ext uri="{FF2B5EF4-FFF2-40B4-BE49-F238E27FC236}">
                <a16:creationId xmlns:a16="http://schemas.microsoft.com/office/drawing/2014/main" id="{85ABA27C-3973-4F7A-BB68-53E1200DC7D5}"/>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336" name="Text Box 75">
            <a:extLst>
              <a:ext uri="{FF2B5EF4-FFF2-40B4-BE49-F238E27FC236}">
                <a16:creationId xmlns:a16="http://schemas.microsoft.com/office/drawing/2014/main" id="{E0AA8829-55E8-47EC-9022-65BA0E357B72}"/>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1304925</xdr:colOff>
      <xdr:row>28</xdr:row>
      <xdr:rowOff>76200</xdr:rowOff>
    </xdr:from>
    <xdr:to>
      <xdr:col>21</xdr:col>
      <xdr:colOff>3619499</xdr:colOff>
      <xdr:row>28</xdr:row>
      <xdr:rowOff>2333625</xdr:rowOff>
    </xdr:to>
    <xdr:grpSp>
      <xdr:nvGrpSpPr>
        <xdr:cNvPr id="349" name="Group 74">
          <a:extLst>
            <a:ext uri="{FF2B5EF4-FFF2-40B4-BE49-F238E27FC236}">
              <a16:creationId xmlns:a16="http://schemas.microsoft.com/office/drawing/2014/main" id="{1BB41350-DAB3-42CB-BB45-F84DB3401D6E}"/>
            </a:ext>
          </a:extLst>
        </xdr:cNvPr>
        <xdr:cNvGrpSpPr>
          <a:grpSpLocks/>
        </xdr:cNvGrpSpPr>
      </xdr:nvGrpSpPr>
      <xdr:grpSpPr bwMode="auto">
        <a:xfrm>
          <a:off x="14629039" y="48778886"/>
          <a:ext cx="2314574" cy="2257425"/>
          <a:chOff x="815" y="707"/>
          <a:chExt cx="1981" cy="1487"/>
        </a:xfrm>
      </xdr:grpSpPr>
      <xdr:grpSp>
        <xdr:nvGrpSpPr>
          <xdr:cNvPr id="350" name="Group 79">
            <a:extLst>
              <a:ext uri="{FF2B5EF4-FFF2-40B4-BE49-F238E27FC236}">
                <a16:creationId xmlns:a16="http://schemas.microsoft.com/office/drawing/2014/main" id="{66A36434-9415-4D45-9D29-13FBE5D0A965}"/>
              </a:ext>
            </a:extLst>
          </xdr:cNvPr>
          <xdr:cNvGrpSpPr>
            <a:grpSpLocks/>
          </xdr:cNvGrpSpPr>
        </xdr:nvGrpSpPr>
        <xdr:grpSpPr bwMode="auto">
          <a:xfrm>
            <a:off x="815" y="707"/>
            <a:ext cx="1981" cy="1487"/>
            <a:chOff x="815" y="707"/>
            <a:chExt cx="1981" cy="1487"/>
          </a:xfrm>
        </xdr:grpSpPr>
        <xdr:grpSp>
          <xdr:nvGrpSpPr>
            <xdr:cNvPr id="355" name="Group 89">
              <a:extLst>
                <a:ext uri="{FF2B5EF4-FFF2-40B4-BE49-F238E27FC236}">
                  <a16:creationId xmlns:a16="http://schemas.microsoft.com/office/drawing/2014/main" id="{FC63EFFB-FA6D-4DF4-8C35-34981C0DEE92}"/>
                </a:ext>
              </a:extLst>
            </xdr:cNvPr>
            <xdr:cNvGrpSpPr>
              <a:grpSpLocks/>
            </xdr:cNvGrpSpPr>
          </xdr:nvGrpSpPr>
          <xdr:grpSpPr bwMode="auto">
            <a:xfrm>
              <a:off x="1325" y="707"/>
              <a:ext cx="958" cy="712"/>
              <a:chOff x="1325" y="707"/>
              <a:chExt cx="958" cy="712"/>
            </a:xfrm>
          </xdr:grpSpPr>
          <xdr:sp macro="" textlink="">
            <xdr:nvSpPr>
              <xdr:cNvPr id="365" name="AutoShape 91">
                <a:extLst>
                  <a:ext uri="{FF2B5EF4-FFF2-40B4-BE49-F238E27FC236}">
                    <a16:creationId xmlns:a16="http://schemas.microsoft.com/office/drawing/2014/main" id="{88909382-ECBC-4045-9028-700517B7DCAD}"/>
                  </a:ext>
                </a:extLst>
              </xdr:cNvPr>
              <xdr:cNvSpPr>
                <a:spLocks noChangeArrowheads="1"/>
              </xdr:cNvSpPr>
            </xdr:nvSpPr>
            <xdr:spPr bwMode="auto">
              <a:xfrm>
                <a:off x="1325" y="707"/>
                <a:ext cx="958" cy="712"/>
              </a:xfrm>
              <a:prstGeom prst="diamond">
                <a:avLst/>
              </a:prstGeom>
              <a:solidFill>
                <a:srgbClr val="00B05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366" name="Text Box 90">
                <a:extLst>
                  <a:ext uri="{FF2B5EF4-FFF2-40B4-BE49-F238E27FC236}">
                    <a16:creationId xmlns:a16="http://schemas.microsoft.com/office/drawing/2014/main" id="{5C172FB7-5E98-4D8F-A4E7-AB8CBD7F37AF}"/>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356" name="Group 86">
              <a:extLst>
                <a:ext uri="{FF2B5EF4-FFF2-40B4-BE49-F238E27FC236}">
                  <a16:creationId xmlns:a16="http://schemas.microsoft.com/office/drawing/2014/main" id="{CEB85133-3B5E-48CE-8474-BECE8DA6402A}"/>
                </a:ext>
              </a:extLst>
            </xdr:cNvPr>
            <xdr:cNvGrpSpPr>
              <a:grpSpLocks/>
            </xdr:cNvGrpSpPr>
          </xdr:nvGrpSpPr>
          <xdr:grpSpPr bwMode="auto">
            <a:xfrm>
              <a:off x="1368" y="1482"/>
              <a:ext cx="958" cy="712"/>
              <a:chOff x="1368" y="1482"/>
              <a:chExt cx="958" cy="712"/>
            </a:xfrm>
          </xdr:grpSpPr>
          <xdr:sp macro="" textlink="">
            <xdr:nvSpPr>
              <xdr:cNvPr id="363" name="AutoShape 88">
                <a:extLst>
                  <a:ext uri="{FF2B5EF4-FFF2-40B4-BE49-F238E27FC236}">
                    <a16:creationId xmlns:a16="http://schemas.microsoft.com/office/drawing/2014/main" id="{B97F2080-F0AE-4D06-88C3-EACB9AD2FF11}"/>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364" name="Text Box 87">
                <a:extLst>
                  <a:ext uri="{FF2B5EF4-FFF2-40B4-BE49-F238E27FC236}">
                    <a16:creationId xmlns:a16="http://schemas.microsoft.com/office/drawing/2014/main" id="{71A8E76A-06B1-41E5-B058-3784A151F50F}"/>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357" name="Group 83">
              <a:extLst>
                <a:ext uri="{FF2B5EF4-FFF2-40B4-BE49-F238E27FC236}">
                  <a16:creationId xmlns:a16="http://schemas.microsoft.com/office/drawing/2014/main" id="{823C0D4B-24DF-41C2-BEC9-E7063343CC13}"/>
                </a:ext>
              </a:extLst>
            </xdr:cNvPr>
            <xdr:cNvGrpSpPr>
              <a:grpSpLocks/>
            </xdr:cNvGrpSpPr>
          </xdr:nvGrpSpPr>
          <xdr:grpSpPr bwMode="auto">
            <a:xfrm>
              <a:off x="815" y="1111"/>
              <a:ext cx="958" cy="712"/>
              <a:chOff x="815" y="1111"/>
              <a:chExt cx="958" cy="712"/>
            </a:xfrm>
          </xdr:grpSpPr>
          <xdr:sp macro="" textlink="">
            <xdr:nvSpPr>
              <xdr:cNvPr id="361" name="AutoShape 85">
                <a:extLst>
                  <a:ext uri="{FF2B5EF4-FFF2-40B4-BE49-F238E27FC236}">
                    <a16:creationId xmlns:a16="http://schemas.microsoft.com/office/drawing/2014/main" id="{0E6F52C8-0539-41AF-99EA-6C43F8B42114}"/>
                  </a:ext>
                </a:extLst>
              </xdr:cNvPr>
              <xdr:cNvSpPr>
                <a:spLocks noChangeArrowheads="1"/>
              </xdr:cNvSpPr>
            </xdr:nvSpPr>
            <xdr:spPr bwMode="auto">
              <a:xfrm>
                <a:off x="815" y="1111"/>
                <a:ext cx="958" cy="712"/>
              </a:xfrm>
              <a:prstGeom prst="diamond">
                <a:avLst/>
              </a:prstGeom>
              <a:solidFill>
                <a:srgbClr val="FFFF0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362" name="Text Box 84">
                <a:extLst>
                  <a:ext uri="{FF2B5EF4-FFF2-40B4-BE49-F238E27FC236}">
                    <a16:creationId xmlns:a16="http://schemas.microsoft.com/office/drawing/2014/main" id="{E13B19D3-1565-4F94-A502-7047B7205176}"/>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358" name="Group 80">
              <a:extLst>
                <a:ext uri="{FF2B5EF4-FFF2-40B4-BE49-F238E27FC236}">
                  <a16:creationId xmlns:a16="http://schemas.microsoft.com/office/drawing/2014/main" id="{CC651591-993D-4C72-9947-159994839EBA}"/>
                </a:ext>
              </a:extLst>
            </xdr:cNvPr>
            <xdr:cNvGrpSpPr>
              <a:grpSpLocks/>
            </xdr:cNvGrpSpPr>
          </xdr:nvGrpSpPr>
          <xdr:grpSpPr bwMode="auto">
            <a:xfrm>
              <a:off x="1838" y="1100"/>
              <a:ext cx="958" cy="712"/>
              <a:chOff x="1838" y="1100"/>
              <a:chExt cx="958" cy="712"/>
            </a:xfrm>
          </xdr:grpSpPr>
          <xdr:sp macro="" textlink="">
            <xdr:nvSpPr>
              <xdr:cNvPr id="359" name="AutoShape 82">
                <a:extLst>
                  <a:ext uri="{FF2B5EF4-FFF2-40B4-BE49-F238E27FC236}">
                    <a16:creationId xmlns:a16="http://schemas.microsoft.com/office/drawing/2014/main" id="{9A24D68C-723C-46ED-8C79-1B139FF11D06}"/>
                  </a:ext>
                </a:extLst>
              </xdr:cNvPr>
              <xdr:cNvSpPr>
                <a:spLocks noChangeArrowheads="1"/>
              </xdr:cNvSpPr>
            </xdr:nvSpPr>
            <xdr:spPr bwMode="auto">
              <a:xfrm>
                <a:off x="1838" y="1100"/>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360" name="Text Box 81">
                <a:extLst>
                  <a:ext uri="{FF2B5EF4-FFF2-40B4-BE49-F238E27FC236}">
                    <a16:creationId xmlns:a16="http://schemas.microsoft.com/office/drawing/2014/main" id="{9303DEA1-1485-4CB6-A83B-CED981E82596}"/>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351" name="Text Box 78">
            <a:extLst>
              <a:ext uri="{FF2B5EF4-FFF2-40B4-BE49-F238E27FC236}">
                <a16:creationId xmlns:a16="http://schemas.microsoft.com/office/drawing/2014/main" id="{107E167A-9A49-4BCB-A049-1C5313599C17}"/>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352" name="Text Box 77">
            <a:extLst>
              <a:ext uri="{FF2B5EF4-FFF2-40B4-BE49-F238E27FC236}">
                <a16:creationId xmlns:a16="http://schemas.microsoft.com/office/drawing/2014/main" id="{0355E1DA-E62D-4B3D-A51F-3624F8F4E68F}"/>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353" name="Text Box 76">
            <a:extLst>
              <a:ext uri="{FF2B5EF4-FFF2-40B4-BE49-F238E27FC236}">
                <a16:creationId xmlns:a16="http://schemas.microsoft.com/office/drawing/2014/main" id="{74286DD4-D142-42A8-AD13-61688D901F4F}"/>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354" name="Text Box 75">
            <a:extLst>
              <a:ext uri="{FF2B5EF4-FFF2-40B4-BE49-F238E27FC236}">
                <a16:creationId xmlns:a16="http://schemas.microsoft.com/office/drawing/2014/main" id="{3C3A83B7-7104-4084-B5A1-97FA7C2114BE}"/>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1128713</xdr:colOff>
      <xdr:row>29</xdr:row>
      <xdr:rowOff>119063</xdr:rowOff>
    </xdr:from>
    <xdr:to>
      <xdr:col>21</xdr:col>
      <xdr:colOff>3667125</xdr:colOff>
      <xdr:row>29</xdr:row>
      <xdr:rowOff>2428875</xdr:rowOff>
    </xdr:to>
    <xdr:grpSp>
      <xdr:nvGrpSpPr>
        <xdr:cNvPr id="367" name="Group 74">
          <a:extLst>
            <a:ext uri="{FF2B5EF4-FFF2-40B4-BE49-F238E27FC236}">
              <a16:creationId xmlns:a16="http://schemas.microsoft.com/office/drawing/2014/main" id="{EF4A4AC6-7081-4A59-AE65-12BFCD073B1A}"/>
            </a:ext>
          </a:extLst>
        </xdr:cNvPr>
        <xdr:cNvGrpSpPr>
          <a:grpSpLocks/>
        </xdr:cNvGrpSpPr>
      </xdr:nvGrpSpPr>
      <xdr:grpSpPr bwMode="auto">
        <a:xfrm>
          <a:off x="14452827" y="51379892"/>
          <a:ext cx="2538412" cy="2309812"/>
          <a:chOff x="815" y="707"/>
          <a:chExt cx="1981" cy="1487"/>
        </a:xfrm>
      </xdr:grpSpPr>
      <xdr:grpSp>
        <xdr:nvGrpSpPr>
          <xdr:cNvPr id="368" name="Group 79">
            <a:extLst>
              <a:ext uri="{FF2B5EF4-FFF2-40B4-BE49-F238E27FC236}">
                <a16:creationId xmlns:a16="http://schemas.microsoft.com/office/drawing/2014/main" id="{1C6D8F6B-94CB-4324-850C-5D14F8613D36}"/>
              </a:ext>
            </a:extLst>
          </xdr:cNvPr>
          <xdr:cNvGrpSpPr>
            <a:grpSpLocks/>
          </xdr:cNvGrpSpPr>
        </xdr:nvGrpSpPr>
        <xdr:grpSpPr bwMode="auto">
          <a:xfrm>
            <a:off x="815" y="707"/>
            <a:ext cx="1981" cy="1487"/>
            <a:chOff x="815" y="707"/>
            <a:chExt cx="1981" cy="1487"/>
          </a:xfrm>
        </xdr:grpSpPr>
        <xdr:grpSp>
          <xdr:nvGrpSpPr>
            <xdr:cNvPr id="373" name="Group 89">
              <a:extLst>
                <a:ext uri="{FF2B5EF4-FFF2-40B4-BE49-F238E27FC236}">
                  <a16:creationId xmlns:a16="http://schemas.microsoft.com/office/drawing/2014/main" id="{B1A943BC-C4FD-45B6-BFF1-1156E94F288A}"/>
                </a:ext>
              </a:extLst>
            </xdr:cNvPr>
            <xdr:cNvGrpSpPr>
              <a:grpSpLocks/>
            </xdr:cNvGrpSpPr>
          </xdr:nvGrpSpPr>
          <xdr:grpSpPr bwMode="auto">
            <a:xfrm>
              <a:off x="1325" y="707"/>
              <a:ext cx="958" cy="712"/>
              <a:chOff x="1325" y="707"/>
              <a:chExt cx="958" cy="712"/>
            </a:xfrm>
          </xdr:grpSpPr>
          <xdr:sp macro="" textlink="">
            <xdr:nvSpPr>
              <xdr:cNvPr id="383" name="AutoShape 91">
                <a:extLst>
                  <a:ext uri="{FF2B5EF4-FFF2-40B4-BE49-F238E27FC236}">
                    <a16:creationId xmlns:a16="http://schemas.microsoft.com/office/drawing/2014/main" id="{0DEAA382-6054-4767-944E-EEAC9CB7A9DD}"/>
                  </a:ext>
                </a:extLst>
              </xdr:cNvPr>
              <xdr:cNvSpPr>
                <a:spLocks noChangeArrowheads="1"/>
              </xdr:cNvSpPr>
            </xdr:nvSpPr>
            <xdr:spPr bwMode="auto">
              <a:xfrm>
                <a:off x="1325" y="707"/>
                <a:ext cx="958" cy="712"/>
              </a:xfrm>
              <a:prstGeom prst="diamond">
                <a:avLst/>
              </a:prstGeom>
              <a:solidFill>
                <a:srgbClr val="00B05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384" name="Text Box 90">
                <a:extLst>
                  <a:ext uri="{FF2B5EF4-FFF2-40B4-BE49-F238E27FC236}">
                    <a16:creationId xmlns:a16="http://schemas.microsoft.com/office/drawing/2014/main" id="{D1238171-3E9F-4D80-82D5-761C7D861AFB}"/>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374" name="Group 86">
              <a:extLst>
                <a:ext uri="{FF2B5EF4-FFF2-40B4-BE49-F238E27FC236}">
                  <a16:creationId xmlns:a16="http://schemas.microsoft.com/office/drawing/2014/main" id="{EC77A475-F8AE-4CD3-9021-21113F92A1DD}"/>
                </a:ext>
              </a:extLst>
            </xdr:cNvPr>
            <xdr:cNvGrpSpPr>
              <a:grpSpLocks/>
            </xdr:cNvGrpSpPr>
          </xdr:nvGrpSpPr>
          <xdr:grpSpPr bwMode="auto">
            <a:xfrm>
              <a:off x="1368" y="1482"/>
              <a:ext cx="958" cy="712"/>
              <a:chOff x="1368" y="1482"/>
              <a:chExt cx="958" cy="712"/>
            </a:xfrm>
          </xdr:grpSpPr>
          <xdr:sp macro="" textlink="">
            <xdr:nvSpPr>
              <xdr:cNvPr id="381" name="AutoShape 88">
                <a:extLst>
                  <a:ext uri="{FF2B5EF4-FFF2-40B4-BE49-F238E27FC236}">
                    <a16:creationId xmlns:a16="http://schemas.microsoft.com/office/drawing/2014/main" id="{7B214187-AF9D-47D4-BEF9-50B7F6E7B205}"/>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382" name="Text Box 87">
                <a:extLst>
                  <a:ext uri="{FF2B5EF4-FFF2-40B4-BE49-F238E27FC236}">
                    <a16:creationId xmlns:a16="http://schemas.microsoft.com/office/drawing/2014/main" id="{02212F30-4C8C-430B-8CC6-B3A55276A788}"/>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375" name="Group 83">
              <a:extLst>
                <a:ext uri="{FF2B5EF4-FFF2-40B4-BE49-F238E27FC236}">
                  <a16:creationId xmlns:a16="http://schemas.microsoft.com/office/drawing/2014/main" id="{5B9C04ED-AB9F-465A-8A99-30D4AC6CCE0D}"/>
                </a:ext>
              </a:extLst>
            </xdr:cNvPr>
            <xdr:cNvGrpSpPr>
              <a:grpSpLocks/>
            </xdr:cNvGrpSpPr>
          </xdr:nvGrpSpPr>
          <xdr:grpSpPr bwMode="auto">
            <a:xfrm>
              <a:off x="815" y="1111"/>
              <a:ext cx="958" cy="712"/>
              <a:chOff x="815" y="1111"/>
              <a:chExt cx="958" cy="712"/>
            </a:xfrm>
          </xdr:grpSpPr>
          <xdr:sp macro="" textlink="">
            <xdr:nvSpPr>
              <xdr:cNvPr id="379" name="AutoShape 85">
                <a:extLst>
                  <a:ext uri="{FF2B5EF4-FFF2-40B4-BE49-F238E27FC236}">
                    <a16:creationId xmlns:a16="http://schemas.microsoft.com/office/drawing/2014/main" id="{8928660B-271C-4055-AA5C-33DDFC7E56AE}"/>
                  </a:ext>
                </a:extLst>
              </xdr:cNvPr>
              <xdr:cNvSpPr>
                <a:spLocks noChangeArrowheads="1"/>
              </xdr:cNvSpPr>
            </xdr:nvSpPr>
            <xdr:spPr bwMode="auto">
              <a:xfrm>
                <a:off x="815" y="1111"/>
                <a:ext cx="958" cy="712"/>
              </a:xfrm>
              <a:prstGeom prst="diamond">
                <a:avLst/>
              </a:prstGeom>
              <a:solidFill>
                <a:srgbClr val="FFFF0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380" name="Text Box 84">
                <a:extLst>
                  <a:ext uri="{FF2B5EF4-FFF2-40B4-BE49-F238E27FC236}">
                    <a16:creationId xmlns:a16="http://schemas.microsoft.com/office/drawing/2014/main" id="{8D10473F-2E6B-416B-8240-D2A8D009804B}"/>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376" name="Group 80">
              <a:extLst>
                <a:ext uri="{FF2B5EF4-FFF2-40B4-BE49-F238E27FC236}">
                  <a16:creationId xmlns:a16="http://schemas.microsoft.com/office/drawing/2014/main" id="{E4B1E3D1-3309-43A6-A15D-0CC0337C50A4}"/>
                </a:ext>
              </a:extLst>
            </xdr:cNvPr>
            <xdr:cNvGrpSpPr>
              <a:grpSpLocks/>
            </xdr:cNvGrpSpPr>
          </xdr:nvGrpSpPr>
          <xdr:grpSpPr bwMode="auto">
            <a:xfrm>
              <a:off x="1838" y="1100"/>
              <a:ext cx="958" cy="712"/>
              <a:chOff x="1838" y="1100"/>
              <a:chExt cx="958" cy="712"/>
            </a:xfrm>
          </xdr:grpSpPr>
          <xdr:sp macro="" textlink="">
            <xdr:nvSpPr>
              <xdr:cNvPr id="377" name="AutoShape 82">
                <a:extLst>
                  <a:ext uri="{FF2B5EF4-FFF2-40B4-BE49-F238E27FC236}">
                    <a16:creationId xmlns:a16="http://schemas.microsoft.com/office/drawing/2014/main" id="{8C9C2A6C-3987-41AC-BAF8-F4B429D9DF13}"/>
                  </a:ext>
                </a:extLst>
              </xdr:cNvPr>
              <xdr:cNvSpPr>
                <a:spLocks noChangeArrowheads="1"/>
              </xdr:cNvSpPr>
            </xdr:nvSpPr>
            <xdr:spPr bwMode="auto">
              <a:xfrm>
                <a:off x="1838" y="1100"/>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378" name="Text Box 81">
                <a:extLst>
                  <a:ext uri="{FF2B5EF4-FFF2-40B4-BE49-F238E27FC236}">
                    <a16:creationId xmlns:a16="http://schemas.microsoft.com/office/drawing/2014/main" id="{F2F13C76-D3AC-4269-82A5-0FCE1CB5A3DB}"/>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369" name="Text Box 78">
            <a:extLst>
              <a:ext uri="{FF2B5EF4-FFF2-40B4-BE49-F238E27FC236}">
                <a16:creationId xmlns:a16="http://schemas.microsoft.com/office/drawing/2014/main" id="{5200C1DE-5C43-4C98-961E-20BD0A287529}"/>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370" name="Text Box 77">
            <a:extLst>
              <a:ext uri="{FF2B5EF4-FFF2-40B4-BE49-F238E27FC236}">
                <a16:creationId xmlns:a16="http://schemas.microsoft.com/office/drawing/2014/main" id="{2C63F944-F25D-4A64-B3B0-280FE4E790B2}"/>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371" name="Text Box 76">
            <a:extLst>
              <a:ext uri="{FF2B5EF4-FFF2-40B4-BE49-F238E27FC236}">
                <a16:creationId xmlns:a16="http://schemas.microsoft.com/office/drawing/2014/main" id="{5B1643FB-4AD2-4016-B6D7-BA89EED13665}"/>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372" name="Text Box 75">
            <a:extLst>
              <a:ext uri="{FF2B5EF4-FFF2-40B4-BE49-F238E27FC236}">
                <a16:creationId xmlns:a16="http://schemas.microsoft.com/office/drawing/2014/main" id="{C4B46ACA-FACD-4463-83C8-DC6E1B86F09E}"/>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1243012</xdr:colOff>
      <xdr:row>30</xdr:row>
      <xdr:rowOff>133350</xdr:rowOff>
    </xdr:from>
    <xdr:to>
      <xdr:col>21</xdr:col>
      <xdr:colOff>3548061</xdr:colOff>
      <xdr:row>30</xdr:row>
      <xdr:rowOff>2166937</xdr:rowOff>
    </xdr:to>
    <xdr:grpSp>
      <xdr:nvGrpSpPr>
        <xdr:cNvPr id="385" name="Group 74">
          <a:extLst>
            <a:ext uri="{FF2B5EF4-FFF2-40B4-BE49-F238E27FC236}">
              <a16:creationId xmlns:a16="http://schemas.microsoft.com/office/drawing/2014/main" id="{D9E28EAA-8849-4525-9F34-FE7C8D682C51}"/>
            </a:ext>
          </a:extLst>
        </xdr:cNvPr>
        <xdr:cNvGrpSpPr>
          <a:grpSpLocks/>
        </xdr:cNvGrpSpPr>
      </xdr:nvGrpSpPr>
      <xdr:grpSpPr bwMode="auto">
        <a:xfrm>
          <a:off x="14567126" y="53995864"/>
          <a:ext cx="2305049" cy="2033587"/>
          <a:chOff x="815" y="707"/>
          <a:chExt cx="1981" cy="1487"/>
        </a:xfrm>
      </xdr:grpSpPr>
      <xdr:grpSp>
        <xdr:nvGrpSpPr>
          <xdr:cNvPr id="386" name="Group 79">
            <a:extLst>
              <a:ext uri="{FF2B5EF4-FFF2-40B4-BE49-F238E27FC236}">
                <a16:creationId xmlns:a16="http://schemas.microsoft.com/office/drawing/2014/main" id="{20559001-3071-4202-99D9-83DDE6E396EA}"/>
              </a:ext>
            </a:extLst>
          </xdr:cNvPr>
          <xdr:cNvGrpSpPr>
            <a:grpSpLocks/>
          </xdr:cNvGrpSpPr>
        </xdr:nvGrpSpPr>
        <xdr:grpSpPr bwMode="auto">
          <a:xfrm>
            <a:off x="815" y="707"/>
            <a:ext cx="1981" cy="1487"/>
            <a:chOff x="815" y="707"/>
            <a:chExt cx="1981" cy="1487"/>
          </a:xfrm>
        </xdr:grpSpPr>
        <xdr:grpSp>
          <xdr:nvGrpSpPr>
            <xdr:cNvPr id="391" name="Group 89">
              <a:extLst>
                <a:ext uri="{FF2B5EF4-FFF2-40B4-BE49-F238E27FC236}">
                  <a16:creationId xmlns:a16="http://schemas.microsoft.com/office/drawing/2014/main" id="{14A9B7E2-9A19-4E1B-8D95-A6BF3395F405}"/>
                </a:ext>
              </a:extLst>
            </xdr:cNvPr>
            <xdr:cNvGrpSpPr>
              <a:grpSpLocks/>
            </xdr:cNvGrpSpPr>
          </xdr:nvGrpSpPr>
          <xdr:grpSpPr bwMode="auto">
            <a:xfrm>
              <a:off x="1325" y="707"/>
              <a:ext cx="958" cy="712"/>
              <a:chOff x="1325" y="707"/>
              <a:chExt cx="958" cy="712"/>
            </a:xfrm>
          </xdr:grpSpPr>
          <xdr:sp macro="" textlink="">
            <xdr:nvSpPr>
              <xdr:cNvPr id="401" name="AutoShape 91">
                <a:extLst>
                  <a:ext uri="{FF2B5EF4-FFF2-40B4-BE49-F238E27FC236}">
                    <a16:creationId xmlns:a16="http://schemas.microsoft.com/office/drawing/2014/main" id="{1D6B5E1C-3FD9-45E3-8DE4-3D7124D8F50A}"/>
                  </a:ext>
                </a:extLst>
              </xdr:cNvPr>
              <xdr:cNvSpPr>
                <a:spLocks noChangeArrowheads="1"/>
              </xdr:cNvSpPr>
            </xdr:nvSpPr>
            <xdr:spPr bwMode="auto">
              <a:xfrm>
                <a:off x="1325" y="707"/>
                <a:ext cx="958" cy="712"/>
              </a:xfrm>
              <a:prstGeom prst="diamond">
                <a:avLst/>
              </a:prstGeom>
              <a:solidFill>
                <a:srgbClr val="00B05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402" name="Text Box 90">
                <a:extLst>
                  <a:ext uri="{FF2B5EF4-FFF2-40B4-BE49-F238E27FC236}">
                    <a16:creationId xmlns:a16="http://schemas.microsoft.com/office/drawing/2014/main" id="{FAC772C2-6DD3-4714-A3AB-E8F8493441AA}"/>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392" name="Group 86">
              <a:extLst>
                <a:ext uri="{FF2B5EF4-FFF2-40B4-BE49-F238E27FC236}">
                  <a16:creationId xmlns:a16="http://schemas.microsoft.com/office/drawing/2014/main" id="{6AC5EB6C-3A19-406F-86F1-A0B4B4DC08E1}"/>
                </a:ext>
              </a:extLst>
            </xdr:cNvPr>
            <xdr:cNvGrpSpPr>
              <a:grpSpLocks/>
            </xdr:cNvGrpSpPr>
          </xdr:nvGrpSpPr>
          <xdr:grpSpPr bwMode="auto">
            <a:xfrm>
              <a:off x="1368" y="1482"/>
              <a:ext cx="958" cy="712"/>
              <a:chOff x="1368" y="1482"/>
              <a:chExt cx="958" cy="712"/>
            </a:xfrm>
          </xdr:grpSpPr>
          <xdr:sp macro="" textlink="">
            <xdr:nvSpPr>
              <xdr:cNvPr id="399" name="AutoShape 88">
                <a:extLst>
                  <a:ext uri="{FF2B5EF4-FFF2-40B4-BE49-F238E27FC236}">
                    <a16:creationId xmlns:a16="http://schemas.microsoft.com/office/drawing/2014/main" id="{DC1C9D18-5A0B-44D1-AB95-2EAA6F1013C2}"/>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400" name="Text Box 87">
                <a:extLst>
                  <a:ext uri="{FF2B5EF4-FFF2-40B4-BE49-F238E27FC236}">
                    <a16:creationId xmlns:a16="http://schemas.microsoft.com/office/drawing/2014/main" id="{719CB213-BB16-4BC1-ADFB-D3F24D8D4EF8}"/>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393" name="Group 83">
              <a:extLst>
                <a:ext uri="{FF2B5EF4-FFF2-40B4-BE49-F238E27FC236}">
                  <a16:creationId xmlns:a16="http://schemas.microsoft.com/office/drawing/2014/main" id="{05569CD7-6693-4454-ADF9-5BE528D37B95}"/>
                </a:ext>
              </a:extLst>
            </xdr:cNvPr>
            <xdr:cNvGrpSpPr>
              <a:grpSpLocks/>
            </xdr:cNvGrpSpPr>
          </xdr:nvGrpSpPr>
          <xdr:grpSpPr bwMode="auto">
            <a:xfrm>
              <a:off x="815" y="1111"/>
              <a:ext cx="958" cy="712"/>
              <a:chOff x="815" y="1111"/>
              <a:chExt cx="958" cy="712"/>
            </a:xfrm>
          </xdr:grpSpPr>
          <xdr:sp macro="" textlink="">
            <xdr:nvSpPr>
              <xdr:cNvPr id="397" name="AutoShape 85">
                <a:extLst>
                  <a:ext uri="{FF2B5EF4-FFF2-40B4-BE49-F238E27FC236}">
                    <a16:creationId xmlns:a16="http://schemas.microsoft.com/office/drawing/2014/main" id="{EFD3B04F-ADAC-4FD1-9E11-CC105D2CE5C3}"/>
                  </a:ext>
                </a:extLst>
              </xdr:cNvPr>
              <xdr:cNvSpPr>
                <a:spLocks noChangeArrowheads="1"/>
              </xdr:cNvSpPr>
            </xdr:nvSpPr>
            <xdr:spPr bwMode="auto">
              <a:xfrm>
                <a:off x="815" y="1111"/>
                <a:ext cx="958" cy="712"/>
              </a:xfrm>
              <a:prstGeom prst="diamond">
                <a:avLst/>
              </a:prstGeom>
              <a:solidFill>
                <a:srgbClr val="FFFF0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398" name="Text Box 84">
                <a:extLst>
                  <a:ext uri="{FF2B5EF4-FFF2-40B4-BE49-F238E27FC236}">
                    <a16:creationId xmlns:a16="http://schemas.microsoft.com/office/drawing/2014/main" id="{195216C7-9712-4716-A181-0C5BB945203E}"/>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394" name="Group 80">
              <a:extLst>
                <a:ext uri="{FF2B5EF4-FFF2-40B4-BE49-F238E27FC236}">
                  <a16:creationId xmlns:a16="http://schemas.microsoft.com/office/drawing/2014/main" id="{8EC5BB94-AB22-46ED-8ACB-679BAF7329B5}"/>
                </a:ext>
              </a:extLst>
            </xdr:cNvPr>
            <xdr:cNvGrpSpPr>
              <a:grpSpLocks/>
            </xdr:cNvGrpSpPr>
          </xdr:nvGrpSpPr>
          <xdr:grpSpPr bwMode="auto">
            <a:xfrm>
              <a:off x="1838" y="1100"/>
              <a:ext cx="958" cy="712"/>
              <a:chOff x="1838" y="1100"/>
              <a:chExt cx="958" cy="712"/>
            </a:xfrm>
          </xdr:grpSpPr>
          <xdr:sp macro="" textlink="">
            <xdr:nvSpPr>
              <xdr:cNvPr id="395" name="AutoShape 82">
                <a:extLst>
                  <a:ext uri="{FF2B5EF4-FFF2-40B4-BE49-F238E27FC236}">
                    <a16:creationId xmlns:a16="http://schemas.microsoft.com/office/drawing/2014/main" id="{0004AAAC-3E5F-4A77-B7D7-2231BDA345D9}"/>
                  </a:ext>
                </a:extLst>
              </xdr:cNvPr>
              <xdr:cNvSpPr>
                <a:spLocks noChangeArrowheads="1"/>
              </xdr:cNvSpPr>
            </xdr:nvSpPr>
            <xdr:spPr bwMode="auto">
              <a:xfrm>
                <a:off x="1838" y="1100"/>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396" name="Text Box 81">
                <a:extLst>
                  <a:ext uri="{FF2B5EF4-FFF2-40B4-BE49-F238E27FC236}">
                    <a16:creationId xmlns:a16="http://schemas.microsoft.com/office/drawing/2014/main" id="{3CD3A03B-25B1-4935-BBFB-5C47FF3ECFA6}"/>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387" name="Text Box 78">
            <a:extLst>
              <a:ext uri="{FF2B5EF4-FFF2-40B4-BE49-F238E27FC236}">
                <a16:creationId xmlns:a16="http://schemas.microsoft.com/office/drawing/2014/main" id="{E21B4A67-0946-4547-8296-A4547DDF6E1D}"/>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388" name="Text Box 77">
            <a:extLst>
              <a:ext uri="{FF2B5EF4-FFF2-40B4-BE49-F238E27FC236}">
                <a16:creationId xmlns:a16="http://schemas.microsoft.com/office/drawing/2014/main" id="{5A7F1388-C9D0-4F12-BC7E-B2DA4666CCBC}"/>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389" name="Text Box 76">
            <a:extLst>
              <a:ext uri="{FF2B5EF4-FFF2-40B4-BE49-F238E27FC236}">
                <a16:creationId xmlns:a16="http://schemas.microsoft.com/office/drawing/2014/main" id="{BE561B35-3B77-4ED8-B2A1-F2560BB7EC3C}"/>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390" name="Text Box 75">
            <a:extLst>
              <a:ext uri="{FF2B5EF4-FFF2-40B4-BE49-F238E27FC236}">
                <a16:creationId xmlns:a16="http://schemas.microsoft.com/office/drawing/2014/main" id="{E8710A05-93A5-469F-9ACF-E4EF691345DD}"/>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1157287</xdr:colOff>
      <xdr:row>31</xdr:row>
      <xdr:rowOff>85725</xdr:rowOff>
    </xdr:from>
    <xdr:to>
      <xdr:col>21</xdr:col>
      <xdr:colOff>3643311</xdr:colOff>
      <xdr:row>31</xdr:row>
      <xdr:rowOff>2309812</xdr:rowOff>
    </xdr:to>
    <xdr:grpSp>
      <xdr:nvGrpSpPr>
        <xdr:cNvPr id="403" name="Group 74">
          <a:extLst>
            <a:ext uri="{FF2B5EF4-FFF2-40B4-BE49-F238E27FC236}">
              <a16:creationId xmlns:a16="http://schemas.microsoft.com/office/drawing/2014/main" id="{0C2B4115-D04B-47EA-8FC8-CC0CBC983259}"/>
            </a:ext>
          </a:extLst>
        </xdr:cNvPr>
        <xdr:cNvGrpSpPr>
          <a:grpSpLocks/>
        </xdr:cNvGrpSpPr>
      </xdr:nvGrpSpPr>
      <xdr:grpSpPr bwMode="auto">
        <a:xfrm>
          <a:off x="14481401" y="56310439"/>
          <a:ext cx="2486024" cy="2224087"/>
          <a:chOff x="815" y="707"/>
          <a:chExt cx="1981" cy="1487"/>
        </a:xfrm>
      </xdr:grpSpPr>
      <xdr:grpSp>
        <xdr:nvGrpSpPr>
          <xdr:cNvPr id="404" name="Group 79">
            <a:extLst>
              <a:ext uri="{FF2B5EF4-FFF2-40B4-BE49-F238E27FC236}">
                <a16:creationId xmlns:a16="http://schemas.microsoft.com/office/drawing/2014/main" id="{AEF40086-CAD7-4CE2-A461-0348931CB5A4}"/>
              </a:ext>
            </a:extLst>
          </xdr:cNvPr>
          <xdr:cNvGrpSpPr>
            <a:grpSpLocks/>
          </xdr:cNvGrpSpPr>
        </xdr:nvGrpSpPr>
        <xdr:grpSpPr bwMode="auto">
          <a:xfrm>
            <a:off x="815" y="707"/>
            <a:ext cx="1981" cy="1487"/>
            <a:chOff x="815" y="707"/>
            <a:chExt cx="1981" cy="1487"/>
          </a:xfrm>
        </xdr:grpSpPr>
        <xdr:grpSp>
          <xdr:nvGrpSpPr>
            <xdr:cNvPr id="409" name="Group 89">
              <a:extLst>
                <a:ext uri="{FF2B5EF4-FFF2-40B4-BE49-F238E27FC236}">
                  <a16:creationId xmlns:a16="http://schemas.microsoft.com/office/drawing/2014/main" id="{7DB1AAEF-A55A-460D-8255-E80F309890E7}"/>
                </a:ext>
              </a:extLst>
            </xdr:cNvPr>
            <xdr:cNvGrpSpPr>
              <a:grpSpLocks/>
            </xdr:cNvGrpSpPr>
          </xdr:nvGrpSpPr>
          <xdr:grpSpPr bwMode="auto">
            <a:xfrm>
              <a:off x="1325" y="707"/>
              <a:ext cx="958" cy="712"/>
              <a:chOff x="1325" y="707"/>
              <a:chExt cx="958" cy="712"/>
            </a:xfrm>
          </xdr:grpSpPr>
          <xdr:sp macro="" textlink="">
            <xdr:nvSpPr>
              <xdr:cNvPr id="419" name="AutoShape 91">
                <a:extLst>
                  <a:ext uri="{FF2B5EF4-FFF2-40B4-BE49-F238E27FC236}">
                    <a16:creationId xmlns:a16="http://schemas.microsoft.com/office/drawing/2014/main" id="{783711F1-FA36-48AD-BA5A-F835ACBBA1B8}"/>
                  </a:ext>
                </a:extLst>
              </xdr:cNvPr>
              <xdr:cNvSpPr>
                <a:spLocks noChangeArrowheads="1"/>
              </xdr:cNvSpPr>
            </xdr:nvSpPr>
            <xdr:spPr bwMode="auto">
              <a:xfrm>
                <a:off x="1325" y="707"/>
                <a:ext cx="958" cy="712"/>
              </a:xfrm>
              <a:prstGeom prst="diamond">
                <a:avLst/>
              </a:prstGeom>
              <a:solidFill>
                <a:srgbClr val="00B05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420" name="Text Box 90">
                <a:extLst>
                  <a:ext uri="{FF2B5EF4-FFF2-40B4-BE49-F238E27FC236}">
                    <a16:creationId xmlns:a16="http://schemas.microsoft.com/office/drawing/2014/main" id="{B1DF6456-B374-48B4-A4F3-A90B409830E7}"/>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410" name="Group 86">
              <a:extLst>
                <a:ext uri="{FF2B5EF4-FFF2-40B4-BE49-F238E27FC236}">
                  <a16:creationId xmlns:a16="http://schemas.microsoft.com/office/drawing/2014/main" id="{8C1C51C4-5FF1-46F3-B67C-C3BBDA75852D}"/>
                </a:ext>
              </a:extLst>
            </xdr:cNvPr>
            <xdr:cNvGrpSpPr>
              <a:grpSpLocks/>
            </xdr:cNvGrpSpPr>
          </xdr:nvGrpSpPr>
          <xdr:grpSpPr bwMode="auto">
            <a:xfrm>
              <a:off x="1368" y="1482"/>
              <a:ext cx="958" cy="712"/>
              <a:chOff x="1368" y="1482"/>
              <a:chExt cx="958" cy="712"/>
            </a:xfrm>
          </xdr:grpSpPr>
          <xdr:sp macro="" textlink="">
            <xdr:nvSpPr>
              <xdr:cNvPr id="417" name="AutoShape 88">
                <a:extLst>
                  <a:ext uri="{FF2B5EF4-FFF2-40B4-BE49-F238E27FC236}">
                    <a16:creationId xmlns:a16="http://schemas.microsoft.com/office/drawing/2014/main" id="{32BB52A7-7FD3-415D-AC9E-216533B3F6BA}"/>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418" name="Text Box 87">
                <a:extLst>
                  <a:ext uri="{FF2B5EF4-FFF2-40B4-BE49-F238E27FC236}">
                    <a16:creationId xmlns:a16="http://schemas.microsoft.com/office/drawing/2014/main" id="{D2B9BA58-0457-4AAF-AFFA-FF7F3A07D051}"/>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411" name="Group 83">
              <a:extLst>
                <a:ext uri="{FF2B5EF4-FFF2-40B4-BE49-F238E27FC236}">
                  <a16:creationId xmlns:a16="http://schemas.microsoft.com/office/drawing/2014/main" id="{B6B8F786-2CBF-45AD-8F07-DCCB9EBDAD42}"/>
                </a:ext>
              </a:extLst>
            </xdr:cNvPr>
            <xdr:cNvGrpSpPr>
              <a:grpSpLocks/>
            </xdr:cNvGrpSpPr>
          </xdr:nvGrpSpPr>
          <xdr:grpSpPr bwMode="auto">
            <a:xfrm>
              <a:off x="815" y="1111"/>
              <a:ext cx="958" cy="712"/>
              <a:chOff x="815" y="1111"/>
              <a:chExt cx="958" cy="712"/>
            </a:xfrm>
          </xdr:grpSpPr>
          <xdr:sp macro="" textlink="">
            <xdr:nvSpPr>
              <xdr:cNvPr id="415" name="AutoShape 85">
                <a:extLst>
                  <a:ext uri="{FF2B5EF4-FFF2-40B4-BE49-F238E27FC236}">
                    <a16:creationId xmlns:a16="http://schemas.microsoft.com/office/drawing/2014/main" id="{7B20D951-2EA3-42E1-B5B5-AF06D9DC1633}"/>
                  </a:ext>
                </a:extLst>
              </xdr:cNvPr>
              <xdr:cNvSpPr>
                <a:spLocks noChangeArrowheads="1"/>
              </xdr:cNvSpPr>
            </xdr:nvSpPr>
            <xdr:spPr bwMode="auto">
              <a:xfrm>
                <a:off x="815" y="1111"/>
                <a:ext cx="958" cy="712"/>
              </a:xfrm>
              <a:prstGeom prst="diamond">
                <a:avLst/>
              </a:prstGeom>
              <a:solidFill>
                <a:srgbClr val="FFFF0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416" name="Text Box 84">
                <a:extLst>
                  <a:ext uri="{FF2B5EF4-FFF2-40B4-BE49-F238E27FC236}">
                    <a16:creationId xmlns:a16="http://schemas.microsoft.com/office/drawing/2014/main" id="{408CED41-A9A0-40B2-A9E9-43ECC764258A}"/>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412" name="Group 80">
              <a:extLst>
                <a:ext uri="{FF2B5EF4-FFF2-40B4-BE49-F238E27FC236}">
                  <a16:creationId xmlns:a16="http://schemas.microsoft.com/office/drawing/2014/main" id="{A83A32BF-54F1-4D67-923A-E8C74CE992ED}"/>
                </a:ext>
              </a:extLst>
            </xdr:cNvPr>
            <xdr:cNvGrpSpPr>
              <a:grpSpLocks/>
            </xdr:cNvGrpSpPr>
          </xdr:nvGrpSpPr>
          <xdr:grpSpPr bwMode="auto">
            <a:xfrm>
              <a:off x="1838" y="1100"/>
              <a:ext cx="958" cy="712"/>
              <a:chOff x="1838" y="1100"/>
              <a:chExt cx="958" cy="712"/>
            </a:xfrm>
          </xdr:grpSpPr>
          <xdr:sp macro="" textlink="">
            <xdr:nvSpPr>
              <xdr:cNvPr id="413" name="AutoShape 82">
                <a:extLst>
                  <a:ext uri="{FF2B5EF4-FFF2-40B4-BE49-F238E27FC236}">
                    <a16:creationId xmlns:a16="http://schemas.microsoft.com/office/drawing/2014/main" id="{5E5D2C34-9F98-41A7-A9F4-795D5A343DF5}"/>
                  </a:ext>
                </a:extLst>
              </xdr:cNvPr>
              <xdr:cNvSpPr>
                <a:spLocks noChangeArrowheads="1"/>
              </xdr:cNvSpPr>
            </xdr:nvSpPr>
            <xdr:spPr bwMode="auto">
              <a:xfrm>
                <a:off x="1838" y="1100"/>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414" name="Text Box 81">
                <a:extLst>
                  <a:ext uri="{FF2B5EF4-FFF2-40B4-BE49-F238E27FC236}">
                    <a16:creationId xmlns:a16="http://schemas.microsoft.com/office/drawing/2014/main" id="{C9D020A5-BB1D-4A87-B795-321F80FBFEBA}"/>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405" name="Text Box 78">
            <a:extLst>
              <a:ext uri="{FF2B5EF4-FFF2-40B4-BE49-F238E27FC236}">
                <a16:creationId xmlns:a16="http://schemas.microsoft.com/office/drawing/2014/main" id="{1747CDB1-BC1F-4DE1-BC9E-3A89C0DA7080}"/>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406" name="Text Box 77">
            <a:extLst>
              <a:ext uri="{FF2B5EF4-FFF2-40B4-BE49-F238E27FC236}">
                <a16:creationId xmlns:a16="http://schemas.microsoft.com/office/drawing/2014/main" id="{380D7778-15B7-4696-96C5-EB2A8F4AE453}"/>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407" name="Text Box 76">
            <a:extLst>
              <a:ext uri="{FF2B5EF4-FFF2-40B4-BE49-F238E27FC236}">
                <a16:creationId xmlns:a16="http://schemas.microsoft.com/office/drawing/2014/main" id="{6E17334E-56D0-49A8-94E6-CF75D8A8F22C}"/>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408" name="Text Box 75">
            <a:extLst>
              <a:ext uri="{FF2B5EF4-FFF2-40B4-BE49-F238E27FC236}">
                <a16:creationId xmlns:a16="http://schemas.microsoft.com/office/drawing/2014/main" id="{55219E27-8A4C-4C62-90EA-00FDE2E6ED46}"/>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1143000</xdr:colOff>
      <xdr:row>32</xdr:row>
      <xdr:rowOff>38101</xdr:rowOff>
    </xdr:from>
    <xdr:to>
      <xdr:col>21</xdr:col>
      <xdr:colOff>3695700</xdr:colOff>
      <xdr:row>32</xdr:row>
      <xdr:rowOff>2514600</xdr:rowOff>
    </xdr:to>
    <xdr:grpSp>
      <xdr:nvGrpSpPr>
        <xdr:cNvPr id="421" name="Group 74">
          <a:extLst>
            <a:ext uri="{FF2B5EF4-FFF2-40B4-BE49-F238E27FC236}">
              <a16:creationId xmlns:a16="http://schemas.microsoft.com/office/drawing/2014/main" id="{C59A8672-F6EB-4733-AA77-87523E40FF29}"/>
            </a:ext>
          </a:extLst>
        </xdr:cNvPr>
        <xdr:cNvGrpSpPr>
          <a:grpSpLocks/>
        </xdr:cNvGrpSpPr>
      </xdr:nvGrpSpPr>
      <xdr:grpSpPr bwMode="auto">
        <a:xfrm>
          <a:off x="14467114" y="58744758"/>
          <a:ext cx="2552700" cy="2476499"/>
          <a:chOff x="815" y="707"/>
          <a:chExt cx="1981" cy="1487"/>
        </a:xfrm>
      </xdr:grpSpPr>
      <xdr:grpSp>
        <xdr:nvGrpSpPr>
          <xdr:cNvPr id="422" name="Group 79">
            <a:extLst>
              <a:ext uri="{FF2B5EF4-FFF2-40B4-BE49-F238E27FC236}">
                <a16:creationId xmlns:a16="http://schemas.microsoft.com/office/drawing/2014/main" id="{B47446D7-579A-4286-AB45-7F98244B5F86}"/>
              </a:ext>
            </a:extLst>
          </xdr:cNvPr>
          <xdr:cNvGrpSpPr>
            <a:grpSpLocks/>
          </xdr:cNvGrpSpPr>
        </xdr:nvGrpSpPr>
        <xdr:grpSpPr bwMode="auto">
          <a:xfrm>
            <a:off x="815" y="707"/>
            <a:ext cx="1981" cy="1487"/>
            <a:chOff x="815" y="707"/>
            <a:chExt cx="1981" cy="1487"/>
          </a:xfrm>
        </xdr:grpSpPr>
        <xdr:grpSp>
          <xdr:nvGrpSpPr>
            <xdr:cNvPr id="427" name="Group 89">
              <a:extLst>
                <a:ext uri="{FF2B5EF4-FFF2-40B4-BE49-F238E27FC236}">
                  <a16:creationId xmlns:a16="http://schemas.microsoft.com/office/drawing/2014/main" id="{FD5470EB-8DBD-4493-811B-D2747DEE99FB}"/>
                </a:ext>
              </a:extLst>
            </xdr:cNvPr>
            <xdr:cNvGrpSpPr>
              <a:grpSpLocks/>
            </xdr:cNvGrpSpPr>
          </xdr:nvGrpSpPr>
          <xdr:grpSpPr bwMode="auto">
            <a:xfrm>
              <a:off x="1325" y="707"/>
              <a:ext cx="958" cy="712"/>
              <a:chOff x="1325" y="707"/>
              <a:chExt cx="958" cy="712"/>
            </a:xfrm>
          </xdr:grpSpPr>
          <xdr:sp macro="" textlink="">
            <xdr:nvSpPr>
              <xdr:cNvPr id="437" name="AutoShape 91">
                <a:extLst>
                  <a:ext uri="{FF2B5EF4-FFF2-40B4-BE49-F238E27FC236}">
                    <a16:creationId xmlns:a16="http://schemas.microsoft.com/office/drawing/2014/main" id="{4377C27F-FB0F-4F28-A4B5-2B3A7C14CC74}"/>
                  </a:ext>
                </a:extLst>
              </xdr:cNvPr>
              <xdr:cNvSpPr>
                <a:spLocks noChangeArrowheads="1"/>
              </xdr:cNvSpPr>
            </xdr:nvSpPr>
            <xdr:spPr bwMode="auto">
              <a:xfrm>
                <a:off x="1325" y="707"/>
                <a:ext cx="958" cy="712"/>
              </a:xfrm>
              <a:prstGeom prst="diamond">
                <a:avLst/>
              </a:prstGeom>
              <a:solidFill>
                <a:srgbClr val="00B05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438" name="Text Box 90">
                <a:extLst>
                  <a:ext uri="{FF2B5EF4-FFF2-40B4-BE49-F238E27FC236}">
                    <a16:creationId xmlns:a16="http://schemas.microsoft.com/office/drawing/2014/main" id="{0510951E-664E-4E9F-8568-EDC24F3F227C}"/>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428" name="Group 86">
              <a:extLst>
                <a:ext uri="{FF2B5EF4-FFF2-40B4-BE49-F238E27FC236}">
                  <a16:creationId xmlns:a16="http://schemas.microsoft.com/office/drawing/2014/main" id="{0F9C2791-C013-404A-944A-912B80A02295}"/>
                </a:ext>
              </a:extLst>
            </xdr:cNvPr>
            <xdr:cNvGrpSpPr>
              <a:grpSpLocks/>
            </xdr:cNvGrpSpPr>
          </xdr:nvGrpSpPr>
          <xdr:grpSpPr bwMode="auto">
            <a:xfrm>
              <a:off x="1368" y="1482"/>
              <a:ext cx="958" cy="712"/>
              <a:chOff x="1368" y="1482"/>
              <a:chExt cx="958" cy="712"/>
            </a:xfrm>
          </xdr:grpSpPr>
          <xdr:sp macro="" textlink="">
            <xdr:nvSpPr>
              <xdr:cNvPr id="435" name="AutoShape 88">
                <a:extLst>
                  <a:ext uri="{FF2B5EF4-FFF2-40B4-BE49-F238E27FC236}">
                    <a16:creationId xmlns:a16="http://schemas.microsoft.com/office/drawing/2014/main" id="{09A9A0F3-FB0A-49FB-BCEF-C0C18F61F71A}"/>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436" name="Text Box 87">
                <a:extLst>
                  <a:ext uri="{FF2B5EF4-FFF2-40B4-BE49-F238E27FC236}">
                    <a16:creationId xmlns:a16="http://schemas.microsoft.com/office/drawing/2014/main" id="{178BEFE7-083E-4549-BDB4-C17AC850E793}"/>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429" name="Group 83">
              <a:extLst>
                <a:ext uri="{FF2B5EF4-FFF2-40B4-BE49-F238E27FC236}">
                  <a16:creationId xmlns:a16="http://schemas.microsoft.com/office/drawing/2014/main" id="{5E0F096E-C047-4AE8-80B1-1233500565DB}"/>
                </a:ext>
              </a:extLst>
            </xdr:cNvPr>
            <xdr:cNvGrpSpPr>
              <a:grpSpLocks/>
            </xdr:cNvGrpSpPr>
          </xdr:nvGrpSpPr>
          <xdr:grpSpPr bwMode="auto">
            <a:xfrm>
              <a:off x="815" y="1111"/>
              <a:ext cx="958" cy="712"/>
              <a:chOff x="815" y="1111"/>
              <a:chExt cx="958" cy="712"/>
            </a:xfrm>
          </xdr:grpSpPr>
          <xdr:sp macro="" textlink="">
            <xdr:nvSpPr>
              <xdr:cNvPr id="433" name="AutoShape 85">
                <a:extLst>
                  <a:ext uri="{FF2B5EF4-FFF2-40B4-BE49-F238E27FC236}">
                    <a16:creationId xmlns:a16="http://schemas.microsoft.com/office/drawing/2014/main" id="{985106D1-6E20-456B-B410-477C0FBEC692}"/>
                  </a:ext>
                </a:extLst>
              </xdr:cNvPr>
              <xdr:cNvSpPr>
                <a:spLocks noChangeArrowheads="1"/>
              </xdr:cNvSpPr>
            </xdr:nvSpPr>
            <xdr:spPr bwMode="auto">
              <a:xfrm>
                <a:off x="815" y="1111"/>
                <a:ext cx="958" cy="712"/>
              </a:xfrm>
              <a:prstGeom prst="diamond">
                <a:avLst/>
              </a:prstGeom>
              <a:solidFill>
                <a:srgbClr val="FFFF0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434" name="Text Box 84">
                <a:extLst>
                  <a:ext uri="{FF2B5EF4-FFF2-40B4-BE49-F238E27FC236}">
                    <a16:creationId xmlns:a16="http://schemas.microsoft.com/office/drawing/2014/main" id="{166386E2-8EED-4D73-87EB-C7FCCB71EE4B}"/>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430" name="Group 80">
              <a:extLst>
                <a:ext uri="{FF2B5EF4-FFF2-40B4-BE49-F238E27FC236}">
                  <a16:creationId xmlns:a16="http://schemas.microsoft.com/office/drawing/2014/main" id="{EF711917-2E71-49FF-980D-83F0B0FB768F}"/>
                </a:ext>
              </a:extLst>
            </xdr:cNvPr>
            <xdr:cNvGrpSpPr>
              <a:grpSpLocks/>
            </xdr:cNvGrpSpPr>
          </xdr:nvGrpSpPr>
          <xdr:grpSpPr bwMode="auto">
            <a:xfrm>
              <a:off x="1838" y="1100"/>
              <a:ext cx="958" cy="712"/>
              <a:chOff x="1838" y="1100"/>
              <a:chExt cx="958" cy="712"/>
            </a:xfrm>
          </xdr:grpSpPr>
          <xdr:sp macro="" textlink="">
            <xdr:nvSpPr>
              <xdr:cNvPr id="431" name="AutoShape 82">
                <a:extLst>
                  <a:ext uri="{FF2B5EF4-FFF2-40B4-BE49-F238E27FC236}">
                    <a16:creationId xmlns:a16="http://schemas.microsoft.com/office/drawing/2014/main" id="{38F2E5F8-DADB-47E6-BED1-3B44FF7FE131}"/>
                  </a:ext>
                </a:extLst>
              </xdr:cNvPr>
              <xdr:cNvSpPr>
                <a:spLocks noChangeArrowheads="1"/>
              </xdr:cNvSpPr>
            </xdr:nvSpPr>
            <xdr:spPr bwMode="auto">
              <a:xfrm>
                <a:off x="1838" y="1100"/>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432" name="Text Box 81">
                <a:extLst>
                  <a:ext uri="{FF2B5EF4-FFF2-40B4-BE49-F238E27FC236}">
                    <a16:creationId xmlns:a16="http://schemas.microsoft.com/office/drawing/2014/main" id="{8D8ADE55-45F2-41D3-89F6-7097FBEE137D}"/>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423" name="Text Box 78">
            <a:extLst>
              <a:ext uri="{FF2B5EF4-FFF2-40B4-BE49-F238E27FC236}">
                <a16:creationId xmlns:a16="http://schemas.microsoft.com/office/drawing/2014/main" id="{69CE6937-7F5A-417B-BAAA-ED700C422CD5}"/>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424" name="Text Box 77">
            <a:extLst>
              <a:ext uri="{FF2B5EF4-FFF2-40B4-BE49-F238E27FC236}">
                <a16:creationId xmlns:a16="http://schemas.microsoft.com/office/drawing/2014/main" id="{686CBBC2-2BC6-4AC2-86CE-FEBE252E22A3}"/>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425" name="Text Box 76">
            <a:extLst>
              <a:ext uri="{FF2B5EF4-FFF2-40B4-BE49-F238E27FC236}">
                <a16:creationId xmlns:a16="http://schemas.microsoft.com/office/drawing/2014/main" id="{0E761A8B-CCA9-49C7-A1F6-AFA25D853BC6}"/>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426" name="Text Box 75">
            <a:extLst>
              <a:ext uri="{FF2B5EF4-FFF2-40B4-BE49-F238E27FC236}">
                <a16:creationId xmlns:a16="http://schemas.microsoft.com/office/drawing/2014/main" id="{443ADF21-8846-4859-BBFE-59293876AFF0}"/>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1047750</xdr:colOff>
      <xdr:row>33</xdr:row>
      <xdr:rowOff>171451</xdr:rowOff>
    </xdr:from>
    <xdr:to>
      <xdr:col>21</xdr:col>
      <xdr:colOff>3810000</xdr:colOff>
      <xdr:row>33</xdr:row>
      <xdr:rowOff>2971801</xdr:rowOff>
    </xdr:to>
    <xdr:grpSp>
      <xdr:nvGrpSpPr>
        <xdr:cNvPr id="439" name="Group 74">
          <a:extLst>
            <a:ext uri="{FF2B5EF4-FFF2-40B4-BE49-F238E27FC236}">
              <a16:creationId xmlns:a16="http://schemas.microsoft.com/office/drawing/2014/main" id="{2DEE6BA9-CBD9-40F7-A6DA-33427283D811}"/>
            </a:ext>
          </a:extLst>
        </xdr:cNvPr>
        <xdr:cNvGrpSpPr>
          <a:grpSpLocks/>
        </xdr:cNvGrpSpPr>
      </xdr:nvGrpSpPr>
      <xdr:grpSpPr bwMode="auto">
        <a:xfrm>
          <a:off x="14371864" y="61588651"/>
          <a:ext cx="2762250" cy="2800350"/>
          <a:chOff x="815" y="707"/>
          <a:chExt cx="1981" cy="1487"/>
        </a:xfrm>
      </xdr:grpSpPr>
      <xdr:grpSp>
        <xdr:nvGrpSpPr>
          <xdr:cNvPr id="440" name="Group 79">
            <a:extLst>
              <a:ext uri="{FF2B5EF4-FFF2-40B4-BE49-F238E27FC236}">
                <a16:creationId xmlns:a16="http://schemas.microsoft.com/office/drawing/2014/main" id="{B590B97F-C79F-4926-844C-B99DB09B1677}"/>
              </a:ext>
            </a:extLst>
          </xdr:cNvPr>
          <xdr:cNvGrpSpPr>
            <a:grpSpLocks/>
          </xdr:cNvGrpSpPr>
        </xdr:nvGrpSpPr>
        <xdr:grpSpPr bwMode="auto">
          <a:xfrm>
            <a:off x="815" y="707"/>
            <a:ext cx="1981" cy="1487"/>
            <a:chOff x="815" y="707"/>
            <a:chExt cx="1981" cy="1487"/>
          </a:xfrm>
        </xdr:grpSpPr>
        <xdr:grpSp>
          <xdr:nvGrpSpPr>
            <xdr:cNvPr id="445" name="Group 89">
              <a:extLst>
                <a:ext uri="{FF2B5EF4-FFF2-40B4-BE49-F238E27FC236}">
                  <a16:creationId xmlns:a16="http://schemas.microsoft.com/office/drawing/2014/main" id="{33DDA51B-4AAD-46D7-B788-3806081190AD}"/>
                </a:ext>
              </a:extLst>
            </xdr:cNvPr>
            <xdr:cNvGrpSpPr>
              <a:grpSpLocks/>
            </xdr:cNvGrpSpPr>
          </xdr:nvGrpSpPr>
          <xdr:grpSpPr bwMode="auto">
            <a:xfrm>
              <a:off x="1325" y="707"/>
              <a:ext cx="958" cy="712"/>
              <a:chOff x="1325" y="707"/>
              <a:chExt cx="958" cy="712"/>
            </a:xfrm>
          </xdr:grpSpPr>
          <xdr:sp macro="" textlink="">
            <xdr:nvSpPr>
              <xdr:cNvPr id="455" name="AutoShape 91">
                <a:extLst>
                  <a:ext uri="{FF2B5EF4-FFF2-40B4-BE49-F238E27FC236}">
                    <a16:creationId xmlns:a16="http://schemas.microsoft.com/office/drawing/2014/main" id="{6CEB33D2-BC76-4A41-AEF1-37130634F2F6}"/>
                  </a:ext>
                </a:extLst>
              </xdr:cNvPr>
              <xdr:cNvSpPr>
                <a:spLocks noChangeArrowheads="1"/>
              </xdr:cNvSpPr>
            </xdr:nvSpPr>
            <xdr:spPr bwMode="auto">
              <a:xfrm>
                <a:off x="1325" y="707"/>
                <a:ext cx="958" cy="712"/>
              </a:xfrm>
              <a:prstGeom prst="diamond">
                <a:avLst/>
              </a:prstGeom>
              <a:solidFill>
                <a:srgbClr val="00B05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456" name="Text Box 90">
                <a:extLst>
                  <a:ext uri="{FF2B5EF4-FFF2-40B4-BE49-F238E27FC236}">
                    <a16:creationId xmlns:a16="http://schemas.microsoft.com/office/drawing/2014/main" id="{04F45606-0516-4435-B223-3BE7A8F7330D}"/>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446" name="Group 86">
              <a:extLst>
                <a:ext uri="{FF2B5EF4-FFF2-40B4-BE49-F238E27FC236}">
                  <a16:creationId xmlns:a16="http://schemas.microsoft.com/office/drawing/2014/main" id="{5BDAC314-E1DE-43E8-9D5C-B49934FB430C}"/>
                </a:ext>
              </a:extLst>
            </xdr:cNvPr>
            <xdr:cNvGrpSpPr>
              <a:grpSpLocks/>
            </xdr:cNvGrpSpPr>
          </xdr:nvGrpSpPr>
          <xdr:grpSpPr bwMode="auto">
            <a:xfrm>
              <a:off x="1368" y="1482"/>
              <a:ext cx="958" cy="712"/>
              <a:chOff x="1368" y="1482"/>
              <a:chExt cx="958" cy="712"/>
            </a:xfrm>
          </xdr:grpSpPr>
          <xdr:sp macro="" textlink="">
            <xdr:nvSpPr>
              <xdr:cNvPr id="453" name="AutoShape 88">
                <a:extLst>
                  <a:ext uri="{FF2B5EF4-FFF2-40B4-BE49-F238E27FC236}">
                    <a16:creationId xmlns:a16="http://schemas.microsoft.com/office/drawing/2014/main" id="{91F98012-DB79-492B-B0EF-80D140AA9F7A}"/>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454" name="Text Box 87">
                <a:extLst>
                  <a:ext uri="{FF2B5EF4-FFF2-40B4-BE49-F238E27FC236}">
                    <a16:creationId xmlns:a16="http://schemas.microsoft.com/office/drawing/2014/main" id="{FDAB2266-2EE4-4204-B375-CEF56BC56B56}"/>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447" name="Group 83">
              <a:extLst>
                <a:ext uri="{FF2B5EF4-FFF2-40B4-BE49-F238E27FC236}">
                  <a16:creationId xmlns:a16="http://schemas.microsoft.com/office/drawing/2014/main" id="{A1E2765D-3B57-4020-AA00-727D44540898}"/>
                </a:ext>
              </a:extLst>
            </xdr:cNvPr>
            <xdr:cNvGrpSpPr>
              <a:grpSpLocks/>
            </xdr:cNvGrpSpPr>
          </xdr:nvGrpSpPr>
          <xdr:grpSpPr bwMode="auto">
            <a:xfrm>
              <a:off x="815" y="1111"/>
              <a:ext cx="958" cy="712"/>
              <a:chOff x="815" y="1111"/>
              <a:chExt cx="958" cy="712"/>
            </a:xfrm>
          </xdr:grpSpPr>
          <xdr:sp macro="" textlink="">
            <xdr:nvSpPr>
              <xdr:cNvPr id="451" name="AutoShape 85">
                <a:extLst>
                  <a:ext uri="{FF2B5EF4-FFF2-40B4-BE49-F238E27FC236}">
                    <a16:creationId xmlns:a16="http://schemas.microsoft.com/office/drawing/2014/main" id="{FA36E157-AF8E-402B-A133-0C268BE726B6}"/>
                  </a:ext>
                </a:extLst>
              </xdr:cNvPr>
              <xdr:cNvSpPr>
                <a:spLocks noChangeArrowheads="1"/>
              </xdr:cNvSpPr>
            </xdr:nvSpPr>
            <xdr:spPr bwMode="auto">
              <a:xfrm>
                <a:off x="815" y="1111"/>
                <a:ext cx="958" cy="712"/>
              </a:xfrm>
              <a:prstGeom prst="diamond">
                <a:avLst/>
              </a:prstGeom>
              <a:solidFill>
                <a:srgbClr val="FFFF0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452" name="Text Box 84">
                <a:extLst>
                  <a:ext uri="{FF2B5EF4-FFF2-40B4-BE49-F238E27FC236}">
                    <a16:creationId xmlns:a16="http://schemas.microsoft.com/office/drawing/2014/main" id="{E943AC07-589B-4C83-9969-DD5DA5174E4F}"/>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448" name="Group 80">
              <a:extLst>
                <a:ext uri="{FF2B5EF4-FFF2-40B4-BE49-F238E27FC236}">
                  <a16:creationId xmlns:a16="http://schemas.microsoft.com/office/drawing/2014/main" id="{DE919A00-6258-4FCD-9D95-179F2E1DD844}"/>
                </a:ext>
              </a:extLst>
            </xdr:cNvPr>
            <xdr:cNvGrpSpPr>
              <a:grpSpLocks/>
            </xdr:cNvGrpSpPr>
          </xdr:nvGrpSpPr>
          <xdr:grpSpPr bwMode="auto">
            <a:xfrm>
              <a:off x="1838" y="1100"/>
              <a:ext cx="958" cy="712"/>
              <a:chOff x="1838" y="1100"/>
              <a:chExt cx="958" cy="712"/>
            </a:xfrm>
          </xdr:grpSpPr>
          <xdr:sp macro="" textlink="">
            <xdr:nvSpPr>
              <xdr:cNvPr id="449" name="AutoShape 82">
                <a:extLst>
                  <a:ext uri="{FF2B5EF4-FFF2-40B4-BE49-F238E27FC236}">
                    <a16:creationId xmlns:a16="http://schemas.microsoft.com/office/drawing/2014/main" id="{10C599C7-9745-4847-9C81-7144F6990671}"/>
                  </a:ext>
                </a:extLst>
              </xdr:cNvPr>
              <xdr:cNvSpPr>
                <a:spLocks noChangeArrowheads="1"/>
              </xdr:cNvSpPr>
            </xdr:nvSpPr>
            <xdr:spPr bwMode="auto">
              <a:xfrm>
                <a:off x="1838" y="1100"/>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450" name="Text Box 81">
                <a:extLst>
                  <a:ext uri="{FF2B5EF4-FFF2-40B4-BE49-F238E27FC236}">
                    <a16:creationId xmlns:a16="http://schemas.microsoft.com/office/drawing/2014/main" id="{D2D2FA6A-3A7D-4C11-BDC4-89E8359C5FD5}"/>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441" name="Text Box 78">
            <a:extLst>
              <a:ext uri="{FF2B5EF4-FFF2-40B4-BE49-F238E27FC236}">
                <a16:creationId xmlns:a16="http://schemas.microsoft.com/office/drawing/2014/main" id="{9CBD41A4-3331-4346-B65A-4EBD975EDB22}"/>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442" name="Text Box 77">
            <a:extLst>
              <a:ext uri="{FF2B5EF4-FFF2-40B4-BE49-F238E27FC236}">
                <a16:creationId xmlns:a16="http://schemas.microsoft.com/office/drawing/2014/main" id="{AA318274-97D0-40DE-BF46-AB4CFBB81172}"/>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443" name="Text Box 76">
            <a:extLst>
              <a:ext uri="{FF2B5EF4-FFF2-40B4-BE49-F238E27FC236}">
                <a16:creationId xmlns:a16="http://schemas.microsoft.com/office/drawing/2014/main" id="{21125535-053E-4054-A996-4FA8A1B403CC}"/>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444" name="Text Box 75">
            <a:extLst>
              <a:ext uri="{FF2B5EF4-FFF2-40B4-BE49-F238E27FC236}">
                <a16:creationId xmlns:a16="http://schemas.microsoft.com/office/drawing/2014/main" id="{904514FB-616D-45C9-992B-76ED2D7E2053}"/>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1047750</xdr:colOff>
      <xdr:row>34</xdr:row>
      <xdr:rowOff>152401</xdr:rowOff>
    </xdr:from>
    <xdr:to>
      <xdr:col>21</xdr:col>
      <xdr:colOff>3771900</xdr:colOff>
      <xdr:row>34</xdr:row>
      <xdr:rowOff>2857501</xdr:rowOff>
    </xdr:to>
    <xdr:grpSp>
      <xdr:nvGrpSpPr>
        <xdr:cNvPr id="457" name="Group 74">
          <a:extLst>
            <a:ext uri="{FF2B5EF4-FFF2-40B4-BE49-F238E27FC236}">
              <a16:creationId xmlns:a16="http://schemas.microsoft.com/office/drawing/2014/main" id="{A0B5FE27-CBB3-4994-955B-12E9C1EFE1BC}"/>
            </a:ext>
          </a:extLst>
        </xdr:cNvPr>
        <xdr:cNvGrpSpPr>
          <a:grpSpLocks/>
        </xdr:cNvGrpSpPr>
      </xdr:nvGrpSpPr>
      <xdr:grpSpPr bwMode="auto">
        <a:xfrm>
          <a:off x="14371864" y="64846201"/>
          <a:ext cx="2724150" cy="2705100"/>
          <a:chOff x="815" y="707"/>
          <a:chExt cx="1981" cy="1487"/>
        </a:xfrm>
      </xdr:grpSpPr>
      <xdr:grpSp>
        <xdr:nvGrpSpPr>
          <xdr:cNvPr id="458" name="Group 79">
            <a:extLst>
              <a:ext uri="{FF2B5EF4-FFF2-40B4-BE49-F238E27FC236}">
                <a16:creationId xmlns:a16="http://schemas.microsoft.com/office/drawing/2014/main" id="{0C9818C5-07F5-4864-94FF-BB370B7048AF}"/>
              </a:ext>
            </a:extLst>
          </xdr:cNvPr>
          <xdr:cNvGrpSpPr>
            <a:grpSpLocks/>
          </xdr:cNvGrpSpPr>
        </xdr:nvGrpSpPr>
        <xdr:grpSpPr bwMode="auto">
          <a:xfrm>
            <a:off x="815" y="707"/>
            <a:ext cx="1981" cy="1487"/>
            <a:chOff x="815" y="707"/>
            <a:chExt cx="1981" cy="1487"/>
          </a:xfrm>
        </xdr:grpSpPr>
        <xdr:grpSp>
          <xdr:nvGrpSpPr>
            <xdr:cNvPr id="463" name="Group 89">
              <a:extLst>
                <a:ext uri="{FF2B5EF4-FFF2-40B4-BE49-F238E27FC236}">
                  <a16:creationId xmlns:a16="http://schemas.microsoft.com/office/drawing/2014/main" id="{10DD4407-3EC8-4249-A962-A4F22F0D2425}"/>
                </a:ext>
              </a:extLst>
            </xdr:cNvPr>
            <xdr:cNvGrpSpPr>
              <a:grpSpLocks/>
            </xdr:cNvGrpSpPr>
          </xdr:nvGrpSpPr>
          <xdr:grpSpPr bwMode="auto">
            <a:xfrm>
              <a:off x="1325" y="707"/>
              <a:ext cx="958" cy="712"/>
              <a:chOff x="1325" y="707"/>
              <a:chExt cx="958" cy="712"/>
            </a:xfrm>
          </xdr:grpSpPr>
          <xdr:sp macro="" textlink="">
            <xdr:nvSpPr>
              <xdr:cNvPr id="473" name="AutoShape 91">
                <a:extLst>
                  <a:ext uri="{FF2B5EF4-FFF2-40B4-BE49-F238E27FC236}">
                    <a16:creationId xmlns:a16="http://schemas.microsoft.com/office/drawing/2014/main" id="{31CB8BB4-12EF-4F52-B11B-8D15DD46418F}"/>
                  </a:ext>
                </a:extLst>
              </xdr:cNvPr>
              <xdr:cNvSpPr>
                <a:spLocks noChangeArrowheads="1"/>
              </xdr:cNvSpPr>
            </xdr:nvSpPr>
            <xdr:spPr bwMode="auto">
              <a:xfrm>
                <a:off x="1325" y="707"/>
                <a:ext cx="958" cy="712"/>
              </a:xfrm>
              <a:prstGeom prst="diamond">
                <a:avLst/>
              </a:prstGeom>
              <a:solidFill>
                <a:srgbClr val="00B05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474" name="Text Box 90">
                <a:extLst>
                  <a:ext uri="{FF2B5EF4-FFF2-40B4-BE49-F238E27FC236}">
                    <a16:creationId xmlns:a16="http://schemas.microsoft.com/office/drawing/2014/main" id="{86229263-C9AB-4130-8C8B-551D2F342187}"/>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464" name="Group 86">
              <a:extLst>
                <a:ext uri="{FF2B5EF4-FFF2-40B4-BE49-F238E27FC236}">
                  <a16:creationId xmlns:a16="http://schemas.microsoft.com/office/drawing/2014/main" id="{1006A8F3-5F2B-4B8B-9118-56E6AB914282}"/>
                </a:ext>
              </a:extLst>
            </xdr:cNvPr>
            <xdr:cNvGrpSpPr>
              <a:grpSpLocks/>
            </xdr:cNvGrpSpPr>
          </xdr:nvGrpSpPr>
          <xdr:grpSpPr bwMode="auto">
            <a:xfrm>
              <a:off x="1368" y="1482"/>
              <a:ext cx="958" cy="712"/>
              <a:chOff x="1368" y="1482"/>
              <a:chExt cx="958" cy="712"/>
            </a:xfrm>
          </xdr:grpSpPr>
          <xdr:sp macro="" textlink="">
            <xdr:nvSpPr>
              <xdr:cNvPr id="471" name="AutoShape 88">
                <a:extLst>
                  <a:ext uri="{FF2B5EF4-FFF2-40B4-BE49-F238E27FC236}">
                    <a16:creationId xmlns:a16="http://schemas.microsoft.com/office/drawing/2014/main" id="{1B97AB57-96BE-42AE-998B-F3426C709BBA}"/>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472" name="Text Box 87">
                <a:extLst>
                  <a:ext uri="{FF2B5EF4-FFF2-40B4-BE49-F238E27FC236}">
                    <a16:creationId xmlns:a16="http://schemas.microsoft.com/office/drawing/2014/main" id="{67ECFB38-2881-40EC-B7B4-7A8110DBB4B3}"/>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465" name="Group 83">
              <a:extLst>
                <a:ext uri="{FF2B5EF4-FFF2-40B4-BE49-F238E27FC236}">
                  <a16:creationId xmlns:a16="http://schemas.microsoft.com/office/drawing/2014/main" id="{055AFED8-6734-4A98-9B6B-E6E3CA73E2B8}"/>
                </a:ext>
              </a:extLst>
            </xdr:cNvPr>
            <xdr:cNvGrpSpPr>
              <a:grpSpLocks/>
            </xdr:cNvGrpSpPr>
          </xdr:nvGrpSpPr>
          <xdr:grpSpPr bwMode="auto">
            <a:xfrm>
              <a:off x="815" y="1111"/>
              <a:ext cx="958" cy="712"/>
              <a:chOff x="815" y="1111"/>
              <a:chExt cx="958" cy="712"/>
            </a:xfrm>
          </xdr:grpSpPr>
          <xdr:sp macro="" textlink="">
            <xdr:nvSpPr>
              <xdr:cNvPr id="469" name="AutoShape 85">
                <a:extLst>
                  <a:ext uri="{FF2B5EF4-FFF2-40B4-BE49-F238E27FC236}">
                    <a16:creationId xmlns:a16="http://schemas.microsoft.com/office/drawing/2014/main" id="{50BA1B0F-C564-44CE-B260-54DEBB3F46AE}"/>
                  </a:ext>
                </a:extLst>
              </xdr:cNvPr>
              <xdr:cNvSpPr>
                <a:spLocks noChangeArrowheads="1"/>
              </xdr:cNvSpPr>
            </xdr:nvSpPr>
            <xdr:spPr bwMode="auto">
              <a:xfrm>
                <a:off x="815" y="1111"/>
                <a:ext cx="958" cy="712"/>
              </a:xfrm>
              <a:prstGeom prst="diamond">
                <a:avLst/>
              </a:prstGeom>
              <a:solidFill>
                <a:srgbClr val="FFFF0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470" name="Text Box 84">
                <a:extLst>
                  <a:ext uri="{FF2B5EF4-FFF2-40B4-BE49-F238E27FC236}">
                    <a16:creationId xmlns:a16="http://schemas.microsoft.com/office/drawing/2014/main" id="{C9399BC0-4C5E-44B3-A32B-470CA6135907}"/>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466" name="Group 80">
              <a:extLst>
                <a:ext uri="{FF2B5EF4-FFF2-40B4-BE49-F238E27FC236}">
                  <a16:creationId xmlns:a16="http://schemas.microsoft.com/office/drawing/2014/main" id="{0C3F5E30-1F9F-405C-8E7C-EC7108437851}"/>
                </a:ext>
              </a:extLst>
            </xdr:cNvPr>
            <xdr:cNvGrpSpPr>
              <a:grpSpLocks/>
            </xdr:cNvGrpSpPr>
          </xdr:nvGrpSpPr>
          <xdr:grpSpPr bwMode="auto">
            <a:xfrm>
              <a:off x="1838" y="1100"/>
              <a:ext cx="958" cy="712"/>
              <a:chOff x="1838" y="1100"/>
              <a:chExt cx="958" cy="712"/>
            </a:xfrm>
          </xdr:grpSpPr>
          <xdr:sp macro="" textlink="">
            <xdr:nvSpPr>
              <xdr:cNvPr id="467" name="AutoShape 82">
                <a:extLst>
                  <a:ext uri="{FF2B5EF4-FFF2-40B4-BE49-F238E27FC236}">
                    <a16:creationId xmlns:a16="http://schemas.microsoft.com/office/drawing/2014/main" id="{04600AA8-7CCC-4E48-A68A-3A1FFF97479B}"/>
                  </a:ext>
                </a:extLst>
              </xdr:cNvPr>
              <xdr:cNvSpPr>
                <a:spLocks noChangeArrowheads="1"/>
              </xdr:cNvSpPr>
            </xdr:nvSpPr>
            <xdr:spPr bwMode="auto">
              <a:xfrm>
                <a:off x="1838" y="1100"/>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468" name="Text Box 81">
                <a:extLst>
                  <a:ext uri="{FF2B5EF4-FFF2-40B4-BE49-F238E27FC236}">
                    <a16:creationId xmlns:a16="http://schemas.microsoft.com/office/drawing/2014/main" id="{ACA36396-B9DC-4E4A-8736-6D6B6A57CEF0}"/>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459" name="Text Box 78">
            <a:extLst>
              <a:ext uri="{FF2B5EF4-FFF2-40B4-BE49-F238E27FC236}">
                <a16:creationId xmlns:a16="http://schemas.microsoft.com/office/drawing/2014/main" id="{879B0690-03B6-4247-AC91-FE6993A62BD2}"/>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460" name="Text Box 77">
            <a:extLst>
              <a:ext uri="{FF2B5EF4-FFF2-40B4-BE49-F238E27FC236}">
                <a16:creationId xmlns:a16="http://schemas.microsoft.com/office/drawing/2014/main" id="{5145D039-48D8-4D7A-9739-DC94CA3F0AB9}"/>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461" name="Text Box 76">
            <a:extLst>
              <a:ext uri="{FF2B5EF4-FFF2-40B4-BE49-F238E27FC236}">
                <a16:creationId xmlns:a16="http://schemas.microsoft.com/office/drawing/2014/main" id="{023B915B-320A-461B-AB17-2AC8EE763F0A}"/>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462" name="Text Box 75">
            <a:extLst>
              <a:ext uri="{FF2B5EF4-FFF2-40B4-BE49-F238E27FC236}">
                <a16:creationId xmlns:a16="http://schemas.microsoft.com/office/drawing/2014/main" id="{4E952E07-DF94-4606-9314-E58A78934F9C}"/>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994172</xdr:colOff>
      <xdr:row>35</xdr:row>
      <xdr:rowOff>123825</xdr:rowOff>
    </xdr:from>
    <xdr:to>
      <xdr:col>21</xdr:col>
      <xdr:colOff>3810000</xdr:colOff>
      <xdr:row>35</xdr:row>
      <xdr:rowOff>2781300</xdr:rowOff>
    </xdr:to>
    <xdr:grpSp>
      <xdr:nvGrpSpPr>
        <xdr:cNvPr id="475" name="Group 74">
          <a:extLst>
            <a:ext uri="{FF2B5EF4-FFF2-40B4-BE49-F238E27FC236}">
              <a16:creationId xmlns:a16="http://schemas.microsoft.com/office/drawing/2014/main" id="{8D0A0970-8A39-4349-ABF0-7102D2FD3627}"/>
            </a:ext>
          </a:extLst>
        </xdr:cNvPr>
        <xdr:cNvGrpSpPr>
          <a:grpSpLocks/>
        </xdr:cNvGrpSpPr>
      </xdr:nvGrpSpPr>
      <xdr:grpSpPr bwMode="auto">
        <a:xfrm>
          <a:off x="14318286" y="67800311"/>
          <a:ext cx="2815828" cy="2657475"/>
          <a:chOff x="815" y="707"/>
          <a:chExt cx="1981" cy="1487"/>
        </a:xfrm>
      </xdr:grpSpPr>
      <xdr:grpSp>
        <xdr:nvGrpSpPr>
          <xdr:cNvPr id="476" name="Group 79">
            <a:extLst>
              <a:ext uri="{FF2B5EF4-FFF2-40B4-BE49-F238E27FC236}">
                <a16:creationId xmlns:a16="http://schemas.microsoft.com/office/drawing/2014/main" id="{90A9F586-9AFF-42B5-9BCC-529EABE0A8CD}"/>
              </a:ext>
            </a:extLst>
          </xdr:cNvPr>
          <xdr:cNvGrpSpPr>
            <a:grpSpLocks/>
          </xdr:cNvGrpSpPr>
        </xdr:nvGrpSpPr>
        <xdr:grpSpPr bwMode="auto">
          <a:xfrm>
            <a:off x="815" y="707"/>
            <a:ext cx="1981" cy="1487"/>
            <a:chOff x="815" y="707"/>
            <a:chExt cx="1981" cy="1487"/>
          </a:xfrm>
        </xdr:grpSpPr>
        <xdr:grpSp>
          <xdr:nvGrpSpPr>
            <xdr:cNvPr id="481" name="Group 89">
              <a:extLst>
                <a:ext uri="{FF2B5EF4-FFF2-40B4-BE49-F238E27FC236}">
                  <a16:creationId xmlns:a16="http://schemas.microsoft.com/office/drawing/2014/main" id="{AF1A5370-8CF6-4F90-8B1F-F9F707E69761}"/>
                </a:ext>
              </a:extLst>
            </xdr:cNvPr>
            <xdr:cNvGrpSpPr>
              <a:grpSpLocks/>
            </xdr:cNvGrpSpPr>
          </xdr:nvGrpSpPr>
          <xdr:grpSpPr bwMode="auto">
            <a:xfrm>
              <a:off x="1325" y="707"/>
              <a:ext cx="958" cy="712"/>
              <a:chOff x="1325" y="707"/>
              <a:chExt cx="958" cy="712"/>
            </a:xfrm>
          </xdr:grpSpPr>
          <xdr:sp macro="" textlink="">
            <xdr:nvSpPr>
              <xdr:cNvPr id="491" name="AutoShape 91">
                <a:extLst>
                  <a:ext uri="{FF2B5EF4-FFF2-40B4-BE49-F238E27FC236}">
                    <a16:creationId xmlns:a16="http://schemas.microsoft.com/office/drawing/2014/main" id="{405C8866-CAAF-482F-BAFB-5B27E747F6B8}"/>
                  </a:ext>
                </a:extLst>
              </xdr:cNvPr>
              <xdr:cNvSpPr>
                <a:spLocks noChangeArrowheads="1"/>
              </xdr:cNvSpPr>
            </xdr:nvSpPr>
            <xdr:spPr bwMode="auto">
              <a:xfrm>
                <a:off x="1325" y="707"/>
                <a:ext cx="958" cy="712"/>
              </a:xfrm>
              <a:prstGeom prst="diamond">
                <a:avLst/>
              </a:prstGeom>
              <a:solidFill>
                <a:srgbClr val="00B05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492" name="Text Box 90">
                <a:extLst>
                  <a:ext uri="{FF2B5EF4-FFF2-40B4-BE49-F238E27FC236}">
                    <a16:creationId xmlns:a16="http://schemas.microsoft.com/office/drawing/2014/main" id="{C8008513-B700-4CED-BB5E-A28B9864C6F4}"/>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482" name="Group 86">
              <a:extLst>
                <a:ext uri="{FF2B5EF4-FFF2-40B4-BE49-F238E27FC236}">
                  <a16:creationId xmlns:a16="http://schemas.microsoft.com/office/drawing/2014/main" id="{3727D0EE-E62A-474D-9D61-33C080C49FBB}"/>
                </a:ext>
              </a:extLst>
            </xdr:cNvPr>
            <xdr:cNvGrpSpPr>
              <a:grpSpLocks/>
            </xdr:cNvGrpSpPr>
          </xdr:nvGrpSpPr>
          <xdr:grpSpPr bwMode="auto">
            <a:xfrm>
              <a:off x="1368" y="1482"/>
              <a:ext cx="958" cy="712"/>
              <a:chOff x="1368" y="1482"/>
              <a:chExt cx="958" cy="712"/>
            </a:xfrm>
          </xdr:grpSpPr>
          <xdr:sp macro="" textlink="">
            <xdr:nvSpPr>
              <xdr:cNvPr id="489" name="AutoShape 88">
                <a:extLst>
                  <a:ext uri="{FF2B5EF4-FFF2-40B4-BE49-F238E27FC236}">
                    <a16:creationId xmlns:a16="http://schemas.microsoft.com/office/drawing/2014/main" id="{7D63832C-E9C9-4536-99A3-CD3D727C5F1A}"/>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490" name="Text Box 87">
                <a:extLst>
                  <a:ext uri="{FF2B5EF4-FFF2-40B4-BE49-F238E27FC236}">
                    <a16:creationId xmlns:a16="http://schemas.microsoft.com/office/drawing/2014/main" id="{DFC42DB5-3912-44BA-862E-ADFCE8ECABB0}"/>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483" name="Group 83">
              <a:extLst>
                <a:ext uri="{FF2B5EF4-FFF2-40B4-BE49-F238E27FC236}">
                  <a16:creationId xmlns:a16="http://schemas.microsoft.com/office/drawing/2014/main" id="{BED98CA4-5AA8-4B93-B892-248EE45EF054}"/>
                </a:ext>
              </a:extLst>
            </xdr:cNvPr>
            <xdr:cNvGrpSpPr>
              <a:grpSpLocks/>
            </xdr:cNvGrpSpPr>
          </xdr:nvGrpSpPr>
          <xdr:grpSpPr bwMode="auto">
            <a:xfrm>
              <a:off x="815" y="1111"/>
              <a:ext cx="958" cy="712"/>
              <a:chOff x="815" y="1111"/>
              <a:chExt cx="958" cy="712"/>
            </a:xfrm>
          </xdr:grpSpPr>
          <xdr:sp macro="" textlink="">
            <xdr:nvSpPr>
              <xdr:cNvPr id="487" name="AutoShape 85">
                <a:extLst>
                  <a:ext uri="{FF2B5EF4-FFF2-40B4-BE49-F238E27FC236}">
                    <a16:creationId xmlns:a16="http://schemas.microsoft.com/office/drawing/2014/main" id="{6BF79263-F378-4DF0-A8C4-8BC888CD3B3E}"/>
                  </a:ext>
                </a:extLst>
              </xdr:cNvPr>
              <xdr:cNvSpPr>
                <a:spLocks noChangeArrowheads="1"/>
              </xdr:cNvSpPr>
            </xdr:nvSpPr>
            <xdr:spPr bwMode="auto">
              <a:xfrm>
                <a:off x="815" y="1111"/>
                <a:ext cx="958" cy="712"/>
              </a:xfrm>
              <a:prstGeom prst="diamond">
                <a:avLst/>
              </a:prstGeom>
              <a:solidFill>
                <a:srgbClr val="FFFF0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488" name="Text Box 84">
                <a:extLst>
                  <a:ext uri="{FF2B5EF4-FFF2-40B4-BE49-F238E27FC236}">
                    <a16:creationId xmlns:a16="http://schemas.microsoft.com/office/drawing/2014/main" id="{1D8B7189-CF58-43CF-8EE0-03A2435B4082}"/>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484" name="Group 80">
              <a:extLst>
                <a:ext uri="{FF2B5EF4-FFF2-40B4-BE49-F238E27FC236}">
                  <a16:creationId xmlns:a16="http://schemas.microsoft.com/office/drawing/2014/main" id="{ED5BAFAF-60A7-40BA-9973-FA4CF45FA20B}"/>
                </a:ext>
              </a:extLst>
            </xdr:cNvPr>
            <xdr:cNvGrpSpPr>
              <a:grpSpLocks/>
            </xdr:cNvGrpSpPr>
          </xdr:nvGrpSpPr>
          <xdr:grpSpPr bwMode="auto">
            <a:xfrm>
              <a:off x="1838" y="1100"/>
              <a:ext cx="958" cy="712"/>
              <a:chOff x="1838" y="1100"/>
              <a:chExt cx="958" cy="712"/>
            </a:xfrm>
          </xdr:grpSpPr>
          <xdr:sp macro="" textlink="">
            <xdr:nvSpPr>
              <xdr:cNvPr id="485" name="AutoShape 82">
                <a:extLst>
                  <a:ext uri="{FF2B5EF4-FFF2-40B4-BE49-F238E27FC236}">
                    <a16:creationId xmlns:a16="http://schemas.microsoft.com/office/drawing/2014/main" id="{F228FAE3-39BF-4E98-A6AE-BDAB97109829}"/>
                  </a:ext>
                </a:extLst>
              </xdr:cNvPr>
              <xdr:cNvSpPr>
                <a:spLocks noChangeArrowheads="1"/>
              </xdr:cNvSpPr>
            </xdr:nvSpPr>
            <xdr:spPr bwMode="auto">
              <a:xfrm>
                <a:off x="1838" y="1100"/>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486" name="Text Box 81">
                <a:extLst>
                  <a:ext uri="{FF2B5EF4-FFF2-40B4-BE49-F238E27FC236}">
                    <a16:creationId xmlns:a16="http://schemas.microsoft.com/office/drawing/2014/main" id="{682BA741-20AF-494F-A7D0-F04D16DDDA43}"/>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477" name="Text Box 78">
            <a:extLst>
              <a:ext uri="{FF2B5EF4-FFF2-40B4-BE49-F238E27FC236}">
                <a16:creationId xmlns:a16="http://schemas.microsoft.com/office/drawing/2014/main" id="{E3A9B9FC-AEDF-44CE-B87A-4BEA8C75ECF6}"/>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478" name="Text Box 77">
            <a:extLst>
              <a:ext uri="{FF2B5EF4-FFF2-40B4-BE49-F238E27FC236}">
                <a16:creationId xmlns:a16="http://schemas.microsoft.com/office/drawing/2014/main" id="{FACCE6E9-3FC1-4BDE-9099-81E8F3C0DAE1}"/>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479" name="Text Box 76">
            <a:extLst>
              <a:ext uri="{FF2B5EF4-FFF2-40B4-BE49-F238E27FC236}">
                <a16:creationId xmlns:a16="http://schemas.microsoft.com/office/drawing/2014/main" id="{305EE312-9465-43DB-B2E9-0616F0AF386A}"/>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480" name="Text Box 75">
            <a:extLst>
              <a:ext uri="{FF2B5EF4-FFF2-40B4-BE49-F238E27FC236}">
                <a16:creationId xmlns:a16="http://schemas.microsoft.com/office/drawing/2014/main" id="{3A0CA4E1-6415-4F4D-B07F-4D459A4166E0}"/>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892969</xdr:colOff>
      <xdr:row>37</xdr:row>
      <xdr:rowOff>238125</xdr:rowOff>
    </xdr:from>
    <xdr:to>
      <xdr:col>21</xdr:col>
      <xdr:colOff>3810000</xdr:colOff>
      <xdr:row>37</xdr:row>
      <xdr:rowOff>2971800</xdr:rowOff>
    </xdr:to>
    <xdr:grpSp>
      <xdr:nvGrpSpPr>
        <xdr:cNvPr id="493" name="Group 74">
          <a:extLst>
            <a:ext uri="{FF2B5EF4-FFF2-40B4-BE49-F238E27FC236}">
              <a16:creationId xmlns:a16="http://schemas.microsoft.com/office/drawing/2014/main" id="{7DBC4988-0739-47B4-B07B-EC1125A39779}"/>
            </a:ext>
          </a:extLst>
        </xdr:cNvPr>
        <xdr:cNvGrpSpPr>
          <a:grpSpLocks/>
        </xdr:cNvGrpSpPr>
      </xdr:nvGrpSpPr>
      <xdr:grpSpPr bwMode="auto">
        <a:xfrm>
          <a:off x="14217083" y="71125896"/>
          <a:ext cx="2917031" cy="2733675"/>
          <a:chOff x="815" y="707"/>
          <a:chExt cx="1981" cy="1487"/>
        </a:xfrm>
      </xdr:grpSpPr>
      <xdr:grpSp>
        <xdr:nvGrpSpPr>
          <xdr:cNvPr id="494" name="Group 79">
            <a:extLst>
              <a:ext uri="{FF2B5EF4-FFF2-40B4-BE49-F238E27FC236}">
                <a16:creationId xmlns:a16="http://schemas.microsoft.com/office/drawing/2014/main" id="{AD8E1F59-9A76-4198-8967-DD82D361C1FF}"/>
              </a:ext>
            </a:extLst>
          </xdr:cNvPr>
          <xdr:cNvGrpSpPr>
            <a:grpSpLocks/>
          </xdr:cNvGrpSpPr>
        </xdr:nvGrpSpPr>
        <xdr:grpSpPr bwMode="auto">
          <a:xfrm>
            <a:off x="815" y="707"/>
            <a:ext cx="1981" cy="1487"/>
            <a:chOff x="815" y="707"/>
            <a:chExt cx="1981" cy="1487"/>
          </a:xfrm>
        </xdr:grpSpPr>
        <xdr:grpSp>
          <xdr:nvGrpSpPr>
            <xdr:cNvPr id="499" name="Group 89">
              <a:extLst>
                <a:ext uri="{FF2B5EF4-FFF2-40B4-BE49-F238E27FC236}">
                  <a16:creationId xmlns:a16="http://schemas.microsoft.com/office/drawing/2014/main" id="{98716C03-5924-4A97-AFCE-EC2A3701724C}"/>
                </a:ext>
              </a:extLst>
            </xdr:cNvPr>
            <xdr:cNvGrpSpPr>
              <a:grpSpLocks/>
            </xdr:cNvGrpSpPr>
          </xdr:nvGrpSpPr>
          <xdr:grpSpPr bwMode="auto">
            <a:xfrm>
              <a:off x="1325" y="707"/>
              <a:ext cx="958" cy="712"/>
              <a:chOff x="1325" y="707"/>
              <a:chExt cx="958" cy="712"/>
            </a:xfrm>
          </xdr:grpSpPr>
          <xdr:sp macro="" textlink="">
            <xdr:nvSpPr>
              <xdr:cNvPr id="509" name="AutoShape 91">
                <a:extLst>
                  <a:ext uri="{FF2B5EF4-FFF2-40B4-BE49-F238E27FC236}">
                    <a16:creationId xmlns:a16="http://schemas.microsoft.com/office/drawing/2014/main" id="{7F89FDB1-6789-4DA6-9F64-C4D19AC0EF5D}"/>
                  </a:ext>
                </a:extLst>
              </xdr:cNvPr>
              <xdr:cNvSpPr>
                <a:spLocks noChangeArrowheads="1"/>
              </xdr:cNvSpPr>
            </xdr:nvSpPr>
            <xdr:spPr bwMode="auto">
              <a:xfrm>
                <a:off x="1325" y="707"/>
                <a:ext cx="958" cy="712"/>
              </a:xfrm>
              <a:prstGeom prst="diamond">
                <a:avLst/>
              </a:prstGeom>
              <a:solidFill>
                <a:srgbClr val="00B05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510" name="Text Box 90">
                <a:extLst>
                  <a:ext uri="{FF2B5EF4-FFF2-40B4-BE49-F238E27FC236}">
                    <a16:creationId xmlns:a16="http://schemas.microsoft.com/office/drawing/2014/main" id="{015ED499-C06E-43DE-BA34-570FAE339207}"/>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500" name="Group 86">
              <a:extLst>
                <a:ext uri="{FF2B5EF4-FFF2-40B4-BE49-F238E27FC236}">
                  <a16:creationId xmlns:a16="http://schemas.microsoft.com/office/drawing/2014/main" id="{F162E7A1-5ADE-43AE-A03E-16B68894873B}"/>
                </a:ext>
              </a:extLst>
            </xdr:cNvPr>
            <xdr:cNvGrpSpPr>
              <a:grpSpLocks/>
            </xdr:cNvGrpSpPr>
          </xdr:nvGrpSpPr>
          <xdr:grpSpPr bwMode="auto">
            <a:xfrm>
              <a:off x="1368" y="1482"/>
              <a:ext cx="958" cy="712"/>
              <a:chOff x="1368" y="1482"/>
              <a:chExt cx="958" cy="712"/>
            </a:xfrm>
          </xdr:grpSpPr>
          <xdr:sp macro="" textlink="">
            <xdr:nvSpPr>
              <xdr:cNvPr id="507" name="AutoShape 88">
                <a:extLst>
                  <a:ext uri="{FF2B5EF4-FFF2-40B4-BE49-F238E27FC236}">
                    <a16:creationId xmlns:a16="http://schemas.microsoft.com/office/drawing/2014/main" id="{260541D2-223A-4D31-9093-D640E7BFC4F9}"/>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508" name="Text Box 87">
                <a:extLst>
                  <a:ext uri="{FF2B5EF4-FFF2-40B4-BE49-F238E27FC236}">
                    <a16:creationId xmlns:a16="http://schemas.microsoft.com/office/drawing/2014/main" id="{12746F4A-662F-4C94-87D7-7D9B572C23F7}"/>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501" name="Group 83">
              <a:extLst>
                <a:ext uri="{FF2B5EF4-FFF2-40B4-BE49-F238E27FC236}">
                  <a16:creationId xmlns:a16="http://schemas.microsoft.com/office/drawing/2014/main" id="{74E10103-CF40-4C19-996A-7E9B35F6CF15}"/>
                </a:ext>
              </a:extLst>
            </xdr:cNvPr>
            <xdr:cNvGrpSpPr>
              <a:grpSpLocks/>
            </xdr:cNvGrpSpPr>
          </xdr:nvGrpSpPr>
          <xdr:grpSpPr bwMode="auto">
            <a:xfrm>
              <a:off x="815" y="1111"/>
              <a:ext cx="958" cy="712"/>
              <a:chOff x="815" y="1111"/>
              <a:chExt cx="958" cy="712"/>
            </a:xfrm>
          </xdr:grpSpPr>
          <xdr:sp macro="" textlink="">
            <xdr:nvSpPr>
              <xdr:cNvPr id="505" name="AutoShape 85">
                <a:extLst>
                  <a:ext uri="{FF2B5EF4-FFF2-40B4-BE49-F238E27FC236}">
                    <a16:creationId xmlns:a16="http://schemas.microsoft.com/office/drawing/2014/main" id="{F4BE7CFE-5AFE-47D1-83B7-E34528F016A2}"/>
                  </a:ext>
                </a:extLst>
              </xdr:cNvPr>
              <xdr:cNvSpPr>
                <a:spLocks noChangeArrowheads="1"/>
              </xdr:cNvSpPr>
            </xdr:nvSpPr>
            <xdr:spPr bwMode="auto">
              <a:xfrm>
                <a:off x="815" y="1111"/>
                <a:ext cx="958" cy="712"/>
              </a:xfrm>
              <a:prstGeom prst="diamond">
                <a:avLst/>
              </a:prstGeom>
              <a:solidFill>
                <a:srgbClr val="FFFF0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506" name="Text Box 84">
                <a:extLst>
                  <a:ext uri="{FF2B5EF4-FFF2-40B4-BE49-F238E27FC236}">
                    <a16:creationId xmlns:a16="http://schemas.microsoft.com/office/drawing/2014/main" id="{221BF267-D6B9-4962-BBFE-B625B76CE445}"/>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502" name="Group 80">
              <a:extLst>
                <a:ext uri="{FF2B5EF4-FFF2-40B4-BE49-F238E27FC236}">
                  <a16:creationId xmlns:a16="http://schemas.microsoft.com/office/drawing/2014/main" id="{3884402C-5239-4C63-B93E-B915259DC966}"/>
                </a:ext>
              </a:extLst>
            </xdr:cNvPr>
            <xdr:cNvGrpSpPr>
              <a:grpSpLocks/>
            </xdr:cNvGrpSpPr>
          </xdr:nvGrpSpPr>
          <xdr:grpSpPr bwMode="auto">
            <a:xfrm>
              <a:off x="1838" y="1100"/>
              <a:ext cx="958" cy="712"/>
              <a:chOff x="1838" y="1100"/>
              <a:chExt cx="958" cy="712"/>
            </a:xfrm>
          </xdr:grpSpPr>
          <xdr:sp macro="" textlink="">
            <xdr:nvSpPr>
              <xdr:cNvPr id="503" name="AutoShape 82">
                <a:extLst>
                  <a:ext uri="{FF2B5EF4-FFF2-40B4-BE49-F238E27FC236}">
                    <a16:creationId xmlns:a16="http://schemas.microsoft.com/office/drawing/2014/main" id="{3D5AADCF-1876-4478-BF0D-66EC238DD9FC}"/>
                  </a:ext>
                </a:extLst>
              </xdr:cNvPr>
              <xdr:cNvSpPr>
                <a:spLocks noChangeArrowheads="1"/>
              </xdr:cNvSpPr>
            </xdr:nvSpPr>
            <xdr:spPr bwMode="auto">
              <a:xfrm>
                <a:off x="1838" y="1100"/>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504" name="Text Box 81">
                <a:extLst>
                  <a:ext uri="{FF2B5EF4-FFF2-40B4-BE49-F238E27FC236}">
                    <a16:creationId xmlns:a16="http://schemas.microsoft.com/office/drawing/2014/main" id="{F876078D-ABF3-4261-AEC4-5040F290DFC6}"/>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495" name="Text Box 78">
            <a:extLst>
              <a:ext uri="{FF2B5EF4-FFF2-40B4-BE49-F238E27FC236}">
                <a16:creationId xmlns:a16="http://schemas.microsoft.com/office/drawing/2014/main" id="{44D6E080-8479-4878-BB04-63906B1E7822}"/>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496" name="Text Box 77">
            <a:extLst>
              <a:ext uri="{FF2B5EF4-FFF2-40B4-BE49-F238E27FC236}">
                <a16:creationId xmlns:a16="http://schemas.microsoft.com/office/drawing/2014/main" id="{C8444E0E-7AB9-4B96-BACC-37E6A2C7840E}"/>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497" name="Text Box 76">
            <a:extLst>
              <a:ext uri="{FF2B5EF4-FFF2-40B4-BE49-F238E27FC236}">
                <a16:creationId xmlns:a16="http://schemas.microsoft.com/office/drawing/2014/main" id="{A780288C-4DE0-42B4-85FE-9D1B930B2CE9}"/>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498" name="Text Box 75">
            <a:extLst>
              <a:ext uri="{FF2B5EF4-FFF2-40B4-BE49-F238E27FC236}">
                <a16:creationId xmlns:a16="http://schemas.microsoft.com/office/drawing/2014/main" id="{ECA0E9AE-16F2-4D77-BCCD-AA069DC8EE37}"/>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901303</xdr:colOff>
      <xdr:row>38</xdr:row>
      <xdr:rowOff>90487</xdr:rowOff>
    </xdr:from>
    <xdr:to>
      <xdr:col>21</xdr:col>
      <xdr:colOff>3695700</xdr:colOff>
      <xdr:row>38</xdr:row>
      <xdr:rowOff>2590800</xdr:rowOff>
    </xdr:to>
    <xdr:grpSp>
      <xdr:nvGrpSpPr>
        <xdr:cNvPr id="511" name="Group 74">
          <a:extLst>
            <a:ext uri="{FF2B5EF4-FFF2-40B4-BE49-F238E27FC236}">
              <a16:creationId xmlns:a16="http://schemas.microsoft.com/office/drawing/2014/main" id="{1FC89E55-BEE9-411F-B218-D753DEA36D5A}"/>
            </a:ext>
          </a:extLst>
        </xdr:cNvPr>
        <xdr:cNvGrpSpPr>
          <a:grpSpLocks/>
        </xdr:cNvGrpSpPr>
      </xdr:nvGrpSpPr>
      <xdr:grpSpPr bwMode="auto">
        <a:xfrm>
          <a:off x="14225417" y="74004487"/>
          <a:ext cx="2794397" cy="2500313"/>
          <a:chOff x="815" y="707"/>
          <a:chExt cx="1981" cy="1487"/>
        </a:xfrm>
      </xdr:grpSpPr>
      <xdr:grpSp>
        <xdr:nvGrpSpPr>
          <xdr:cNvPr id="512" name="Group 79">
            <a:extLst>
              <a:ext uri="{FF2B5EF4-FFF2-40B4-BE49-F238E27FC236}">
                <a16:creationId xmlns:a16="http://schemas.microsoft.com/office/drawing/2014/main" id="{377E51CE-1E68-48E5-B5DF-776373A894B8}"/>
              </a:ext>
            </a:extLst>
          </xdr:cNvPr>
          <xdr:cNvGrpSpPr>
            <a:grpSpLocks/>
          </xdr:cNvGrpSpPr>
        </xdr:nvGrpSpPr>
        <xdr:grpSpPr bwMode="auto">
          <a:xfrm>
            <a:off x="815" y="707"/>
            <a:ext cx="1981" cy="1487"/>
            <a:chOff x="815" y="707"/>
            <a:chExt cx="1981" cy="1487"/>
          </a:xfrm>
        </xdr:grpSpPr>
        <xdr:grpSp>
          <xdr:nvGrpSpPr>
            <xdr:cNvPr id="517" name="Group 89">
              <a:extLst>
                <a:ext uri="{FF2B5EF4-FFF2-40B4-BE49-F238E27FC236}">
                  <a16:creationId xmlns:a16="http://schemas.microsoft.com/office/drawing/2014/main" id="{54EB36C5-CD12-4980-8FE0-F7BA5A8F85C8}"/>
                </a:ext>
              </a:extLst>
            </xdr:cNvPr>
            <xdr:cNvGrpSpPr>
              <a:grpSpLocks/>
            </xdr:cNvGrpSpPr>
          </xdr:nvGrpSpPr>
          <xdr:grpSpPr bwMode="auto">
            <a:xfrm>
              <a:off x="1325" y="707"/>
              <a:ext cx="958" cy="712"/>
              <a:chOff x="1325" y="707"/>
              <a:chExt cx="958" cy="712"/>
            </a:xfrm>
          </xdr:grpSpPr>
          <xdr:sp macro="" textlink="">
            <xdr:nvSpPr>
              <xdr:cNvPr id="527" name="AutoShape 91">
                <a:extLst>
                  <a:ext uri="{FF2B5EF4-FFF2-40B4-BE49-F238E27FC236}">
                    <a16:creationId xmlns:a16="http://schemas.microsoft.com/office/drawing/2014/main" id="{99206A2B-006F-4271-BFBB-D7CBFF273958}"/>
                  </a:ext>
                </a:extLst>
              </xdr:cNvPr>
              <xdr:cNvSpPr>
                <a:spLocks noChangeArrowheads="1"/>
              </xdr:cNvSpPr>
            </xdr:nvSpPr>
            <xdr:spPr bwMode="auto">
              <a:xfrm>
                <a:off x="1325" y="707"/>
                <a:ext cx="958" cy="712"/>
              </a:xfrm>
              <a:prstGeom prst="diamond">
                <a:avLst/>
              </a:prstGeom>
              <a:solidFill>
                <a:srgbClr val="00B05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528" name="Text Box 90">
                <a:extLst>
                  <a:ext uri="{FF2B5EF4-FFF2-40B4-BE49-F238E27FC236}">
                    <a16:creationId xmlns:a16="http://schemas.microsoft.com/office/drawing/2014/main" id="{823166A2-DDBC-4B47-82F3-B4817165278E}"/>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518" name="Group 86">
              <a:extLst>
                <a:ext uri="{FF2B5EF4-FFF2-40B4-BE49-F238E27FC236}">
                  <a16:creationId xmlns:a16="http://schemas.microsoft.com/office/drawing/2014/main" id="{F8C64C05-F9AF-45D0-BC25-DF68424ACDD2}"/>
                </a:ext>
              </a:extLst>
            </xdr:cNvPr>
            <xdr:cNvGrpSpPr>
              <a:grpSpLocks/>
            </xdr:cNvGrpSpPr>
          </xdr:nvGrpSpPr>
          <xdr:grpSpPr bwMode="auto">
            <a:xfrm>
              <a:off x="1368" y="1482"/>
              <a:ext cx="958" cy="712"/>
              <a:chOff x="1368" y="1482"/>
              <a:chExt cx="958" cy="712"/>
            </a:xfrm>
          </xdr:grpSpPr>
          <xdr:sp macro="" textlink="">
            <xdr:nvSpPr>
              <xdr:cNvPr id="525" name="AutoShape 88">
                <a:extLst>
                  <a:ext uri="{FF2B5EF4-FFF2-40B4-BE49-F238E27FC236}">
                    <a16:creationId xmlns:a16="http://schemas.microsoft.com/office/drawing/2014/main" id="{2AFCAB2E-8133-4F21-A11B-5F48E2202B1C}"/>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526" name="Text Box 87">
                <a:extLst>
                  <a:ext uri="{FF2B5EF4-FFF2-40B4-BE49-F238E27FC236}">
                    <a16:creationId xmlns:a16="http://schemas.microsoft.com/office/drawing/2014/main" id="{86D3EA74-3FB5-44F1-BB8C-625A8280F1A7}"/>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519" name="Group 83">
              <a:extLst>
                <a:ext uri="{FF2B5EF4-FFF2-40B4-BE49-F238E27FC236}">
                  <a16:creationId xmlns:a16="http://schemas.microsoft.com/office/drawing/2014/main" id="{28B4BA28-C1E6-40AA-965F-ED6219792D6F}"/>
                </a:ext>
              </a:extLst>
            </xdr:cNvPr>
            <xdr:cNvGrpSpPr>
              <a:grpSpLocks/>
            </xdr:cNvGrpSpPr>
          </xdr:nvGrpSpPr>
          <xdr:grpSpPr bwMode="auto">
            <a:xfrm>
              <a:off x="815" y="1111"/>
              <a:ext cx="958" cy="712"/>
              <a:chOff x="815" y="1111"/>
              <a:chExt cx="958" cy="712"/>
            </a:xfrm>
          </xdr:grpSpPr>
          <xdr:sp macro="" textlink="">
            <xdr:nvSpPr>
              <xdr:cNvPr id="523" name="AutoShape 85">
                <a:extLst>
                  <a:ext uri="{FF2B5EF4-FFF2-40B4-BE49-F238E27FC236}">
                    <a16:creationId xmlns:a16="http://schemas.microsoft.com/office/drawing/2014/main" id="{B6833914-6D00-4F60-90F5-9FC6AF74FD39}"/>
                  </a:ext>
                </a:extLst>
              </xdr:cNvPr>
              <xdr:cNvSpPr>
                <a:spLocks noChangeArrowheads="1"/>
              </xdr:cNvSpPr>
            </xdr:nvSpPr>
            <xdr:spPr bwMode="auto">
              <a:xfrm>
                <a:off x="815" y="1111"/>
                <a:ext cx="958" cy="712"/>
              </a:xfrm>
              <a:prstGeom prst="diamond">
                <a:avLst/>
              </a:prstGeom>
              <a:solidFill>
                <a:srgbClr val="FFFF0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524" name="Text Box 84">
                <a:extLst>
                  <a:ext uri="{FF2B5EF4-FFF2-40B4-BE49-F238E27FC236}">
                    <a16:creationId xmlns:a16="http://schemas.microsoft.com/office/drawing/2014/main" id="{EB5CD8D2-E690-451A-BF2F-2BCECD1176D9}"/>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520" name="Group 80">
              <a:extLst>
                <a:ext uri="{FF2B5EF4-FFF2-40B4-BE49-F238E27FC236}">
                  <a16:creationId xmlns:a16="http://schemas.microsoft.com/office/drawing/2014/main" id="{98727812-E492-46C3-9CC1-6D20B95121A0}"/>
                </a:ext>
              </a:extLst>
            </xdr:cNvPr>
            <xdr:cNvGrpSpPr>
              <a:grpSpLocks/>
            </xdr:cNvGrpSpPr>
          </xdr:nvGrpSpPr>
          <xdr:grpSpPr bwMode="auto">
            <a:xfrm>
              <a:off x="1838" y="1100"/>
              <a:ext cx="958" cy="712"/>
              <a:chOff x="1838" y="1100"/>
              <a:chExt cx="958" cy="712"/>
            </a:xfrm>
          </xdr:grpSpPr>
          <xdr:sp macro="" textlink="">
            <xdr:nvSpPr>
              <xdr:cNvPr id="521" name="AutoShape 82">
                <a:extLst>
                  <a:ext uri="{FF2B5EF4-FFF2-40B4-BE49-F238E27FC236}">
                    <a16:creationId xmlns:a16="http://schemas.microsoft.com/office/drawing/2014/main" id="{AF2311E4-478A-4A7F-9AEF-85EE59627B35}"/>
                  </a:ext>
                </a:extLst>
              </xdr:cNvPr>
              <xdr:cNvSpPr>
                <a:spLocks noChangeArrowheads="1"/>
              </xdr:cNvSpPr>
            </xdr:nvSpPr>
            <xdr:spPr bwMode="auto">
              <a:xfrm>
                <a:off x="1838" y="1100"/>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522" name="Text Box 81">
                <a:extLst>
                  <a:ext uri="{FF2B5EF4-FFF2-40B4-BE49-F238E27FC236}">
                    <a16:creationId xmlns:a16="http://schemas.microsoft.com/office/drawing/2014/main" id="{CD0C2308-3F9C-4CE8-AD3B-8C7A1CAA86DC}"/>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513" name="Text Box 78">
            <a:extLst>
              <a:ext uri="{FF2B5EF4-FFF2-40B4-BE49-F238E27FC236}">
                <a16:creationId xmlns:a16="http://schemas.microsoft.com/office/drawing/2014/main" id="{18D59EFF-7CCA-4AB3-84FD-AAF296BDE379}"/>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514" name="Text Box 77">
            <a:extLst>
              <a:ext uri="{FF2B5EF4-FFF2-40B4-BE49-F238E27FC236}">
                <a16:creationId xmlns:a16="http://schemas.microsoft.com/office/drawing/2014/main" id="{46CBF749-2362-4EA2-AFE2-176FC1839C8D}"/>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515" name="Text Box 76">
            <a:extLst>
              <a:ext uri="{FF2B5EF4-FFF2-40B4-BE49-F238E27FC236}">
                <a16:creationId xmlns:a16="http://schemas.microsoft.com/office/drawing/2014/main" id="{3136114D-320C-4030-B31C-23526AD856B0}"/>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516" name="Text Box 75">
            <a:extLst>
              <a:ext uri="{FF2B5EF4-FFF2-40B4-BE49-F238E27FC236}">
                <a16:creationId xmlns:a16="http://schemas.microsoft.com/office/drawing/2014/main" id="{D89FF0A2-F0C8-43BC-A903-64D7C38E7DF3}"/>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892968</xdr:colOff>
      <xdr:row>39</xdr:row>
      <xdr:rowOff>208359</xdr:rowOff>
    </xdr:from>
    <xdr:to>
      <xdr:col>21</xdr:col>
      <xdr:colOff>3886200</xdr:colOff>
      <xdr:row>39</xdr:row>
      <xdr:rowOff>2971800</xdr:rowOff>
    </xdr:to>
    <xdr:grpSp>
      <xdr:nvGrpSpPr>
        <xdr:cNvPr id="529" name="Group 74">
          <a:extLst>
            <a:ext uri="{FF2B5EF4-FFF2-40B4-BE49-F238E27FC236}">
              <a16:creationId xmlns:a16="http://schemas.microsoft.com/office/drawing/2014/main" id="{113ACBBA-C66D-4325-A3E0-16155E43A533}"/>
            </a:ext>
          </a:extLst>
        </xdr:cNvPr>
        <xdr:cNvGrpSpPr>
          <a:grpSpLocks/>
        </xdr:cNvGrpSpPr>
      </xdr:nvGrpSpPr>
      <xdr:grpSpPr bwMode="auto">
        <a:xfrm>
          <a:off x="14217082" y="76811130"/>
          <a:ext cx="2993232" cy="2763441"/>
          <a:chOff x="815" y="707"/>
          <a:chExt cx="1981" cy="1487"/>
        </a:xfrm>
      </xdr:grpSpPr>
      <xdr:grpSp>
        <xdr:nvGrpSpPr>
          <xdr:cNvPr id="530" name="Group 79">
            <a:extLst>
              <a:ext uri="{FF2B5EF4-FFF2-40B4-BE49-F238E27FC236}">
                <a16:creationId xmlns:a16="http://schemas.microsoft.com/office/drawing/2014/main" id="{71D0FD2B-ED24-484A-8852-98BC00C7E330}"/>
              </a:ext>
            </a:extLst>
          </xdr:cNvPr>
          <xdr:cNvGrpSpPr>
            <a:grpSpLocks/>
          </xdr:cNvGrpSpPr>
        </xdr:nvGrpSpPr>
        <xdr:grpSpPr bwMode="auto">
          <a:xfrm>
            <a:off x="815" y="707"/>
            <a:ext cx="1981" cy="1487"/>
            <a:chOff x="815" y="707"/>
            <a:chExt cx="1981" cy="1487"/>
          </a:xfrm>
        </xdr:grpSpPr>
        <xdr:grpSp>
          <xdr:nvGrpSpPr>
            <xdr:cNvPr id="535" name="Group 89">
              <a:extLst>
                <a:ext uri="{FF2B5EF4-FFF2-40B4-BE49-F238E27FC236}">
                  <a16:creationId xmlns:a16="http://schemas.microsoft.com/office/drawing/2014/main" id="{377E4FBD-2C3D-4CEA-A1AE-BB2717265EFF}"/>
                </a:ext>
              </a:extLst>
            </xdr:cNvPr>
            <xdr:cNvGrpSpPr>
              <a:grpSpLocks/>
            </xdr:cNvGrpSpPr>
          </xdr:nvGrpSpPr>
          <xdr:grpSpPr bwMode="auto">
            <a:xfrm>
              <a:off x="1325" y="707"/>
              <a:ext cx="958" cy="712"/>
              <a:chOff x="1325" y="707"/>
              <a:chExt cx="958" cy="712"/>
            </a:xfrm>
          </xdr:grpSpPr>
          <xdr:sp macro="" textlink="">
            <xdr:nvSpPr>
              <xdr:cNvPr id="545" name="AutoShape 91">
                <a:extLst>
                  <a:ext uri="{FF2B5EF4-FFF2-40B4-BE49-F238E27FC236}">
                    <a16:creationId xmlns:a16="http://schemas.microsoft.com/office/drawing/2014/main" id="{A7156594-324C-4818-A4B8-5E4CA595BB18}"/>
                  </a:ext>
                </a:extLst>
              </xdr:cNvPr>
              <xdr:cNvSpPr>
                <a:spLocks noChangeArrowheads="1"/>
              </xdr:cNvSpPr>
            </xdr:nvSpPr>
            <xdr:spPr bwMode="auto">
              <a:xfrm>
                <a:off x="1325" y="707"/>
                <a:ext cx="958" cy="712"/>
              </a:xfrm>
              <a:prstGeom prst="diamond">
                <a:avLst/>
              </a:prstGeom>
              <a:solidFill>
                <a:srgbClr val="00B05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546" name="Text Box 90">
                <a:extLst>
                  <a:ext uri="{FF2B5EF4-FFF2-40B4-BE49-F238E27FC236}">
                    <a16:creationId xmlns:a16="http://schemas.microsoft.com/office/drawing/2014/main" id="{DAB46049-9B33-4700-A434-AE091680828C}"/>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536" name="Group 86">
              <a:extLst>
                <a:ext uri="{FF2B5EF4-FFF2-40B4-BE49-F238E27FC236}">
                  <a16:creationId xmlns:a16="http://schemas.microsoft.com/office/drawing/2014/main" id="{C6C70A6C-42B8-4CFA-A0DE-96838A10BD2A}"/>
                </a:ext>
              </a:extLst>
            </xdr:cNvPr>
            <xdr:cNvGrpSpPr>
              <a:grpSpLocks/>
            </xdr:cNvGrpSpPr>
          </xdr:nvGrpSpPr>
          <xdr:grpSpPr bwMode="auto">
            <a:xfrm>
              <a:off x="1368" y="1482"/>
              <a:ext cx="958" cy="712"/>
              <a:chOff x="1368" y="1482"/>
              <a:chExt cx="958" cy="712"/>
            </a:xfrm>
          </xdr:grpSpPr>
          <xdr:sp macro="" textlink="">
            <xdr:nvSpPr>
              <xdr:cNvPr id="543" name="AutoShape 88">
                <a:extLst>
                  <a:ext uri="{FF2B5EF4-FFF2-40B4-BE49-F238E27FC236}">
                    <a16:creationId xmlns:a16="http://schemas.microsoft.com/office/drawing/2014/main" id="{D518ADC8-071D-487D-AEF0-A3361252F3FC}"/>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544" name="Text Box 87">
                <a:extLst>
                  <a:ext uri="{FF2B5EF4-FFF2-40B4-BE49-F238E27FC236}">
                    <a16:creationId xmlns:a16="http://schemas.microsoft.com/office/drawing/2014/main" id="{547324F0-CA72-42B8-9D62-47E839CE0E0B}"/>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537" name="Group 83">
              <a:extLst>
                <a:ext uri="{FF2B5EF4-FFF2-40B4-BE49-F238E27FC236}">
                  <a16:creationId xmlns:a16="http://schemas.microsoft.com/office/drawing/2014/main" id="{1C79A554-167D-4E7E-9ED1-B3FDE380EF77}"/>
                </a:ext>
              </a:extLst>
            </xdr:cNvPr>
            <xdr:cNvGrpSpPr>
              <a:grpSpLocks/>
            </xdr:cNvGrpSpPr>
          </xdr:nvGrpSpPr>
          <xdr:grpSpPr bwMode="auto">
            <a:xfrm>
              <a:off x="815" y="1111"/>
              <a:ext cx="958" cy="712"/>
              <a:chOff x="815" y="1111"/>
              <a:chExt cx="958" cy="712"/>
            </a:xfrm>
          </xdr:grpSpPr>
          <xdr:sp macro="" textlink="">
            <xdr:nvSpPr>
              <xdr:cNvPr id="541" name="AutoShape 85">
                <a:extLst>
                  <a:ext uri="{FF2B5EF4-FFF2-40B4-BE49-F238E27FC236}">
                    <a16:creationId xmlns:a16="http://schemas.microsoft.com/office/drawing/2014/main" id="{F9230B97-15D7-4D1D-AC88-00B5B899509D}"/>
                  </a:ext>
                </a:extLst>
              </xdr:cNvPr>
              <xdr:cNvSpPr>
                <a:spLocks noChangeArrowheads="1"/>
              </xdr:cNvSpPr>
            </xdr:nvSpPr>
            <xdr:spPr bwMode="auto">
              <a:xfrm>
                <a:off x="815" y="1111"/>
                <a:ext cx="958" cy="712"/>
              </a:xfrm>
              <a:prstGeom prst="diamond">
                <a:avLst/>
              </a:prstGeom>
              <a:solidFill>
                <a:srgbClr val="FFFF0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542" name="Text Box 84">
                <a:extLst>
                  <a:ext uri="{FF2B5EF4-FFF2-40B4-BE49-F238E27FC236}">
                    <a16:creationId xmlns:a16="http://schemas.microsoft.com/office/drawing/2014/main" id="{AD252331-76D8-4910-A02B-6CD8F95AB555}"/>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538" name="Group 80">
              <a:extLst>
                <a:ext uri="{FF2B5EF4-FFF2-40B4-BE49-F238E27FC236}">
                  <a16:creationId xmlns:a16="http://schemas.microsoft.com/office/drawing/2014/main" id="{D2284A0C-CBD7-4F67-AABB-AE7FB693C2EF}"/>
                </a:ext>
              </a:extLst>
            </xdr:cNvPr>
            <xdr:cNvGrpSpPr>
              <a:grpSpLocks/>
            </xdr:cNvGrpSpPr>
          </xdr:nvGrpSpPr>
          <xdr:grpSpPr bwMode="auto">
            <a:xfrm>
              <a:off x="1838" y="1100"/>
              <a:ext cx="958" cy="712"/>
              <a:chOff x="1838" y="1100"/>
              <a:chExt cx="958" cy="712"/>
            </a:xfrm>
          </xdr:grpSpPr>
          <xdr:sp macro="" textlink="">
            <xdr:nvSpPr>
              <xdr:cNvPr id="539" name="AutoShape 82">
                <a:extLst>
                  <a:ext uri="{FF2B5EF4-FFF2-40B4-BE49-F238E27FC236}">
                    <a16:creationId xmlns:a16="http://schemas.microsoft.com/office/drawing/2014/main" id="{652FE626-9B1D-4970-ABAF-0113C507B145}"/>
                  </a:ext>
                </a:extLst>
              </xdr:cNvPr>
              <xdr:cNvSpPr>
                <a:spLocks noChangeArrowheads="1"/>
              </xdr:cNvSpPr>
            </xdr:nvSpPr>
            <xdr:spPr bwMode="auto">
              <a:xfrm>
                <a:off x="1838" y="1100"/>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540" name="Text Box 81">
                <a:extLst>
                  <a:ext uri="{FF2B5EF4-FFF2-40B4-BE49-F238E27FC236}">
                    <a16:creationId xmlns:a16="http://schemas.microsoft.com/office/drawing/2014/main" id="{5363887A-AFD2-42E6-8CFB-C1FA4DD4FB09}"/>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531" name="Text Box 78">
            <a:extLst>
              <a:ext uri="{FF2B5EF4-FFF2-40B4-BE49-F238E27FC236}">
                <a16:creationId xmlns:a16="http://schemas.microsoft.com/office/drawing/2014/main" id="{F3733148-DD2C-4AE6-89BB-EAE3B6A623C1}"/>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532" name="Text Box 77">
            <a:extLst>
              <a:ext uri="{FF2B5EF4-FFF2-40B4-BE49-F238E27FC236}">
                <a16:creationId xmlns:a16="http://schemas.microsoft.com/office/drawing/2014/main" id="{67734921-B7B5-4AAF-B8B8-1F56789FC44D}"/>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533" name="Text Box 76">
            <a:extLst>
              <a:ext uri="{FF2B5EF4-FFF2-40B4-BE49-F238E27FC236}">
                <a16:creationId xmlns:a16="http://schemas.microsoft.com/office/drawing/2014/main" id="{44377ECA-5FDB-4C70-8BFA-32D1874E1377}"/>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534" name="Text Box 75">
            <a:extLst>
              <a:ext uri="{FF2B5EF4-FFF2-40B4-BE49-F238E27FC236}">
                <a16:creationId xmlns:a16="http://schemas.microsoft.com/office/drawing/2014/main" id="{C4D65AE0-43DB-4E87-8433-6ECE9ED1DD62}"/>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998934</xdr:colOff>
      <xdr:row>40</xdr:row>
      <xdr:rowOff>136923</xdr:rowOff>
    </xdr:from>
    <xdr:to>
      <xdr:col>21</xdr:col>
      <xdr:colOff>3848100</xdr:colOff>
      <xdr:row>40</xdr:row>
      <xdr:rowOff>2819401</xdr:rowOff>
    </xdr:to>
    <xdr:grpSp>
      <xdr:nvGrpSpPr>
        <xdr:cNvPr id="547" name="Group 74">
          <a:extLst>
            <a:ext uri="{FF2B5EF4-FFF2-40B4-BE49-F238E27FC236}">
              <a16:creationId xmlns:a16="http://schemas.microsoft.com/office/drawing/2014/main" id="{A0C3C3E0-C8EC-4C97-A6ED-065CBD9D913B}"/>
            </a:ext>
          </a:extLst>
        </xdr:cNvPr>
        <xdr:cNvGrpSpPr>
          <a:grpSpLocks/>
        </xdr:cNvGrpSpPr>
      </xdr:nvGrpSpPr>
      <xdr:grpSpPr bwMode="auto">
        <a:xfrm>
          <a:off x="14323048" y="79798580"/>
          <a:ext cx="2849166" cy="2682478"/>
          <a:chOff x="815" y="707"/>
          <a:chExt cx="1981" cy="1487"/>
        </a:xfrm>
      </xdr:grpSpPr>
      <xdr:grpSp>
        <xdr:nvGrpSpPr>
          <xdr:cNvPr id="548" name="Group 79">
            <a:extLst>
              <a:ext uri="{FF2B5EF4-FFF2-40B4-BE49-F238E27FC236}">
                <a16:creationId xmlns:a16="http://schemas.microsoft.com/office/drawing/2014/main" id="{6FCFB545-0E9F-40E3-8EE8-BD00F8C88862}"/>
              </a:ext>
            </a:extLst>
          </xdr:cNvPr>
          <xdr:cNvGrpSpPr>
            <a:grpSpLocks/>
          </xdr:cNvGrpSpPr>
        </xdr:nvGrpSpPr>
        <xdr:grpSpPr bwMode="auto">
          <a:xfrm>
            <a:off x="815" y="707"/>
            <a:ext cx="1981" cy="1487"/>
            <a:chOff x="815" y="707"/>
            <a:chExt cx="1981" cy="1487"/>
          </a:xfrm>
        </xdr:grpSpPr>
        <xdr:grpSp>
          <xdr:nvGrpSpPr>
            <xdr:cNvPr id="553" name="Group 89">
              <a:extLst>
                <a:ext uri="{FF2B5EF4-FFF2-40B4-BE49-F238E27FC236}">
                  <a16:creationId xmlns:a16="http://schemas.microsoft.com/office/drawing/2014/main" id="{9FA24DF3-980C-4483-96A9-6DB4DC2E46F3}"/>
                </a:ext>
              </a:extLst>
            </xdr:cNvPr>
            <xdr:cNvGrpSpPr>
              <a:grpSpLocks/>
            </xdr:cNvGrpSpPr>
          </xdr:nvGrpSpPr>
          <xdr:grpSpPr bwMode="auto">
            <a:xfrm>
              <a:off x="1325" y="707"/>
              <a:ext cx="958" cy="712"/>
              <a:chOff x="1325" y="707"/>
              <a:chExt cx="958" cy="712"/>
            </a:xfrm>
          </xdr:grpSpPr>
          <xdr:sp macro="" textlink="">
            <xdr:nvSpPr>
              <xdr:cNvPr id="563" name="AutoShape 91">
                <a:extLst>
                  <a:ext uri="{FF2B5EF4-FFF2-40B4-BE49-F238E27FC236}">
                    <a16:creationId xmlns:a16="http://schemas.microsoft.com/office/drawing/2014/main" id="{4BF00783-2FD5-4D91-8457-9627D895230F}"/>
                  </a:ext>
                </a:extLst>
              </xdr:cNvPr>
              <xdr:cNvSpPr>
                <a:spLocks noChangeArrowheads="1"/>
              </xdr:cNvSpPr>
            </xdr:nvSpPr>
            <xdr:spPr bwMode="auto">
              <a:xfrm>
                <a:off x="1325" y="707"/>
                <a:ext cx="958" cy="712"/>
              </a:xfrm>
              <a:prstGeom prst="diamond">
                <a:avLst/>
              </a:prstGeom>
              <a:solidFill>
                <a:srgbClr val="00B05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564" name="Text Box 90">
                <a:extLst>
                  <a:ext uri="{FF2B5EF4-FFF2-40B4-BE49-F238E27FC236}">
                    <a16:creationId xmlns:a16="http://schemas.microsoft.com/office/drawing/2014/main" id="{C74AD93B-FF39-4BDC-BD8B-D89E425B42E8}"/>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554" name="Group 86">
              <a:extLst>
                <a:ext uri="{FF2B5EF4-FFF2-40B4-BE49-F238E27FC236}">
                  <a16:creationId xmlns:a16="http://schemas.microsoft.com/office/drawing/2014/main" id="{66CAF337-BC73-429E-9A15-6E288954C806}"/>
                </a:ext>
              </a:extLst>
            </xdr:cNvPr>
            <xdr:cNvGrpSpPr>
              <a:grpSpLocks/>
            </xdr:cNvGrpSpPr>
          </xdr:nvGrpSpPr>
          <xdr:grpSpPr bwMode="auto">
            <a:xfrm>
              <a:off x="1368" y="1482"/>
              <a:ext cx="958" cy="712"/>
              <a:chOff x="1368" y="1482"/>
              <a:chExt cx="958" cy="712"/>
            </a:xfrm>
          </xdr:grpSpPr>
          <xdr:sp macro="" textlink="">
            <xdr:nvSpPr>
              <xdr:cNvPr id="561" name="AutoShape 88">
                <a:extLst>
                  <a:ext uri="{FF2B5EF4-FFF2-40B4-BE49-F238E27FC236}">
                    <a16:creationId xmlns:a16="http://schemas.microsoft.com/office/drawing/2014/main" id="{EAFA52F1-8D9C-47E7-9CD0-120AEBD9DDEB}"/>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562" name="Text Box 87">
                <a:extLst>
                  <a:ext uri="{FF2B5EF4-FFF2-40B4-BE49-F238E27FC236}">
                    <a16:creationId xmlns:a16="http://schemas.microsoft.com/office/drawing/2014/main" id="{593B29F3-15C6-4370-9E45-5ADE053C3795}"/>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555" name="Group 83">
              <a:extLst>
                <a:ext uri="{FF2B5EF4-FFF2-40B4-BE49-F238E27FC236}">
                  <a16:creationId xmlns:a16="http://schemas.microsoft.com/office/drawing/2014/main" id="{26AD74A0-6C64-42E5-B5FF-587BBEBFBC55}"/>
                </a:ext>
              </a:extLst>
            </xdr:cNvPr>
            <xdr:cNvGrpSpPr>
              <a:grpSpLocks/>
            </xdr:cNvGrpSpPr>
          </xdr:nvGrpSpPr>
          <xdr:grpSpPr bwMode="auto">
            <a:xfrm>
              <a:off x="815" y="1111"/>
              <a:ext cx="958" cy="712"/>
              <a:chOff x="815" y="1111"/>
              <a:chExt cx="958" cy="712"/>
            </a:xfrm>
          </xdr:grpSpPr>
          <xdr:sp macro="" textlink="">
            <xdr:nvSpPr>
              <xdr:cNvPr id="559" name="AutoShape 85">
                <a:extLst>
                  <a:ext uri="{FF2B5EF4-FFF2-40B4-BE49-F238E27FC236}">
                    <a16:creationId xmlns:a16="http://schemas.microsoft.com/office/drawing/2014/main" id="{6927E7EF-8041-4293-B780-AB8B79F9A1DD}"/>
                  </a:ext>
                </a:extLst>
              </xdr:cNvPr>
              <xdr:cNvSpPr>
                <a:spLocks noChangeArrowheads="1"/>
              </xdr:cNvSpPr>
            </xdr:nvSpPr>
            <xdr:spPr bwMode="auto">
              <a:xfrm>
                <a:off x="815" y="1111"/>
                <a:ext cx="958" cy="712"/>
              </a:xfrm>
              <a:prstGeom prst="diamond">
                <a:avLst/>
              </a:prstGeom>
              <a:solidFill>
                <a:srgbClr val="FFFF0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560" name="Text Box 84">
                <a:extLst>
                  <a:ext uri="{FF2B5EF4-FFF2-40B4-BE49-F238E27FC236}">
                    <a16:creationId xmlns:a16="http://schemas.microsoft.com/office/drawing/2014/main" id="{94E7C6A8-7551-4B32-9568-D6ECE0DC9767}"/>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556" name="Group 80">
              <a:extLst>
                <a:ext uri="{FF2B5EF4-FFF2-40B4-BE49-F238E27FC236}">
                  <a16:creationId xmlns:a16="http://schemas.microsoft.com/office/drawing/2014/main" id="{3A4ACE8C-56B6-4620-AEA9-D352E6DD76D9}"/>
                </a:ext>
              </a:extLst>
            </xdr:cNvPr>
            <xdr:cNvGrpSpPr>
              <a:grpSpLocks/>
            </xdr:cNvGrpSpPr>
          </xdr:nvGrpSpPr>
          <xdr:grpSpPr bwMode="auto">
            <a:xfrm>
              <a:off x="1838" y="1100"/>
              <a:ext cx="958" cy="712"/>
              <a:chOff x="1838" y="1100"/>
              <a:chExt cx="958" cy="712"/>
            </a:xfrm>
          </xdr:grpSpPr>
          <xdr:sp macro="" textlink="">
            <xdr:nvSpPr>
              <xdr:cNvPr id="557" name="AutoShape 82">
                <a:extLst>
                  <a:ext uri="{FF2B5EF4-FFF2-40B4-BE49-F238E27FC236}">
                    <a16:creationId xmlns:a16="http://schemas.microsoft.com/office/drawing/2014/main" id="{0A494E67-BB3F-467E-AA5D-43896DD89141}"/>
                  </a:ext>
                </a:extLst>
              </xdr:cNvPr>
              <xdr:cNvSpPr>
                <a:spLocks noChangeArrowheads="1"/>
              </xdr:cNvSpPr>
            </xdr:nvSpPr>
            <xdr:spPr bwMode="auto">
              <a:xfrm>
                <a:off x="1838" y="1100"/>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558" name="Text Box 81">
                <a:extLst>
                  <a:ext uri="{FF2B5EF4-FFF2-40B4-BE49-F238E27FC236}">
                    <a16:creationId xmlns:a16="http://schemas.microsoft.com/office/drawing/2014/main" id="{7063F81E-80E1-4B82-A365-1A8470FE9143}"/>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549" name="Text Box 78">
            <a:extLst>
              <a:ext uri="{FF2B5EF4-FFF2-40B4-BE49-F238E27FC236}">
                <a16:creationId xmlns:a16="http://schemas.microsoft.com/office/drawing/2014/main" id="{01180860-064D-4217-9BBA-77D163AE2381}"/>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550" name="Text Box 77">
            <a:extLst>
              <a:ext uri="{FF2B5EF4-FFF2-40B4-BE49-F238E27FC236}">
                <a16:creationId xmlns:a16="http://schemas.microsoft.com/office/drawing/2014/main" id="{0132D59C-4E37-4F6F-8C6D-372590B6108F}"/>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551" name="Text Box 76">
            <a:extLst>
              <a:ext uri="{FF2B5EF4-FFF2-40B4-BE49-F238E27FC236}">
                <a16:creationId xmlns:a16="http://schemas.microsoft.com/office/drawing/2014/main" id="{642AF94A-0351-4CE3-BD93-49EB3C4535DA}"/>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552" name="Text Box 75">
            <a:extLst>
              <a:ext uri="{FF2B5EF4-FFF2-40B4-BE49-F238E27FC236}">
                <a16:creationId xmlns:a16="http://schemas.microsoft.com/office/drawing/2014/main" id="{3F3C6B18-E533-42E1-9B3D-20CF6538A1D1}"/>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803672</xdr:colOff>
      <xdr:row>41</xdr:row>
      <xdr:rowOff>119062</xdr:rowOff>
    </xdr:from>
    <xdr:to>
      <xdr:col>21</xdr:col>
      <xdr:colOff>3924300</xdr:colOff>
      <xdr:row>41</xdr:row>
      <xdr:rowOff>3086100</xdr:rowOff>
    </xdr:to>
    <xdr:grpSp>
      <xdr:nvGrpSpPr>
        <xdr:cNvPr id="565" name="Group 74">
          <a:extLst>
            <a:ext uri="{FF2B5EF4-FFF2-40B4-BE49-F238E27FC236}">
              <a16:creationId xmlns:a16="http://schemas.microsoft.com/office/drawing/2014/main" id="{68F500A9-B3A6-4194-98DA-AE405D56F25A}"/>
            </a:ext>
          </a:extLst>
        </xdr:cNvPr>
        <xdr:cNvGrpSpPr>
          <a:grpSpLocks/>
        </xdr:cNvGrpSpPr>
      </xdr:nvGrpSpPr>
      <xdr:grpSpPr bwMode="auto">
        <a:xfrm>
          <a:off x="14127786" y="82719862"/>
          <a:ext cx="3120628" cy="2967038"/>
          <a:chOff x="815" y="707"/>
          <a:chExt cx="1981" cy="1487"/>
        </a:xfrm>
      </xdr:grpSpPr>
      <xdr:grpSp>
        <xdr:nvGrpSpPr>
          <xdr:cNvPr id="566" name="Group 79">
            <a:extLst>
              <a:ext uri="{FF2B5EF4-FFF2-40B4-BE49-F238E27FC236}">
                <a16:creationId xmlns:a16="http://schemas.microsoft.com/office/drawing/2014/main" id="{3C2B573B-05A1-4B73-9E0D-AA047FB03E10}"/>
              </a:ext>
            </a:extLst>
          </xdr:cNvPr>
          <xdr:cNvGrpSpPr>
            <a:grpSpLocks/>
          </xdr:cNvGrpSpPr>
        </xdr:nvGrpSpPr>
        <xdr:grpSpPr bwMode="auto">
          <a:xfrm>
            <a:off x="815" y="707"/>
            <a:ext cx="1981" cy="1487"/>
            <a:chOff x="815" y="707"/>
            <a:chExt cx="1981" cy="1487"/>
          </a:xfrm>
        </xdr:grpSpPr>
        <xdr:grpSp>
          <xdr:nvGrpSpPr>
            <xdr:cNvPr id="571" name="Group 89">
              <a:extLst>
                <a:ext uri="{FF2B5EF4-FFF2-40B4-BE49-F238E27FC236}">
                  <a16:creationId xmlns:a16="http://schemas.microsoft.com/office/drawing/2014/main" id="{153222B8-8379-452F-82D7-6D581E6B85BD}"/>
                </a:ext>
              </a:extLst>
            </xdr:cNvPr>
            <xdr:cNvGrpSpPr>
              <a:grpSpLocks/>
            </xdr:cNvGrpSpPr>
          </xdr:nvGrpSpPr>
          <xdr:grpSpPr bwMode="auto">
            <a:xfrm>
              <a:off x="1325" y="707"/>
              <a:ext cx="958" cy="712"/>
              <a:chOff x="1325" y="707"/>
              <a:chExt cx="958" cy="712"/>
            </a:xfrm>
          </xdr:grpSpPr>
          <xdr:sp macro="" textlink="">
            <xdr:nvSpPr>
              <xdr:cNvPr id="581" name="AutoShape 91">
                <a:extLst>
                  <a:ext uri="{FF2B5EF4-FFF2-40B4-BE49-F238E27FC236}">
                    <a16:creationId xmlns:a16="http://schemas.microsoft.com/office/drawing/2014/main" id="{18DD6E50-6E76-40DA-9BC2-34A261EB74D5}"/>
                  </a:ext>
                </a:extLst>
              </xdr:cNvPr>
              <xdr:cNvSpPr>
                <a:spLocks noChangeArrowheads="1"/>
              </xdr:cNvSpPr>
            </xdr:nvSpPr>
            <xdr:spPr bwMode="auto">
              <a:xfrm>
                <a:off x="1325" y="707"/>
                <a:ext cx="958" cy="712"/>
              </a:xfrm>
              <a:prstGeom prst="diamond">
                <a:avLst/>
              </a:prstGeom>
              <a:solidFill>
                <a:srgbClr val="00B05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582" name="Text Box 90">
                <a:extLst>
                  <a:ext uri="{FF2B5EF4-FFF2-40B4-BE49-F238E27FC236}">
                    <a16:creationId xmlns:a16="http://schemas.microsoft.com/office/drawing/2014/main" id="{40914EF4-9289-4422-B3A0-178060EF66AF}"/>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572" name="Group 86">
              <a:extLst>
                <a:ext uri="{FF2B5EF4-FFF2-40B4-BE49-F238E27FC236}">
                  <a16:creationId xmlns:a16="http://schemas.microsoft.com/office/drawing/2014/main" id="{0913D6F0-D1E8-49AB-AB92-D23A64290CEA}"/>
                </a:ext>
              </a:extLst>
            </xdr:cNvPr>
            <xdr:cNvGrpSpPr>
              <a:grpSpLocks/>
            </xdr:cNvGrpSpPr>
          </xdr:nvGrpSpPr>
          <xdr:grpSpPr bwMode="auto">
            <a:xfrm>
              <a:off x="1368" y="1482"/>
              <a:ext cx="958" cy="712"/>
              <a:chOff x="1368" y="1482"/>
              <a:chExt cx="958" cy="712"/>
            </a:xfrm>
          </xdr:grpSpPr>
          <xdr:sp macro="" textlink="">
            <xdr:nvSpPr>
              <xdr:cNvPr id="579" name="AutoShape 88">
                <a:extLst>
                  <a:ext uri="{FF2B5EF4-FFF2-40B4-BE49-F238E27FC236}">
                    <a16:creationId xmlns:a16="http://schemas.microsoft.com/office/drawing/2014/main" id="{4888CE00-6A3E-4D17-9DF4-40EEB82911CD}"/>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580" name="Text Box 87">
                <a:extLst>
                  <a:ext uri="{FF2B5EF4-FFF2-40B4-BE49-F238E27FC236}">
                    <a16:creationId xmlns:a16="http://schemas.microsoft.com/office/drawing/2014/main" id="{984F98AC-6BBB-4C38-8C30-6B3A8E59BBB3}"/>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573" name="Group 83">
              <a:extLst>
                <a:ext uri="{FF2B5EF4-FFF2-40B4-BE49-F238E27FC236}">
                  <a16:creationId xmlns:a16="http://schemas.microsoft.com/office/drawing/2014/main" id="{1DD07D8A-5223-4565-85C9-6715A03F3D24}"/>
                </a:ext>
              </a:extLst>
            </xdr:cNvPr>
            <xdr:cNvGrpSpPr>
              <a:grpSpLocks/>
            </xdr:cNvGrpSpPr>
          </xdr:nvGrpSpPr>
          <xdr:grpSpPr bwMode="auto">
            <a:xfrm>
              <a:off x="815" y="1111"/>
              <a:ext cx="958" cy="712"/>
              <a:chOff x="815" y="1111"/>
              <a:chExt cx="958" cy="712"/>
            </a:xfrm>
          </xdr:grpSpPr>
          <xdr:sp macro="" textlink="">
            <xdr:nvSpPr>
              <xdr:cNvPr id="577" name="AutoShape 85">
                <a:extLst>
                  <a:ext uri="{FF2B5EF4-FFF2-40B4-BE49-F238E27FC236}">
                    <a16:creationId xmlns:a16="http://schemas.microsoft.com/office/drawing/2014/main" id="{3B4FA1C6-C1A4-40F1-A5EA-4E72B84FD001}"/>
                  </a:ext>
                </a:extLst>
              </xdr:cNvPr>
              <xdr:cNvSpPr>
                <a:spLocks noChangeArrowheads="1"/>
              </xdr:cNvSpPr>
            </xdr:nvSpPr>
            <xdr:spPr bwMode="auto">
              <a:xfrm>
                <a:off x="815" y="1111"/>
                <a:ext cx="958" cy="712"/>
              </a:xfrm>
              <a:prstGeom prst="diamond">
                <a:avLst/>
              </a:prstGeom>
              <a:solidFill>
                <a:srgbClr val="FFFF0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578" name="Text Box 84">
                <a:extLst>
                  <a:ext uri="{FF2B5EF4-FFF2-40B4-BE49-F238E27FC236}">
                    <a16:creationId xmlns:a16="http://schemas.microsoft.com/office/drawing/2014/main" id="{211EB948-99B6-46F5-83C8-9030A4520976}"/>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574" name="Group 80">
              <a:extLst>
                <a:ext uri="{FF2B5EF4-FFF2-40B4-BE49-F238E27FC236}">
                  <a16:creationId xmlns:a16="http://schemas.microsoft.com/office/drawing/2014/main" id="{77D1DD33-3001-4132-B24F-C169B5F5F32B}"/>
                </a:ext>
              </a:extLst>
            </xdr:cNvPr>
            <xdr:cNvGrpSpPr>
              <a:grpSpLocks/>
            </xdr:cNvGrpSpPr>
          </xdr:nvGrpSpPr>
          <xdr:grpSpPr bwMode="auto">
            <a:xfrm>
              <a:off x="1838" y="1100"/>
              <a:ext cx="958" cy="712"/>
              <a:chOff x="1838" y="1100"/>
              <a:chExt cx="958" cy="712"/>
            </a:xfrm>
          </xdr:grpSpPr>
          <xdr:sp macro="" textlink="">
            <xdr:nvSpPr>
              <xdr:cNvPr id="575" name="AutoShape 82">
                <a:extLst>
                  <a:ext uri="{FF2B5EF4-FFF2-40B4-BE49-F238E27FC236}">
                    <a16:creationId xmlns:a16="http://schemas.microsoft.com/office/drawing/2014/main" id="{91A3E36B-6137-4846-94B4-A4FE0E0D7FAB}"/>
                  </a:ext>
                </a:extLst>
              </xdr:cNvPr>
              <xdr:cNvSpPr>
                <a:spLocks noChangeArrowheads="1"/>
              </xdr:cNvSpPr>
            </xdr:nvSpPr>
            <xdr:spPr bwMode="auto">
              <a:xfrm>
                <a:off x="1838" y="1100"/>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576" name="Text Box 81">
                <a:extLst>
                  <a:ext uri="{FF2B5EF4-FFF2-40B4-BE49-F238E27FC236}">
                    <a16:creationId xmlns:a16="http://schemas.microsoft.com/office/drawing/2014/main" id="{F22587E6-AC76-4498-B02A-51CE5C9B8C00}"/>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567" name="Text Box 78">
            <a:extLst>
              <a:ext uri="{FF2B5EF4-FFF2-40B4-BE49-F238E27FC236}">
                <a16:creationId xmlns:a16="http://schemas.microsoft.com/office/drawing/2014/main" id="{F3416C6E-CC3E-4E18-8123-E2B125711184}"/>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568" name="Text Box 77">
            <a:extLst>
              <a:ext uri="{FF2B5EF4-FFF2-40B4-BE49-F238E27FC236}">
                <a16:creationId xmlns:a16="http://schemas.microsoft.com/office/drawing/2014/main" id="{5CA7735D-56F2-4BF5-8B9A-70D954BCDEB2}"/>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569" name="Text Box 76">
            <a:extLst>
              <a:ext uri="{FF2B5EF4-FFF2-40B4-BE49-F238E27FC236}">
                <a16:creationId xmlns:a16="http://schemas.microsoft.com/office/drawing/2014/main" id="{196E3F62-451A-4E68-81AA-6E1DE8B388B8}"/>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570" name="Text Box 75">
            <a:extLst>
              <a:ext uri="{FF2B5EF4-FFF2-40B4-BE49-F238E27FC236}">
                <a16:creationId xmlns:a16="http://schemas.microsoft.com/office/drawing/2014/main" id="{6061B2E8-AC8F-45D7-9EAD-F97EA91201E5}"/>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894051</xdr:colOff>
      <xdr:row>42</xdr:row>
      <xdr:rowOff>113650</xdr:rowOff>
    </xdr:from>
    <xdr:to>
      <xdr:col>21</xdr:col>
      <xdr:colOff>3962400</xdr:colOff>
      <xdr:row>42</xdr:row>
      <xdr:rowOff>2971800</xdr:rowOff>
    </xdr:to>
    <xdr:grpSp>
      <xdr:nvGrpSpPr>
        <xdr:cNvPr id="583" name="Group 74">
          <a:extLst>
            <a:ext uri="{FF2B5EF4-FFF2-40B4-BE49-F238E27FC236}">
              <a16:creationId xmlns:a16="http://schemas.microsoft.com/office/drawing/2014/main" id="{E49B60D5-38A6-410C-91A8-F5136694C475}"/>
            </a:ext>
          </a:extLst>
        </xdr:cNvPr>
        <xdr:cNvGrpSpPr>
          <a:grpSpLocks/>
        </xdr:cNvGrpSpPr>
      </xdr:nvGrpSpPr>
      <xdr:grpSpPr bwMode="auto">
        <a:xfrm>
          <a:off x="14218165" y="85958393"/>
          <a:ext cx="3068349" cy="2858150"/>
          <a:chOff x="815" y="707"/>
          <a:chExt cx="1981" cy="1487"/>
        </a:xfrm>
      </xdr:grpSpPr>
      <xdr:grpSp>
        <xdr:nvGrpSpPr>
          <xdr:cNvPr id="584" name="Group 79">
            <a:extLst>
              <a:ext uri="{FF2B5EF4-FFF2-40B4-BE49-F238E27FC236}">
                <a16:creationId xmlns:a16="http://schemas.microsoft.com/office/drawing/2014/main" id="{1FF0B639-95D1-427E-A8BA-2F94E8F9BBC1}"/>
              </a:ext>
            </a:extLst>
          </xdr:cNvPr>
          <xdr:cNvGrpSpPr>
            <a:grpSpLocks/>
          </xdr:cNvGrpSpPr>
        </xdr:nvGrpSpPr>
        <xdr:grpSpPr bwMode="auto">
          <a:xfrm>
            <a:off x="815" y="707"/>
            <a:ext cx="1981" cy="1487"/>
            <a:chOff x="815" y="707"/>
            <a:chExt cx="1981" cy="1487"/>
          </a:xfrm>
        </xdr:grpSpPr>
        <xdr:grpSp>
          <xdr:nvGrpSpPr>
            <xdr:cNvPr id="589" name="Group 89">
              <a:extLst>
                <a:ext uri="{FF2B5EF4-FFF2-40B4-BE49-F238E27FC236}">
                  <a16:creationId xmlns:a16="http://schemas.microsoft.com/office/drawing/2014/main" id="{E994B6D9-B951-4A2F-94BE-C25890626D1B}"/>
                </a:ext>
              </a:extLst>
            </xdr:cNvPr>
            <xdr:cNvGrpSpPr>
              <a:grpSpLocks/>
            </xdr:cNvGrpSpPr>
          </xdr:nvGrpSpPr>
          <xdr:grpSpPr bwMode="auto">
            <a:xfrm>
              <a:off x="1325" y="707"/>
              <a:ext cx="958" cy="712"/>
              <a:chOff x="1325" y="707"/>
              <a:chExt cx="958" cy="712"/>
            </a:xfrm>
          </xdr:grpSpPr>
          <xdr:sp macro="" textlink="">
            <xdr:nvSpPr>
              <xdr:cNvPr id="599" name="AutoShape 91">
                <a:extLst>
                  <a:ext uri="{FF2B5EF4-FFF2-40B4-BE49-F238E27FC236}">
                    <a16:creationId xmlns:a16="http://schemas.microsoft.com/office/drawing/2014/main" id="{91B86744-C352-486A-AC3A-DEFCCDEB9E30}"/>
                  </a:ext>
                </a:extLst>
              </xdr:cNvPr>
              <xdr:cNvSpPr>
                <a:spLocks noChangeArrowheads="1"/>
              </xdr:cNvSpPr>
            </xdr:nvSpPr>
            <xdr:spPr bwMode="auto">
              <a:xfrm>
                <a:off x="1325" y="707"/>
                <a:ext cx="958" cy="712"/>
              </a:xfrm>
              <a:prstGeom prst="diamond">
                <a:avLst/>
              </a:prstGeom>
              <a:solidFill>
                <a:srgbClr val="00B05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600" name="Text Box 90">
                <a:extLst>
                  <a:ext uri="{FF2B5EF4-FFF2-40B4-BE49-F238E27FC236}">
                    <a16:creationId xmlns:a16="http://schemas.microsoft.com/office/drawing/2014/main" id="{C7704B41-3EDA-4826-9074-36297057D7EA}"/>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590" name="Group 86">
              <a:extLst>
                <a:ext uri="{FF2B5EF4-FFF2-40B4-BE49-F238E27FC236}">
                  <a16:creationId xmlns:a16="http://schemas.microsoft.com/office/drawing/2014/main" id="{6A1795C1-1479-419F-AF7D-AA445C61E930}"/>
                </a:ext>
              </a:extLst>
            </xdr:cNvPr>
            <xdr:cNvGrpSpPr>
              <a:grpSpLocks/>
            </xdr:cNvGrpSpPr>
          </xdr:nvGrpSpPr>
          <xdr:grpSpPr bwMode="auto">
            <a:xfrm>
              <a:off x="1368" y="1482"/>
              <a:ext cx="958" cy="712"/>
              <a:chOff x="1368" y="1482"/>
              <a:chExt cx="958" cy="712"/>
            </a:xfrm>
          </xdr:grpSpPr>
          <xdr:sp macro="" textlink="">
            <xdr:nvSpPr>
              <xdr:cNvPr id="597" name="AutoShape 88">
                <a:extLst>
                  <a:ext uri="{FF2B5EF4-FFF2-40B4-BE49-F238E27FC236}">
                    <a16:creationId xmlns:a16="http://schemas.microsoft.com/office/drawing/2014/main" id="{9ECEDCF3-E485-475E-9430-F3892796D1A8}"/>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598" name="Text Box 87">
                <a:extLst>
                  <a:ext uri="{FF2B5EF4-FFF2-40B4-BE49-F238E27FC236}">
                    <a16:creationId xmlns:a16="http://schemas.microsoft.com/office/drawing/2014/main" id="{062BFD3E-E25B-4FEA-ABF0-2E71F0D4D525}"/>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591" name="Group 83">
              <a:extLst>
                <a:ext uri="{FF2B5EF4-FFF2-40B4-BE49-F238E27FC236}">
                  <a16:creationId xmlns:a16="http://schemas.microsoft.com/office/drawing/2014/main" id="{F959A613-A03D-4A4A-90EA-4F64D7E8C349}"/>
                </a:ext>
              </a:extLst>
            </xdr:cNvPr>
            <xdr:cNvGrpSpPr>
              <a:grpSpLocks/>
            </xdr:cNvGrpSpPr>
          </xdr:nvGrpSpPr>
          <xdr:grpSpPr bwMode="auto">
            <a:xfrm>
              <a:off x="815" y="1111"/>
              <a:ext cx="958" cy="712"/>
              <a:chOff x="815" y="1111"/>
              <a:chExt cx="958" cy="712"/>
            </a:xfrm>
          </xdr:grpSpPr>
          <xdr:sp macro="" textlink="">
            <xdr:nvSpPr>
              <xdr:cNvPr id="595" name="AutoShape 85">
                <a:extLst>
                  <a:ext uri="{FF2B5EF4-FFF2-40B4-BE49-F238E27FC236}">
                    <a16:creationId xmlns:a16="http://schemas.microsoft.com/office/drawing/2014/main" id="{E610A827-EC2E-4F98-B617-24254AD842C4}"/>
                  </a:ext>
                </a:extLst>
              </xdr:cNvPr>
              <xdr:cNvSpPr>
                <a:spLocks noChangeArrowheads="1"/>
              </xdr:cNvSpPr>
            </xdr:nvSpPr>
            <xdr:spPr bwMode="auto">
              <a:xfrm>
                <a:off x="815" y="1111"/>
                <a:ext cx="958" cy="712"/>
              </a:xfrm>
              <a:prstGeom prst="diamond">
                <a:avLst/>
              </a:prstGeom>
              <a:solidFill>
                <a:srgbClr val="FFFF0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596" name="Text Box 84">
                <a:extLst>
                  <a:ext uri="{FF2B5EF4-FFF2-40B4-BE49-F238E27FC236}">
                    <a16:creationId xmlns:a16="http://schemas.microsoft.com/office/drawing/2014/main" id="{0FAB8E73-3BC4-4850-BE6E-48FC4995F5FE}"/>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592" name="Group 80">
              <a:extLst>
                <a:ext uri="{FF2B5EF4-FFF2-40B4-BE49-F238E27FC236}">
                  <a16:creationId xmlns:a16="http://schemas.microsoft.com/office/drawing/2014/main" id="{F1B82B7B-B152-4C91-A261-E79D8D46BA84}"/>
                </a:ext>
              </a:extLst>
            </xdr:cNvPr>
            <xdr:cNvGrpSpPr>
              <a:grpSpLocks/>
            </xdr:cNvGrpSpPr>
          </xdr:nvGrpSpPr>
          <xdr:grpSpPr bwMode="auto">
            <a:xfrm>
              <a:off x="1838" y="1100"/>
              <a:ext cx="958" cy="712"/>
              <a:chOff x="1838" y="1100"/>
              <a:chExt cx="958" cy="712"/>
            </a:xfrm>
          </xdr:grpSpPr>
          <xdr:sp macro="" textlink="">
            <xdr:nvSpPr>
              <xdr:cNvPr id="593" name="AutoShape 82">
                <a:extLst>
                  <a:ext uri="{FF2B5EF4-FFF2-40B4-BE49-F238E27FC236}">
                    <a16:creationId xmlns:a16="http://schemas.microsoft.com/office/drawing/2014/main" id="{D02F5DB2-78C6-4291-8493-222C6A518EA0}"/>
                  </a:ext>
                </a:extLst>
              </xdr:cNvPr>
              <xdr:cNvSpPr>
                <a:spLocks noChangeArrowheads="1"/>
              </xdr:cNvSpPr>
            </xdr:nvSpPr>
            <xdr:spPr bwMode="auto">
              <a:xfrm>
                <a:off x="1838" y="1100"/>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594" name="Text Box 81">
                <a:extLst>
                  <a:ext uri="{FF2B5EF4-FFF2-40B4-BE49-F238E27FC236}">
                    <a16:creationId xmlns:a16="http://schemas.microsoft.com/office/drawing/2014/main" id="{581B5B12-1738-4D87-A0E4-6CF8452B117D}"/>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585" name="Text Box 78">
            <a:extLst>
              <a:ext uri="{FF2B5EF4-FFF2-40B4-BE49-F238E27FC236}">
                <a16:creationId xmlns:a16="http://schemas.microsoft.com/office/drawing/2014/main" id="{D232B348-E5DF-4E97-948B-81037A746545}"/>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586" name="Text Box 77">
            <a:extLst>
              <a:ext uri="{FF2B5EF4-FFF2-40B4-BE49-F238E27FC236}">
                <a16:creationId xmlns:a16="http://schemas.microsoft.com/office/drawing/2014/main" id="{CAFC9D89-D3B4-4189-90E5-37138D19F7E9}"/>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587" name="Text Box 76">
            <a:extLst>
              <a:ext uri="{FF2B5EF4-FFF2-40B4-BE49-F238E27FC236}">
                <a16:creationId xmlns:a16="http://schemas.microsoft.com/office/drawing/2014/main" id="{491FE511-5BF0-4DCD-BD4B-BF67A15D6876}"/>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588" name="Text Box 75">
            <a:extLst>
              <a:ext uri="{FF2B5EF4-FFF2-40B4-BE49-F238E27FC236}">
                <a16:creationId xmlns:a16="http://schemas.microsoft.com/office/drawing/2014/main" id="{240D1E7C-85F9-47F3-B116-752AB4C4B3CF}"/>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C27"/>
  <sheetViews>
    <sheetView tabSelected="1" view="pageBreakPreview" zoomScale="85" zoomScaleNormal="85" zoomScaleSheetLayoutView="85" workbookViewId="0">
      <selection activeCell="F18" sqref="F18:AB18"/>
    </sheetView>
  </sheetViews>
  <sheetFormatPr baseColWidth="10" defaultColWidth="2.6328125" defaultRowHeight="15.6" x14ac:dyDescent="0.3"/>
  <cols>
    <col min="1" max="1" width="1.90625" style="15" customWidth="1"/>
    <col min="2" max="2" width="6" style="15" customWidth="1"/>
    <col min="3" max="3" width="4.36328125" style="15" customWidth="1"/>
    <col min="4" max="5" width="3.6328125" style="15" customWidth="1"/>
    <col min="6" max="6" width="2.08984375" style="15" customWidth="1"/>
    <col min="7" max="7" width="2.6328125" style="15" customWidth="1"/>
    <col min="8" max="8" width="1.6328125" style="15" customWidth="1"/>
    <col min="9" max="14" width="2.6328125" style="15" customWidth="1"/>
    <col min="15" max="15" width="4" style="15" customWidth="1"/>
    <col min="16" max="16" width="3.453125" style="15" customWidth="1"/>
    <col min="17" max="17" width="3.36328125" style="15" customWidth="1"/>
    <col min="18" max="19" width="2.6328125" style="15" customWidth="1"/>
    <col min="20" max="20" width="5.08984375" style="15" customWidth="1"/>
    <col min="21" max="21" width="6.6328125" style="15" customWidth="1"/>
    <col min="22" max="22" width="4.6328125" style="15" customWidth="1"/>
    <col min="23" max="23" width="2.6328125" style="15" customWidth="1"/>
    <col min="24" max="24" width="6.08984375" style="15" customWidth="1"/>
    <col min="25" max="29" width="2.6328125" style="15" customWidth="1"/>
    <col min="30" max="41" width="2.6328125" style="15"/>
    <col min="42" max="42" width="5.54296875" style="15" bestFit="1" customWidth="1"/>
    <col min="43" max="16384" width="2.6328125" style="15"/>
  </cols>
  <sheetData>
    <row r="1" spans="1:29" ht="24.75" customHeight="1" x14ac:dyDescent="0.3">
      <c r="A1" s="186"/>
      <c r="B1" s="186"/>
      <c r="C1" s="186"/>
      <c r="D1" s="186"/>
      <c r="E1" s="187" t="s">
        <v>307</v>
      </c>
      <c r="F1" s="188"/>
      <c r="G1" s="188"/>
      <c r="H1" s="188"/>
      <c r="I1" s="188"/>
      <c r="J1" s="188"/>
      <c r="K1" s="188"/>
      <c r="L1" s="188"/>
      <c r="M1" s="188"/>
      <c r="N1" s="188"/>
      <c r="O1" s="188"/>
      <c r="P1" s="188"/>
      <c r="Q1" s="188"/>
      <c r="R1" s="188"/>
      <c r="S1" s="188"/>
      <c r="T1" s="188"/>
      <c r="U1" s="188"/>
      <c r="V1" s="188"/>
      <c r="W1" s="188"/>
      <c r="X1" s="188"/>
      <c r="Y1" s="188"/>
      <c r="Z1" s="188"/>
      <c r="AA1" s="188"/>
      <c r="AB1" s="188"/>
      <c r="AC1" s="189"/>
    </row>
    <row r="2" spans="1:29" ht="20.25" customHeight="1" x14ac:dyDescent="0.3">
      <c r="A2" s="186"/>
      <c r="B2" s="186"/>
      <c r="C2" s="186"/>
      <c r="D2" s="186"/>
      <c r="E2" s="190"/>
      <c r="F2" s="191"/>
      <c r="G2" s="191"/>
      <c r="H2" s="191"/>
      <c r="I2" s="191"/>
      <c r="J2" s="191"/>
      <c r="K2" s="191"/>
      <c r="L2" s="191"/>
      <c r="M2" s="191"/>
      <c r="N2" s="191"/>
      <c r="O2" s="191"/>
      <c r="P2" s="191"/>
      <c r="Q2" s="191"/>
      <c r="R2" s="191"/>
      <c r="S2" s="191"/>
      <c r="T2" s="191"/>
      <c r="U2" s="191"/>
      <c r="V2" s="191"/>
      <c r="W2" s="191"/>
      <c r="X2" s="191"/>
      <c r="Y2" s="191"/>
      <c r="Z2" s="191"/>
      <c r="AA2" s="191"/>
      <c r="AB2" s="191"/>
      <c r="AC2" s="192"/>
    </row>
    <row r="3" spans="1:29" x14ac:dyDescent="0.3">
      <c r="A3" s="186"/>
      <c r="B3" s="186"/>
      <c r="C3" s="186"/>
      <c r="D3" s="186"/>
      <c r="E3" s="190"/>
      <c r="F3" s="191"/>
      <c r="G3" s="191"/>
      <c r="H3" s="191"/>
      <c r="I3" s="191"/>
      <c r="J3" s="191"/>
      <c r="K3" s="191"/>
      <c r="L3" s="191"/>
      <c r="M3" s="191"/>
      <c r="N3" s="191"/>
      <c r="O3" s="191"/>
      <c r="P3" s="191"/>
      <c r="Q3" s="191"/>
      <c r="R3" s="191"/>
      <c r="S3" s="191"/>
      <c r="T3" s="191"/>
      <c r="U3" s="191"/>
      <c r="V3" s="191"/>
      <c r="W3" s="191"/>
      <c r="X3" s="191"/>
      <c r="Y3" s="191"/>
      <c r="Z3" s="191"/>
      <c r="AA3" s="191"/>
      <c r="AB3" s="191"/>
      <c r="AC3" s="192"/>
    </row>
    <row r="4" spans="1:29" ht="22.5" customHeight="1" x14ac:dyDescent="0.3">
      <c r="A4" s="186"/>
      <c r="B4" s="186"/>
      <c r="C4" s="186"/>
      <c r="D4" s="186"/>
      <c r="E4" s="193"/>
      <c r="F4" s="194"/>
      <c r="G4" s="194"/>
      <c r="H4" s="194"/>
      <c r="I4" s="194"/>
      <c r="J4" s="194"/>
      <c r="K4" s="194"/>
      <c r="L4" s="194"/>
      <c r="M4" s="194"/>
      <c r="N4" s="194"/>
      <c r="O4" s="194"/>
      <c r="P4" s="194"/>
      <c r="Q4" s="194"/>
      <c r="R4" s="194"/>
      <c r="S4" s="194"/>
      <c r="T4" s="194"/>
      <c r="U4" s="194"/>
      <c r="V4" s="194"/>
      <c r="W4" s="194"/>
      <c r="X4" s="194"/>
      <c r="Y4" s="194"/>
      <c r="Z4" s="194"/>
      <c r="AA4" s="194"/>
      <c r="AB4" s="194"/>
      <c r="AC4" s="195"/>
    </row>
    <row r="5" spans="1:29" ht="30.75" customHeight="1" x14ac:dyDescent="0.3">
      <c r="A5" s="158" t="s">
        <v>0</v>
      </c>
      <c r="B5" s="158"/>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row>
    <row r="6" spans="1:29" ht="48" customHeight="1" x14ac:dyDescent="0.3">
      <c r="A6" s="158"/>
      <c r="B6" s="158"/>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row>
    <row r="7" spans="1:29" ht="30.75" customHeight="1" x14ac:dyDescent="0.3">
      <c r="I7" s="106"/>
      <c r="J7" s="106"/>
      <c r="K7" s="106"/>
      <c r="L7" s="106"/>
      <c r="M7" s="106"/>
      <c r="N7" s="106"/>
      <c r="O7" s="106"/>
      <c r="P7" s="106"/>
      <c r="Q7" s="106"/>
      <c r="R7" s="106"/>
      <c r="S7" s="106"/>
      <c r="T7" s="106"/>
      <c r="U7" s="106"/>
      <c r="V7" s="106"/>
      <c r="W7" s="106"/>
      <c r="X7" s="16"/>
      <c r="Y7" s="16"/>
      <c r="Z7" s="16"/>
      <c r="AA7" s="16"/>
      <c r="AB7" s="16"/>
      <c r="AC7" s="16"/>
    </row>
    <row r="8" spans="1:29" ht="30.75" customHeight="1" x14ac:dyDescent="0.3">
      <c r="A8" s="164" t="s">
        <v>1</v>
      </c>
      <c r="B8" s="164"/>
      <c r="C8" s="164"/>
      <c r="D8" s="164"/>
      <c r="E8" s="164"/>
      <c r="F8" s="164"/>
      <c r="G8" s="164"/>
      <c r="H8" s="164"/>
      <c r="I8" s="164"/>
      <c r="J8" s="164"/>
      <c r="K8" s="164"/>
      <c r="L8" s="164"/>
      <c r="M8" s="164"/>
      <c r="N8" s="164"/>
      <c r="O8" s="164"/>
      <c r="P8" s="164"/>
      <c r="Q8" s="164"/>
      <c r="R8" s="164"/>
      <c r="S8" s="164"/>
      <c r="T8" s="164"/>
      <c r="U8" s="164"/>
      <c r="V8" s="164"/>
      <c r="W8" s="164"/>
      <c r="X8" s="164"/>
      <c r="Y8" s="164"/>
      <c r="Z8" s="164"/>
      <c r="AA8" s="164"/>
      <c r="AB8" s="164"/>
      <c r="AC8" s="164"/>
    </row>
    <row r="9" spans="1:29" ht="30.75" customHeight="1" x14ac:dyDescent="0.3">
      <c r="B9" s="159" t="s">
        <v>2</v>
      </c>
      <c r="C9" s="159"/>
      <c r="D9" s="159"/>
      <c r="E9" s="162" t="s">
        <v>270</v>
      </c>
      <c r="F9" s="162"/>
      <c r="G9" s="162"/>
      <c r="H9" s="162"/>
      <c r="I9" s="162"/>
      <c r="J9" s="162"/>
      <c r="K9" s="162"/>
      <c r="L9" s="162"/>
      <c r="M9" s="162"/>
      <c r="N9" s="162"/>
      <c r="O9" s="162"/>
      <c r="P9" s="162"/>
      <c r="Q9" s="162"/>
      <c r="R9" s="163" t="s">
        <v>3</v>
      </c>
      <c r="S9" s="163"/>
      <c r="T9" s="178">
        <v>899999061</v>
      </c>
      <c r="U9" s="162"/>
      <c r="V9" s="162"/>
      <c r="W9" s="162"/>
      <c r="X9" s="162"/>
      <c r="Y9" s="162"/>
      <c r="Z9" s="162"/>
      <c r="AA9" s="162"/>
      <c r="AB9" s="162"/>
      <c r="AC9" s="17"/>
    </row>
    <row r="10" spans="1:29" ht="9" customHeight="1" x14ac:dyDescent="0.3">
      <c r="B10" s="159" t="s">
        <v>4</v>
      </c>
      <c r="C10" s="159"/>
      <c r="D10" s="159"/>
      <c r="E10" s="179" t="s">
        <v>202</v>
      </c>
      <c r="F10" s="179"/>
      <c r="G10" s="179"/>
      <c r="H10" s="179"/>
      <c r="I10" s="179"/>
      <c r="J10" s="179"/>
      <c r="K10" s="179"/>
      <c r="L10" s="179"/>
      <c r="M10" s="179"/>
      <c r="N10" s="179"/>
      <c r="O10" s="179"/>
      <c r="P10" s="179"/>
      <c r="Q10" s="179"/>
      <c r="R10" s="179"/>
      <c r="S10" s="179"/>
      <c r="T10" s="179"/>
      <c r="U10" s="179"/>
      <c r="V10" s="179"/>
      <c r="W10" s="179"/>
      <c r="X10" s="179"/>
      <c r="Y10" s="179"/>
      <c r="Z10" s="179"/>
      <c r="AA10" s="179"/>
      <c r="AB10" s="179"/>
      <c r="AC10" s="17"/>
    </row>
    <row r="11" spans="1:29" x14ac:dyDescent="0.3">
      <c r="B11" s="159" t="s">
        <v>5</v>
      </c>
      <c r="C11" s="159"/>
      <c r="D11" s="159"/>
      <c r="E11" s="160" t="s">
        <v>269</v>
      </c>
      <c r="F11" s="160"/>
      <c r="G11" s="160"/>
      <c r="H11" s="160"/>
      <c r="I11" s="160"/>
      <c r="J11" s="160"/>
      <c r="K11" s="160"/>
      <c r="L11" s="160"/>
      <c r="M11" s="160"/>
      <c r="N11" s="160"/>
      <c r="O11" s="160"/>
      <c r="P11" s="159" t="s">
        <v>6</v>
      </c>
      <c r="Q11" s="159"/>
      <c r="R11" s="159"/>
      <c r="S11" s="159"/>
      <c r="T11" s="159"/>
      <c r="U11" s="159"/>
      <c r="V11" s="161" t="s">
        <v>226</v>
      </c>
      <c r="W11" s="161"/>
      <c r="X11" s="161"/>
      <c r="Y11" s="161"/>
      <c r="Z11" s="161"/>
      <c r="AA11" s="161"/>
      <c r="AB11" s="161"/>
    </row>
    <row r="12" spans="1:29" ht="8.25" customHeight="1" x14ac:dyDescent="0.3">
      <c r="B12" s="159" t="s">
        <v>7</v>
      </c>
      <c r="C12" s="159"/>
      <c r="D12" s="159"/>
      <c r="E12" s="160" t="s">
        <v>203</v>
      </c>
      <c r="F12" s="160"/>
      <c r="G12" s="160"/>
      <c r="H12" s="160"/>
      <c r="I12" s="160"/>
      <c r="J12" s="160"/>
      <c r="K12" s="160"/>
      <c r="L12" s="160"/>
      <c r="M12" s="160"/>
      <c r="N12" s="160"/>
      <c r="O12" s="160"/>
      <c r="P12" s="159" t="s">
        <v>8</v>
      </c>
      <c r="Q12" s="159"/>
      <c r="R12" s="159"/>
      <c r="S12" s="159"/>
      <c r="T12" s="159"/>
      <c r="U12" s="159"/>
      <c r="V12" s="160" t="s">
        <v>204</v>
      </c>
      <c r="W12" s="160"/>
      <c r="X12" s="160"/>
      <c r="Y12" s="160"/>
      <c r="Z12" s="160"/>
      <c r="AA12" s="160"/>
      <c r="AB12" s="160"/>
    </row>
    <row r="13" spans="1:29" ht="21.75" customHeight="1" x14ac:dyDescent="0.3">
      <c r="B13" s="159" t="s">
        <v>9</v>
      </c>
      <c r="C13" s="159"/>
      <c r="D13" s="159"/>
      <c r="E13" s="160">
        <v>25</v>
      </c>
      <c r="F13" s="160"/>
      <c r="G13" s="160"/>
      <c r="H13" s="160"/>
      <c r="I13" s="160"/>
      <c r="J13" s="160"/>
      <c r="K13" s="160"/>
      <c r="L13" s="160"/>
      <c r="M13" s="160"/>
      <c r="N13" s="160"/>
      <c r="O13" s="160"/>
      <c r="P13" s="159" t="s">
        <v>10</v>
      </c>
      <c r="Q13" s="159"/>
      <c r="R13" s="159"/>
      <c r="S13" s="159"/>
      <c r="T13" s="159"/>
      <c r="U13" s="159"/>
      <c r="V13" s="180" t="s">
        <v>271</v>
      </c>
      <c r="W13" s="160"/>
      <c r="X13" s="160"/>
      <c r="Y13" s="160"/>
      <c r="Z13" s="160"/>
      <c r="AA13" s="160"/>
      <c r="AB13" s="160"/>
    </row>
    <row r="14" spans="1:29" s="21" customFormat="1" ht="21.75" customHeight="1" x14ac:dyDescent="0.3">
      <c r="A14" s="18"/>
      <c r="B14" s="15"/>
      <c r="C14" s="15"/>
      <c r="D14" s="19"/>
      <c r="E14" s="106"/>
      <c r="F14" s="15"/>
      <c r="G14" s="15"/>
      <c r="H14" s="15"/>
      <c r="I14" s="15"/>
      <c r="J14" s="15"/>
      <c r="K14" s="15"/>
      <c r="L14" s="15"/>
      <c r="M14" s="15"/>
      <c r="N14" s="15"/>
      <c r="O14" s="15"/>
      <c r="P14" s="15"/>
      <c r="Q14" s="15"/>
      <c r="R14" s="15"/>
      <c r="S14" s="15"/>
      <c r="T14" s="15"/>
      <c r="U14" s="106"/>
      <c r="V14" s="15"/>
      <c r="W14" s="15"/>
      <c r="X14" s="15"/>
      <c r="Y14" s="15"/>
      <c r="Z14" s="15"/>
      <c r="AA14" s="15"/>
      <c r="AB14" s="15"/>
      <c r="AC14" s="15"/>
    </row>
    <row r="15" spans="1:29" s="21" customFormat="1" ht="9.75" customHeight="1" x14ac:dyDescent="0.25">
      <c r="A15" s="181" t="s">
        <v>11</v>
      </c>
      <c r="B15" s="181"/>
      <c r="C15" s="181"/>
      <c r="D15" s="181"/>
      <c r="E15" s="181"/>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row>
    <row r="16" spans="1:29" ht="16.5" customHeight="1" x14ac:dyDescent="0.3">
      <c r="A16" s="182"/>
      <c r="B16" s="182"/>
      <c r="C16" s="182"/>
      <c r="D16" s="182"/>
      <c r="E16" s="182"/>
      <c r="F16" s="182"/>
      <c r="G16" s="182"/>
      <c r="H16" s="182"/>
      <c r="I16" s="182"/>
      <c r="J16" s="182"/>
      <c r="K16" s="182"/>
      <c r="L16" s="182"/>
      <c r="M16" s="182"/>
      <c r="N16" s="182"/>
      <c r="O16" s="182"/>
      <c r="P16" s="182"/>
      <c r="Q16" s="182"/>
      <c r="R16" s="182"/>
      <c r="S16" s="182"/>
      <c r="T16" s="182"/>
      <c r="U16" s="182"/>
      <c r="V16" s="182"/>
      <c r="W16" s="182"/>
      <c r="X16" s="182"/>
      <c r="Y16" s="182"/>
      <c r="Z16" s="182"/>
      <c r="AA16" s="182"/>
      <c r="AB16" s="182"/>
      <c r="AC16" s="182"/>
    </row>
    <row r="17" spans="1:29" ht="20.100000000000001" customHeight="1" x14ac:dyDescent="0.3">
      <c r="A17" s="183" t="s">
        <v>12</v>
      </c>
      <c r="B17" s="183"/>
      <c r="C17" s="183"/>
      <c r="D17" s="183"/>
      <c r="E17" s="183"/>
      <c r="F17" s="156" t="s">
        <v>308</v>
      </c>
      <c r="G17" s="156"/>
      <c r="H17" s="156"/>
      <c r="I17" s="156"/>
      <c r="J17" s="156"/>
      <c r="K17" s="156"/>
      <c r="Q17" s="183" t="s">
        <v>13</v>
      </c>
      <c r="R17" s="183"/>
      <c r="S17" s="183"/>
      <c r="T17" s="183"/>
      <c r="U17" s="183"/>
      <c r="V17" s="156"/>
      <c r="W17" s="156"/>
      <c r="X17" s="156"/>
      <c r="Y17" s="156"/>
      <c r="Z17" s="156"/>
      <c r="AA17" s="106"/>
      <c r="AB17" s="106"/>
      <c r="AC17" s="106"/>
    </row>
    <row r="18" spans="1:29" ht="20.100000000000001" customHeight="1" x14ac:dyDescent="0.3">
      <c r="A18" s="183" t="s">
        <v>14</v>
      </c>
      <c r="B18" s="183"/>
      <c r="C18" s="183"/>
      <c r="D18" s="183"/>
      <c r="E18" s="183"/>
      <c r="F18" s="184" t="s">
        <v>291</v>
      </c>
      <c r="G18" s="184"/>
      <c r="H18" s="184"/>
      <c r="I18" s="184"/>
      <c r="J18" s="184"/>
      <c r="K18" s="184"/>
      <c r="L18" s="184"/>
      <c r="M18" s="184"/>
      <c r="N18" s="184"/>
      <c r="O18" s="184"/>
      <c r="P18" s="184"/>
      <c r="Q18" s="184"/>
      <c r="R18" s="184"/>
      <c r="S18" s="184"/>
      <c r="T18" s="184"/>
      <c r="U18" s="184"/>
      <c r="V18" s="184"/>
      <c r="W18" s="184"/>
      <c r="X18" s="184"/>
      <c r="Y18" s="184"/>
      <c r="Z18" s="184"/>
      <c r="AA18" s="184"/>
      <c r="AB18" s="184"/>
      <c r="AC18" s="20"/>
    </row>
    <row r="19" spans="1:29" ht="20.100000000000001" customHeight="1" thickBot="1" x14ac:dyDescent="0.35">
      <c r="A19" s="107"/>
      <c r="B19" s="107"/>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0"/>
    </row>
    <row r="20" spans="1:29" ht="20.100000000000001" customHeight="1" thickBot="1" x14ac:dyDescent="0.35">
      <c r="A20" s="168" t="s">
        <v>15</v>
      </c>
      <c r="B20" s="169"/>
      <c r="C20" s="169"/>
      <c r="D20" s="169"/>
      <c r="E20" s="169"/>
      <c r="F20" s="169"/>
      <c r="G20" s="169"/>
      <c r="H20" s="169"/>
      <c r="I20" s="169"/>
      <c r="J20" s="169"/>
      <c r="K20" s="169"/>
      <c r="L20" s="169"/>
      <c r="M20" s="169"/>
      <c r="N20" s="169"/>
      <c r="O20" s="169"/>
      <c r="P20" s="169"/>
      <c r="Q20" s="169"/>
      <c r="R20" s="174" t="s">
        <v>16</v>
      </c>
      <c r="S20" s="175"/>
      <c r="T20" s="175"/>
      <c r="U20" s="175"/>
      <c r="V20" s="175"/>
      <c r="W20" s="175"/>
      <c r="X20" s="175"/>
      <c r="Y20" s="175"/>
      <c r="Z20" s="175"/>
      <c r="AA20" s="175"/>
      <c r="AB20" s="175"/>
      <c r="AC20" s="176"/>
    </row>
    <row r="21" spans="1:29" ht="20.100000000000001" customHeight="1" x14ac:dyDescent="0.3">
      <c r="A21" s="177" t="s">
        <v>17</v>
      </c>
      <c r="B21" s="177"/>
      <c r="C21" s="177"/>
      <c r="D21" s="177"/>
      <c r="E21" s="177"/>
      <c r="F21" s="177"/>
      <c r="G21" s="177"/>
      <c r="H21" s="177"/>
      <c r="I21" s="177"/>
      <c r="J21" s="177"/>
      <c r="K21" s="177"/>
      <c r="L21" s="177"/>
      <c r="M21" s="177"/>
      <c r="N21" s="177"/>
      <c r="O21" s="177"/>
      <c r="P21" s="177"/>
      <c r="Q21" s="177"/>
      <c r="R21" s="157"/>
      <c r="S21" s="157"/>
      <c r="T21" s="157"/>
      <c r="U21" s="157"/>
      <c r="V21" s="157"/>
      <c r="W21" s="157"/>
      <c r="X21" s="157"/>
      <c r="Y21" s="157"/>
      <c r="Z21" s="157"/>
      <c r="AA21" s="157"/>
      <c r="AB21" s="157"/>
      <c r="AC21" s="157"/>
    </row>
    <row r="22" spans="1:29" ht="20.100000000000001" customHeight="1" x14ac:dyDescent="0.3">
      <c r="A22" s="185" t="s">
        <v>18</v>
      </c>
      <c r="B22" s="185"/>
      <c r="C22" s="185"/>
      <c r="D22" s="185"/>
      <c r="E22" s="185"/>
      <c r="F22" s="185"/>
      <c r="G22" s="185"/>
      <c r="H22" s="185"/>
      <c r="I22" s="185"/>
      <c r="J22" s="185"/>
      <c r="K22" s="185"/>
      <c r="L22" s="185"/>
      <c r="M22" s="185"/>
      <c r="N22" s="185"/>
      <c r="O22" s="185"/>
      <c r="P22" s="185"/>
      <c r="Q22" s="185"/>
      <c r="R22" s="165"/>
      <c r="S22" s="165"/>
      <c r="T22" s="165"/>
      <c r="U22" s="165"/>
      <c r="V22" s="165"/>
      <c r="W22" s="165"/>
      <c r="X22" s="165"/>
      <c r="Y22" s="165"/>
      <c r="Z22" s="165"/>
      <c r="AA22" s="165"/>
      <c r="AB22" s="165"/>
      <c r="AC22" s="165"/>
    </row>
    <row r="23" spans="1:29" ht="19.5" customHeight="1" x14ac:dyDescent="0.3">
      <c r="A23" s="170" t="s">
        <v>19</v>
      </c>
      <c r="B23" s="170"/>
      <c r="C23" s="170"/>
      <c r="D23" s="170"/>
      <c r="E23" s="170"/>
      <c r="F23" s="170"/>
      <c r="G23" s="170"/>
      <c r="H23" s="170"/>
      <c r="I23" s="170"/>
      <c r="J23" s="170"/>
      <c r="K23" s="170"/>
      <c r="L23" s="170"/>
      <c r="M23" s="170"/>
      <c r="N23" s="170"/>
      <c r="O23" s="170"/>
      <c r="P23" s="170"/>
      <c r="Q23" s="170"/>
      <c r="R23" s="171">
        <f>' Vulpersonas'!D32</f>
        <v>1.9000000000000001</v>
      </c>
      <c r="S23" s="172"/>
      <c r="T23" s="172"/>
      <c r="U23" s="172"/>
      <c r="V23" s="172" t="str">
        <f>' Vulpersonas'!E32</f>
        <v>MEDIA</v>
      </c>
      <c r="W23" s="172"/>
      <c r="X23" s="172"/>
      <c r="Y23" s="172"/>
      <c r="Z23" s="172"/>
      <c r="AA23" s="172"/>
      <c r="AB23" s="172"/>
      <c r="AC23" s="172"/>
    </row>
    <row r="24" spans="1:29" x14ac:dyDescent="0.3">
      <c r="A24" s="170" t="s">
        <v>20</v>
      </c>
      <c r="B24" s="170"/>
      <c r="C24" s="170"/>
      <c r="D24" s="170"/>
      <c r="E24" s="170"/>
      <c r="F24" s="170"/>
      <c r="G24" s="170"/>
      <c r="H24" s="170"/>
      <c r="I24" s="170"/>
      <c r="J24" s="170"/>
      <c r="K24" s="170"/>
      <c r="L24" s="170"/>
      <c r="M24" s="170"/>
      <c r="N24" s="170"/>
      <c r="O24" s="170"/>
      <c r="P24" s="170"/>
      <c r="Q24" s="170"/>
      <c r="R24" s="171">
        <f>Vulrecursos!D44</f>
        <v>1.5708333333333333</v>
      </c>
      <c r="S24" s="172"/>
      <c r="T24" s="172"/>
      <c r="U24" s="172"/>
      <c r="V24" s="172" t="str">
        <f>Vulrecursos!E44</f>
        <v>MEDIA</v>
      </c>
      <c r="W24" s="172"/>
      <c r="X24" s="172"/>
      <c r="Y24" s="172"/>
      <c r="Z24" s="172"/>
      <c r="AA24" s="172"/>
      <c r="AB24" s="172"/>
      <c r="AC24" s="172"/>
    </row>
    <row r="25" spans="1:29" x14ac:dyDescent="0.3">
      <c r="A25" s="170" t="s">
        <v>21</v>
      </c>
      <c r="B25" s="170"/>
      <c r="C25" s="170"/>
      <c r="D25" s="170"/>
      <c r="E25" s="170"/>
      <c r="F25" s="170"/>
      <c r="G25" s="170"/>
      <c r="H25" s="170"/>
      <c r="I25" s="170"/>
      <c r="J25" s="170"/>
      <c r="K25" s="170"/>
      <c r="L25" s="170"/>
      <c r="M25" s="170"/>
      <c r="N25" s="170"/>
      <c r="O25" s="170"/>
      <c r="P25" s="170"/>
      <c r="Q25" s="170"/>
      <c r="R25" s="171">
        <f>' Vulsistem'!D26</f>
        <v>2.5</v>
      </c>
      <c r="S25" s="172"/>
      <c r="T25" s="172"/>
      <c r="U25" s="172"/>
      <c r="V25" s="172" t="str">
        <f>' Vulsistem'!E26</f>
        <v>BAJA</v>
      </c>
      <c r="W25" s="172"/>
      <c r="X25" s="172"/>
      <c r="Y25" s="172"/>
      <c r="Z25" s="172"/>
      <c r="AA25" s="172"/>
      <c r="AB25" s="172"/>
      <c r="AC25" s="172"/>
    </row>
    <row r="26" spans="1:29" x14ac:dyDescent="0.3">
      <c r="A26" s="167" t="s">
        <v>22</v>
      </c>
      <c r="B26" s="167"/>
      <c r="C26" s="167"/>
      <c r="D26" s="167"/>
      <c r="E26" s="167"/>
      <c r="F26" s="167"/>
      <c r="G26" s="167"/>
      <c r="H26" s="167"/>
      <c r="I26" s="167"/>
      <c r="J26" s="167"/>
      <c r="K26" s="167"/>
      <c r="L26" s="167"/>
      <c r="M26" s="167"/>
      <c r="N26" s="167"/>
      <c r="O26" s="167"/>
      <c r="P26" s="167"/>
      <c r="Q26" s="167"/>
      <c r="R26" s="165"/>
      <c r="S26" s="165"/>
      <c r="T26" s="165"/>
      <c r="U26" s="165"/>
      <c r="V26" s="165"/>
      <c r="W26" s="165"/>
      <c r="X26" s="165"/>
      <c r="Y26" s="165"/>
      <c r="Z26" s="165"/>
      <c r="AA26" s="165"/>
      <c r="AB26" s="165"/>
      <c r="AC26" s="165"/>
    </row>
    <row r="27" spans="1:29" x14ac:dyDescent="0.3">
      <c r="A27" s="166" t="s">
        <v>23</v>
      </c>
      <c r="B27" s="166"/>
      <c r="C27" s="166"/>
      <c r="D27" s="166"/>
      <c r="E27" s="166"/>
      <c r="F27" s="166"/>
      <c r="G27" s="166"/>
      <c r="H27" s="166"/>
      <c r="I27" s="166"/>
      <c r="J27" s="166"/>
      <c r="K27" s="166"/>
      <c r="L27" s="166"/>
      <c r="M27" s="166"/>
      <c r="N27" s="166"/>
      <c r="O27" s="166"/>
      <c r="P27" s="166"/>
      <c r="Q27" s="166"/>
      <c r="R27" s="173"/>
      <c r="S27" s="173"/>
      <c r="T27" s="173"/>
      <c r="U27" s="173"/>
      <c r="V27" s="173"/>
      <c r="W27" s="173"/>
      <c r="X27" s="173"/>
      <c r="Y27" s="173"/>
      <c r="Z27" s="173"/>
      <c r="AA27" s="173"/>
      <c r="AB27" s="173"/>
      <c r="AC27" s="173"/>
    </row>
  </sheetData>
  <mergeCells count="49">
    <mergeCell ref="A1:D4"/>
    <mergeCell ref="E1:AC4"/>
    <mergeCell ref="R23:U23"/>
    <mergeCell ref="T9:AB9"/>
    <mergeCell ref="E10:AB10"/>
    <mergeCell ref="E13:O13"/>
    <mergeCell ref="P13:U13"/>
    <mergeCell ref="V13:AB13"/>
    <mergeCell ref="P12:U12"/>
    <mergeCell ref="V12:AB12"/>
    <mergeCell ref="A15:AC15"/>
    <mergeCell ref="A16:AC16"/>
    <mergeCell ref="A18:E18"/>
    <mergeCell ref="F18:AB18"/>
    <mergeCell ref="V17:Z17"/>
    <mergeCell ref="A17:E17"/>
    <mergeCell ref="Q17:U17"/>
    <mergeCell ref="A22:Q22"/>
    <mergeCell ref="R26:AC26"/>
    <mergeCell ref="A27:Q27"/>
    <mergeCell ref="A26:Q26"/>
    <mergeCell ref="A20:Q20"/>
    <mergeCell ref="A23:Q23"/>
    <mergeCell ref="R24:U24"/>
    <mergeCell ref="A25:Q25"/>
    <mergeCell ref="A24:Q24"/>
    <mergeCell ref="R25:U25"/>
    <mergeCell ref="R22:AC22"/>
    <mergeCell ref="V23:AC23"/>
    <mergeCell ref="V24:AC24"/>
    <mergeCell ref="V25:AC25"/>
    <mergeCell ref="R27:AC27"/>
    <mergeCell ref="R20:AC20"/>
    <mergeCell ref="A21:Q21"/>
    <mergeCell ref="F17:K17"/>
    <mergeCell ref="R21:AC21"/>
    <mergeCell ref="A5:AC6"/>
    <mergeCell ref="B13:D13"/>
    <mergeCell ref="B11:D11"/>
    <mergeCell ref="E11:O11"/>
    <mergeCell ref="P11:U11"/>
    <mergeCell ref="V11:AB11"/>
    <mergeCell ref="B12:D12"/>
    <mergeCell ref="E12:O12"/>
    <mergeCell ref="B10:D10"/>
    <mergeCell ref="B9:D9"/>
    <mergeCell ref="E9:Q9"/>
    <mergeCell ref="R9:S9"/>
    <mergeCell ref="A8:AC8"/>
  </mergeCells>
  <conditionalFormatting sqref="V23:Y25">
    <cfRule type="containsText" dxfId="77" priority="1" stopIfTrue="1" operator="containsText" text="BAJA">
      <formula>NOT(ISERROR(SEARCH("BAJA",V23)))</formula>
    </cfRule>
    <cfRule type="containsText" dxfId="76" priority="2" stopIfTrue="1" operator="containsText" text="MEDIA">
      <formula>NOT(ISERROR(SEARCH("MEDIA",V23)))</formula>
    </cfRule>
    <cfRule type="cellIs" dxfId="75" priority="3" stopIfTrue="1" operator="equal">
      <formula>"ALTA"</formula>
    </cfRule>
  </conditionalFormatting>
  <hyperlinks>
    <hyperlink ref="A23:Q23" location="VULPERSONAS!A1" display="Personas" xr:uid="{00000000-0004-0000-0000-000000000000}"/>
    <hyperlink ref="A24:Q24" location="VULRECURSOS!A1" display="Recursos" xr:uid="{00000000-0004-0000-0000-000001000000}"/>
    <hyperlink ref="A25:Q25" location="VULSISTEMAS!A1" display="Sistemas o Procesos" xr:uid="{00000000-0004-0000-0000-000002000000}"/>
    <hyperlink ref="A26:Q26" location="'CONS. ANAL. RIESGO'!A1" display="CONSOLIDADO ANÁLISIS DEL RIESGO" xr:uid="{00000000-0004-0000-0000-000003000000}"/>
    <hyperlink ref="A27:Q27" location="'PRIORIZACIÓN RIESGOS '!A1" display="PRIORIZACIÓN RIESGOS" xr:uid="{00000000-0004-0000-0000-000004000000}"/>
    <hyperlink ref="A21:Q21" location="AMENAZAS!A1" display="AMENAZAS" xr:uid="{00000000-0004-0000-0000-000005000000}"/>
  </hyperlinks>
  <printOptions horizontalCentered="1"/>
  <pageMargins left="0.78740157480314965" right="0.78740157480314965" top="0.78740157480314965" bottom="0.39370078740157483" header="0.31496062992125984" footer="0.31496062992125984"/>
  <pageSetup scale="86" orientation="landscape" horizontalDpi="360" verticalDpi="36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F44"/>
  <sheetViews>
    <sheetView showGridLines="0" view="pageBreakPreview" topLeftCell="A9" zoomScale="80" zoomScaleNormal="85" zoomScaleSheetLayoutView="80" zoomScalePageLayoutView="75" workbookViewId="0">
      <selection activeCell="E6" sqref="E6"/>
    </sheetView>
  </sheetViews>
  <sheetFormatPr baseColWidth="10" defaultColWidth="11.54296875" defaultRowHeight="12.6" x14ac:dyDescent="0.25"/>
  <cols>
    <col min="1" max="1" width="8.36328125" style="23" customWidth="1"/>
    <col min="2" max="2" width="11.36328125" style="23" customWidth="1"/>
    <col min="3" max="3" width="19.6328125" style="23" customWidth="1"/>
    <col min="4" max="4" width="10.90625" style="121" customWidth="1"/>
    <col min="5" max="5" width="47" style="23" customWidth="1"/>
    <col min="6" max="6" width="12.36328125" style="23" customWidth="1"/>
    <col min="7" max="7" width="1.36328125" style="23" customWidth="1"/>
    <col min="8" max="16384" width="11.54296875" style="23"/>
  </cols>
  <sheetData>
    <row r="1" spans="1:6" s="108" customFormat="1" ht="23.25" customHeight="1" x14ac:dyDescent="0.25">
      <c r="A1" s="209" t="s">
        <v>24</v>
      </c>
      <c r="B1" s="210"/>
      <c r="C1" s="210"/>
      <c r="D1" s="210"/>
      <c r="E1" s="210"/>
      <c r="F1" s="210"/>
    </row>
    <row r="2" spans="1:6" s="108" customFormat="1" ht="15" customHeight="1" x14ac:dyDescent="0.25">
      <c r="A2" s="210"/>
      <c r="B2" s="210"/>
      <c r="C2" s="210"/>
      <c r="D2" s="210"/>
      <c r="E2" s="210"/>
      <c r="F2" s="210"/>
    </row>
    <row r="3" spans="1:6" s="108" customFormat="1" ht="15" customHeight="1" x14ac:dyDescent="0.25">
      <c r="A3" s="210"/>
      <c r="B3" s="210"/>
      <c r="C3" s="210"/>
      <c r="D3" s="210"/>
      <c r="E3" s="210"/>
      <c r="F3" s="210"/>
    </row>
    <row r="4" spans="1:6" x14ac:dyDescent="0.25">
      <c r="A4" s="24"/>
      <c r="B4" s="24"/>
      <c r="C4" s="24"/>
      <c r="D4" s="117"/>
      <c r="E4" s="24"/>
      <c r="F4" s="24"/>
    </row>
    <row r="5" spans="1:6" ht="42" customHeight="1" x14ac:dyDescent="0.25">
      <c r="A5" s="122" t="s">
        <v>25</v>
      </c>
      <c r="B5" s="211" t="s">
        <v>26</v>
      </c>
      <c r="C5" s="211"/>
      <c r="D5" s="123" t="s">
        <v>27</v>
      </c>
      <c r="E5" s="122" t="s">
        <v>28</v>
      </c>
      <c r="F5" s="123" t="s">
        <v>29</v>
      </c>
    </row>
    <row r="6" spans="1:6" ht="171.9" customHeight="1" x14ac:dyDescent="0.25">
      <c r="A6" s="212" t="s">
        <v>30</v>
      </c>
      <c r="B6" s="202" t="s">
        <v>186</v>
      </c>
      <c r="C6" s="202"/>
      <c r="D6" s="4" t="s">
        <v>31</v>
      </c>
      <c r="E6" s="151" t="s">
        <v>266</v>
      </c>
      <c r="F6" s="6" t="s">
        <v>32</v>
      </c>
    </row>
    <row r="7" spans="1:6" ht="117" customHeight="1" x14ac:dyDescent="0.25">
      <c r="A7" s="212"/>
      <c r="B7" s="202" t="s">
        <v>188</v>
      </c>
      <c r="C7" s="202"/>
      <c r="D7" s="4" t="s">
        <v>31</v>
      </c>
      <c r="E7" s="151" t="s">
        <v>218</v>
      </c>
      <c r="F7" s="6" t="s">
        <v>34</v>
      </c>
    </row>
    <row r="8" spans="1:6" ht="92.25" customHeight="1" x14ac:dyDescent="0.25">
      <c r="A8" s="212"/>
      <c r="B8" s="202" t="s">
        <v>176</v>
      </c>
      <c r="C8" s="202"/>
      <c r="D8" s="4" t="s">
        <v>31</v>
      </c>
      <c r="E8" s="151" t="s">
        <v>219</v>
      </c>
      <c r="F8" s="6" t="s">
        <v>34</v>
      </c>
    </row>
    <row r="9" spans="1:6" ht="144.6" customHeight="1" x14ac:dyDescent="0.25">
      <c r="A9" s="212"/>
      <c r="B9" s="202" t="s">
        <v>206</v>
      </c>
      <c r="C9" s="202"/>
      <c r="D9" s="4" t="s">
        <v>33</v>
      </c>
      <c r="E9" s="151" t="s">
        <v>268</v>
      </c>
      <c r="F9" s="6" t="s">
        <v>32</v>
      </c>
    </row>
    <row r="10" spans="1:6" ht="69.900000000000006" customHeight="1" x14ac:dyDescent="0.25">
      <c r="A10" s="212"/>
      <c r="B10" s="202" t="s">
        <v>243</v>
      </c>
      <c r="C10" s="202"/>
      <c r="D10" s="4" t="s">
        <v>33</v>
      </c>
      <c r="E10" s="151" t="s">
        <v>207</v>
      </c>
      <c r="F10" s="6" t="s">
        <v>34</v>
      </c>
    </row>
    <row r="11" spans="1:6" ht="151.5" customHeight="1" x14ac:dyDescent="0.25">
      <c r="A11" s="212"/>
      <c r="B11" s="202" t="s">
        <v>210</v>
      </c>
      <c r="C11" s="202"/>
      <c r="D11" s="4" t="s">
        <v>36</v>
      </c>
      <c r="E11" s="151" t="s">
        <v>220</v>
      </c>
      <c r="F11" s="6" t="s">
        <v>32</v>
      </c>
    </row>
    <row r="12" spans="1:6" ht="69.900000000000006" customHeight="1" x14ac:dyDescent="0.25">
      <c r="A12" s="212"/>
      <c r="B12" s="202" t="s">
        <v>181</v>
      </c>
      <c r="C12" s="202"/>
      <c r="D12" s="4" t="s">
        <v>31</v>
      </c>
      <c r="E12" s="151" t="s">
        <v>236</v>
      </c>
      <c r="F12" s="6" t="s">
        <v>34</v>
      </c>
    </row>
    <row r="13" spans="1:6" ht="183.9" customHeight="1" x14ac:dyDescent="0.25">
      <c r="A13" s="212"/>
      <c r="B13" s="202" t="s">
        <v>221</v>
      </c>
      <c r="C13" s="202"/>
      <c r="D13" s="4" t="s">
        <v>31</v>
      </c>
      <c r="E13" s="151" t="s">
        <v>267</v>
      </c>
      <c r="F13" s="6" t="s">
        <v>32</v>
      </c>
    </row>
    <row r="14" spans="1:6" ht="69.900000000000006" customHeight="1" x14ac:dyDescent="0.25">
      <c r="A14" s="212"/>
      <c r="B14" s="202" t="s">
        <v>187</v>
      </c>
      <c r="C14" s="202"/>
      <c r="D14" s="4" t="s">
        <v>31</v>
      </c>
      <c r="E14" s="151" t="s">
        <v>205</v>
      </c>
      <c r="F14" s="6" t="s">
        <v>32</v>
      </c>
    </row>
    <row r="15" spans="1:6" ht="100.5" customHeight="1" x14ac:dyDescent="0.25">
      <c r="A15" s="214" t="s">
        <v>35</v>
      </c>
      <c r="B15" s="219" t="s">
        <v>177</v>
      </c>
      <c r="C15" s="219"/>
      <c r="D15" s="124" t="s">
        <v>33</v>
      </c>
      <c r="E15" s="153" t="s">
        <v>237</v>
      </c>
      <c r="F15" s="6" t="s">
        <v>32</v>
      </c>
    </row>
    <row r="16" spans="1:6" ht="120.75" customHeight="1" x14ac:dyDescent="0.25">
      <c r="A16" s="215"/>
      <c r="B16" s="202" t="s">
        <v>178</v>
      </c>
      <c r="C16" s="202"/>
      <c r="D16" s="4" t="s">
        <v>33</v>
      </c>
      <c r="E16" s="151" t="s">
        <v>222</v>
      </c>
      <c r="F16" s="6" t="s">
        <v>34</v>
      </c>
    </row>
    <row r="17" spans="1:6" ht="95.1" customHeight="1" x14ac:dyDescent="0.25">
      <c r="A17" s="215"/>
      <c r="B17" s="202" t="s">
        <v>189</v>
      </c>
      <c r="C17" s="202"/>
      <c r="D17" s="4" t="s">
        <v>33</v>
      </c>
      <c r="E17" s="151" t="s">
        <v>272</v>
      </c>
      <c r="F17" s="6" t="s">
        <v>32</v>
      </c>
    </row>
    <row r="18" spans="1:6" ht="57" customHeight="1" x14ac:dyDescent="0.25">
      <c r="A18" s="215"/>
      <c r="B18" s="202" t="s">
        <v>180</v>
      </c>
      <c r="C18" s="202"/>
      <c r="D18" s="4" t="s">
        <v>33</v>
      </c>
      <c r="E18" s="151" t="s">
        <v>238</v>
      </c>
      <c r="F18" s="6" t="s">
        <v>34</v>
      </c>
    </row>
    <row r="19" spans="1:6" ht="223.5" customHeight="1" x14ac:dyDescent="0.25">
      <c r="A19" s="215"/>
      <c r="B19" s="202" t="s">
        <v>182</v>
      </c>
      <c r="C19" s="202"/>
      <c r="D19" s="4" t="s">
        <v>33</v>
      </c>
      <c r="E19" s="151" t="s">
        <v>273</v>
      </c>
      <c r="F19" s="6" t="s">
        <v>32</v>
      </c>
    </row>
    <row r="20" spans="1:6" ht="92.25" customHeight="1" x14ac:dyDescent="0.25">
      <c r="A20" s="215"/>
      <c r="B20" s="202" t="s">
        <v>184</v>
      </c>
      <c r="C20" s="202"/>
      <c r="D20" s="4" t="s">
        <v>33</v>
      </c>
      <c r="E20" s="151" t="s">
        <v>223</v>
      </c>
      <c r="F20" s="6" t="s">
        <v>32</v>
      </c>
    </row>
    <row r="21" spans="1:6" ht="82.5" customHeight="1" x14ac:dyDescent="0.25">
      <c r="A21" s="215"/>
      <c r="B21" s="202" t="s">
        <v>183</v>
      </c>
      <c r="C21" s="202"/>
      <c r="D21" s="4" t="s">
        <v>33</v>
      </c>
      <c r="E21" s="151" t="s">
        <v>208</v>
      </c>
      <c r="F21" s="6" t="s">
        <v>34</v>
      </c>
    </row>
    <row r="22" spans="1:6" ht="159.6" customHeight="1" x14ac:dyDescent="0.25">
      <c r="A22" s="215"/>
      <c r="B22" s="202" t="s">
        <v>211</v>
      </c>
      <c r="C22" s="202"/>
      <c r="D22" s="4" t="s">
        <v>33</v>
      </c>
      <c r="E22" s="151" t="s">
        <v>209</v>
      </c>
      <c r="F22" s="6" t="s">
        <v>34</v>
      </c>
    </row>
    <row r="23" spans="1:6" ht="84.75" customHeight="1" thickBot="1" x14ac:dyDescent="0.3">
      <c r="A23" s="216"/>
      <c r="B23" s="207" t="s">
        <v>185</v>
      </c>
      <c r="C23" s="207"/>
      <c r="D23" s="125" t="s">
        <v>36</v>
      </c>
      <c r="E23" s="154" t="s">
        <v>239</v>
      </c>
      <c r="F23" s="6" t="s">
        <v>32</v>
      </c>
    </row>
    <row r="24" spans="1:6" ht="69.900000000000006" customHeight="1" x14ac:dyDescent="0.25">
      <c r="A24" s="217" t="s">
        <v>174</v>
      </c>
      <c r="B24" s="219" t="s">
        <v>179</v>
      </c>
      <c r="C24" s="219"/>
      <c r="D24" s="124" t="s">
        <v>36</v>
      </c>
      <c r="E24" s="153" t="s">
        <v>240</v>
      </c>
      <c r="F24" s="6" t="s">
        <v>34</v>
      </c>
    </row>
    <row r="25" spans="1:6" ht="114.6" customHeight="1" x14ac:dyDescent="0.25">
      <c r="A25" s="218"/>
      <c r="B25" s="202" t="s">
        <v>200</v>
      </c>
      <c r="C25" s="202"/>
      <c r="D25" s="4" t="s">
        <v>31</v>
      </c>
      <c r="E25" s="151" t="s">
        <v>274</v>
      </c>
      <c r="F25" s="6" t="s">
        <v>32</v>
      </c>
    </row>
    <row r="26" spans="1:6" ht="69.900000000000006" customHeight="1" x14ac:dyDescent="0.25">
      <c r="A26" s="218"/>
      <c r="B26" s="202" t="s">
        <v>196</v>
      </c>
      <c r="C26" s="202"/>
      <c r="D26" s="4" t="s">
        <v>33</v>
      </c>
      <c r="E26" s="151" t="s">
        <v>212</v>
      </c>
      <c r="F26" s="6" t="s">
        <v>34</v>
      </c>
    </row>
    <row r="27" spans="1:6" ht="179.1" customHeight="1" x14ac:dyDescent="0.25">
      <c r="A27" s="218"/>
      <c r="B27" s="202" t="s">
        <v>201</v>
      </c>
      <c r="C27" s="202"/>
      <c r="D27" s="4" t="s">
        <v>33</v>
      </c>
      <c r="E27" s="151" t="s">
        <v>275</v>
      </c>
      <c r="F27" s="6" t="s">
        <v>32</v>
      </c>
    </row>
    <row r="28" spans="1:6" ht="107.25" customHeight="1" x14ac:dyDescent="0.25">
      <c r="A28" s="218"/>
      <c r="B28" s="202" t="s">
        <v>197</v>
      </c>
      <c r="C28" s="202"/>
      <c r="D28" s="4" t="s">
        <v>33</v>
      </c>
      <c r="E28" s="151" t="s">
        <v>241</v>
      </c>
      <c r="F28" s="6" t="s">
        <v>34</v>
      </c>
    </row>
    <row r="29" spans="1:6" ht="69.900000000000006" customHeight="1" x14ac:dyDescent="0.25">
      <c r="A29" s="218"/>
      <c r="B29" s="202" t="s">
        <v>198</v>
      </c>
      <c r="C29" s="202"/>
      <c r="D29" s="4" t="s">
        <v>31</v>
      </c>
      <c r="E29" s="151" t="s">
        <v>242</v>
      </c>
      <c r="F29" s="6" t="s">
        <v>32</v>
      </c>
    </row>
    <row r="30" spans="1:6" ht="69.900000000000006" customHeight="1" x14ac:dyDescent="0.25">
      <c r="A30" s="218"/>
      <c r="B30" s="202" t="s">
        <v>199</v>
      </c>
      <c r="C30" s="202"/>
      <c r="D30" s="4" t="s">
        <v>31</v>
      </c>
      <c r="E30" s="151" t="s">
        <v>213</v>
      </c>
      <c r="F30" s="6" t="s">
        <v>34</v>
      </c>
    </row>
    <row r="31" spans="1:6" ht="69.900000000000006" customHeight="1" x14ac:dyDescent="0.25">
      <c r="A31" s="213" t="s">
        <v>37</v>
      </c>
      <c r="B31" s="202" t="s">
        <v>190</v>
      </c>
      <c r="C31" s="202"/>
      <c r="D31" s="4" t="s">
        <v>31</v>
      </c>
      <c r="E31" s="151" t="s">
        <v>224</v>
      </c>
      <c r="F31" s="6" t="s">
        <v>46</v>
      </c>
    </row>
    <row r="32" spans="1:6" ht="69.900000000000006" customHeight="1" x14ac:dyDescent="0.25">
      <c r="A32" s="213"/>
      <c r="B32" s="202" t="s">
        <v>191</v>
      </c>
      <c r="C32" s="202"/>
      <c r="D32" s="4" t="s">
        <v>31</v>
      </c>
      <c r="E32" s="151" t="s">
        <v>214</v>
      </c>
      <c r="F32" s="6" t="s">
        <v>46</v>
      </c>
    </row>
    <row r="33" spans="1:6" ht="99.75" customHeight="1" x14ac:dyDescent="0.25">
      <c r="A33" s="213"/>
      <c r="B33" s="202" t="s">
        <v>192</v>
      </c>
      <c r="C33" s="202"/>
      <c r="D33" s="4" t="s">
        <v>31</v>
      </c>
      <c r="E33" s="151" t="s">
        <v>215</v>
      </c>
      <c r="F33" s="6" t="s">
        <v>34</v>
      </c>
    </row>
    <row r="34" spans="1:6" ht="90" customHeight="1" x14ac:dyDescent="0.25">
      <c r="A34" s="213"/>
      <c r="B34" s="202" t="s">
        <v>193</v>
      </c>
      <c r="C34" s="202"/>
      <c r="D34" s="4" t="s">
        <v>31</v>
      </c>
      <c r="E34" s="151" t="s">
        <v>216</v>
      </c>
      <c r="F34" s="6" t="s">
        <v>34</v>
      </c>
    </row>
    <row r="35" spans="1:6" ht="101.25" customHeight="1" x14ac:dyDescent="0.25">
      <c r="A35" s="213"/>
      <c r="B35" s="202" t="s">
        <v>194</v>
      </c>
      <c r="C35" s="202"/>
      <c r="D35" s="4" t="s">
        <v>31</v>
      </c>
      <c r="E35" s="151" t="s">
        <v>225</v>
      </c>
      <c r="F35" s="6" t="s">
        <v>32</v>
      </c>
    </row>
    <row r="36" spans="1:6" ht="154.5" customHeight="1" x14ac:dyDescent="0.25">
      <c r="A36" s="213"/>
      <c r="B36" s="202" t="s">
        <v>195</v>
      </c>
      <c r="C36" s="202"/>
      <c r="D36" s="4" t="s">
        <v>31</v>
      </c>
      <c r="E36" s="5" t="s">
        <v>217</v>
      </c>
      <c r="F36" s="6" t="s">
        <v>34</v>
      </c>
    </row>
    <row r="37" spans="1:6" ht="114.6" customHeight="1" x14ac:dyDescent="0.25">
      <c r="A37" s="196" t="s">
        <v>278</v>
      </c>
      <c r="B37" s="202" t="s">
        <v>276</v>
      </c>
      <c r="C37" s="202"/>
      <c r="D37" s="4" t="s">
        <v>33</v>
      </c>
      <c r="E37" s="151" t="s">
        <v>277</v>
      </c>
      <c r="F37" s="146" t="s">
        <v>32</v>
      </c>
    </row>
    <row r="38" spans="1:6" ht="97.5" customHeight="1" x14ac:dyDescent="0.25">
      <c r="A38" s="197"/>
      <c r="B38" s="202" t="s">
        <v>279</v>
      </c>
      <c r="C38" s="202"/>
      <c r="D38" s="4" t="s">
        <v>33</v>
      </c>
      <c r="E38" s="151" t="s">
        <v>280</v>
      </c>
      <c r="F38" s="150" t="s">
        <v>32</v>
      </c>
    </row>
    <row r="39" spans="1:6" ht="137.1" customHeight="1" x14ac:dyDescent="0.25">
      <c r="A39" s="155" t="s">
        <v>281</v>
      </c>
      <c r="B39" s="208" t="s">
        <v>283</v>
      </c>
      <c r="C39" s="208"/>
      <c r="D39" s="145" t="s">
        <v>36</v>
      </c>
      <c r="E39" s="152" t="s">
        <v>282</v>
      </c>
      <c r="F39" s="146" t="s">
        <v>32</v>
      </c>
    </row>
    <row r="40" spans="1:6" ht="52.5" customHeight="1" thickBot="1" x14ac:dyDescent="0.3">
      <c r="A40" s="147"/>
      <c r="B40" s="198" t="s">
        <v>38</v>
      </c>
      <c r="C40" s="199"/>
      <c r="D40" s="148" t="s">
        <v>39</v>
      </c>
      <c r="E40" s="149" t="s">
        <v>40</v>
      </c>
      <c r="F40" s="149" t="s">
        <v>41</v>
      </c>
    </row>
    <row r="41" spans="1:6" ht="60.6" customHeight="1" x14ac:dyDescent="0.25">
      <c r="A41" s="25"/>
      <c r="B41" s="203" t="s">
        <v>34</v>
      </c>
      <c r="C41" s="204"/>
      <c r="D41" s="118">
        <v>1</v>
      </c>
      <c r="E41" s="26" t="s">
        <v>42</v>
      </c>
      <c r="F41" s="27" t="s">
        <v>43</v>
      </c>
    </row>
    <row r="42" spans="1:6" ht="41.25" customHeight="1" x14ac:dyDescent="0.25">
      <c r="A42" s="25"/>
      <c r="B42" s="205" t="s">
        <v>32</v>
      </c>
      <c r="C42" s="206"/>
      <c r="D42" s="119">
        <v>2</v>
      </c>
      <c r="E42" s="28" t="s">
        <v>44</v>
      </c>
      <c r="F42" s="29" t="s">
        <v>45</v>
      </c>
    </row>
    <row r="43" spans="1:6" ht="41.25" customHeight="1" thickBot="1" x14ac:dyDescent="0.3">
      <c r="A43" s="25"/>
      <c r="B43" s="200" t="s">
        <v>46</v>
      </c>
      <c r="C43" s="201"/>
      <c r="D43" s="120">
        <v>3</v>
      </c>
      <c r="E43" s="30" t="s">
        <v>47</v>
      </c>
      <c r="F43" s="31" t="s">
        <v>48</v>
      </c>
    </row>
    <row r="44" spans="1:6" ht="20.100000000000001" customHeight="1" x14ac:dyDescent="0.25">
      <c r="A44" s="25"/>
      <c r="B44" s="25"/>
      <c r="C44" s="25"/>
      <c r="D44" s="33"/>
      <c r="E44" s="32"/>
      <c r="F44" s="33"/>
    </row>
  </sheetData>
  <mergeCells count="45">
    <mergeCell ref="B35:C35"/>
    <mergeCell ref="B19:C19"/>
    <mergeCell ref="B17:C17"/>
    <mergeCell ref="B34:C34"/>
    <mergeCell ref="B15:C15"/>
    <mergeCell ref="A24:A30"/>
    <mergeCell ref="B24:C24"/>
    <mergeCell ref="B18:C18"/>
    <mergeCell ref="B16:C16"/>
    <mergeCell ref="B20:C20"/>
    <mergeCell ref="B21:C21"/>
    <mergeCell ref="B27:C27"/>
    <mergeCell ref="B28:C28"/>
    <mergeCell ref="B38:C38"/>
    <mergeCell ref="B39:C39"/>
    <mergeCell ref="A1:F3"/>
    <mergeCell ref="B5:C5"/>
    <mergeCell ref="B6:C6"/>
    <mergeCell ref="B7:C7"/>
    <mergeCell ref="B10:C10"/>
    <mergeCell ref="B8:C8"/>
    <mergeCell ref="B9:C9"/>
    <mergeCell ref="A6:A14"/>
    <mergeCell ref="B12:C12"/>
    <mergeCell ref="B13:C13"/>
    <mergeCell ref="B11:C11"/>
    <mergeCell ref="A31:A36"/>
    <mergeCell ref="A15:A23"/>
    <mergeCell ref="B14:C14"/>
    <mergeCell ref="A37:A38"/>
    <mergeCell ref="B40:C40"/>
    <mergeCell ref="B43:C43"/>
    <mergeCell ref="B22:C22"/>
    <mergeCell ref="B36:C36"/>
    <mergeCell ref="B32:C32"/>
    <mergeCell ref="B33:C33"/>
    <mergeCell ref="B37:C37"/>
    <mergeCell ref="B41:C41"/>
    <mergeCell ref="B42:C42"/>
    <mergeCell ref="B23:C23"/>
    <mergeCell ref="B31:C31"/>
    <mergeCell ref="B29:C29"/>
    <mergeCell ref="B30:C30"/>
    <mergeCell ref="B25:C25"/>
    <mergeCell ref="B26:C26"/>
  </mergeCells>
  <phoneticPr fontId="0" type="noConversion"/>
  <conditionalFormatting sqref="F6:F36">
    <cfRule type="cellIs" dxfId="74" priority="1" operator="equal">
      <formula>"INMINENTE"</formula>
    </cfRule>
    <cfRule type="cellIs" dxfId="73" priority="2" operator="equal">
      <formula>"PROBABLE"</formula>
    </cfRule>
    <cfRule type="cellIs" dxfId="72" priority="3" operator="equal">
      <formula>"POSIBLE"</formula>
    </cfRule>
  </conditionalFormatting>
  <printOptions horizontalCentered="1"/>
  <pageMargins left="0.39370078740157483" right="0.39370078740157483" top="0.59055118110236227" bottom="0.39370078740157483" header="0" footer="0"/>
  <pageSetup scale="42" orientation="landscape" horizontalDpi="300" verticalDpi="300" r:id="rId1"/>
  <headerFooter alignWithMargins="0">
    <oddFooter xml:space="preserve">&amp;R&amp;8 </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Hoja2!$F$8:$F$10</xm:f>
          </x14:formula1>
          <xm:sqref>F6:F36</xm:sqref>
        </x14:dataValidation>
        <x14:dataValidation type="list" allowBlank="1" showInputMessage="1" showErrorMessage="1" xr:uid="{00000000-0002-0000-0100-000001000000}">
          <x14:formula1>
            <xm:f>Hoja2!$D$8:$D$10</xm:f>
          </x14:formula1>
          <xm:sqref>D6:D36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D8:F14"/>
  <sheetViews>
    <sheetView workbookViewId="0">
      <selection activeCell="E14" sqref="E12:E14"/>
    </sheetView>
  </sheetViews>
  <sheetFormatPr baseColWidth="10" defaultColWidth="11.54296875" defaultRowHeight="15" x14ac:dyDescent="0.25"/>
  <sheetData>
    <row r="8" spans="4:6" x14ac:dyDescent="0.25">
      <c r="D8" s="1" t="s">
        <v>31</v>
      </c>
      <c r="F8" s="1" t="s">
        <v>34</v>
      </c>
    </row>
    <row r="9" spans="4:6" x14ac:dyDescent="0.25">
      <c r="D9" s="1" t="s">
        <v>36</v>
      </c>
      <c r="F9" s="1" t="s">
        <v>32</v>
      </c>
    </row>
    <row r="10" spans="4:6" x14ac:dyDescent="0.25">
      <c r="D10" s="1" t="s">
        <v>33</v>
      </c>
      <c r="F10" s="1" t="s">
        <v>46</v>
      </c>
    </row>
    <row r="12" spans="4:6" x14ac:dyDescent="0.25">
      <c r="D12" s="1" t="s">
        <v>49</v>
      </c>
      <c r="E12">
        <v>1</v>
      </c>
    </row>
    <row r="13" spans="4:6" x14ac:dyDescent="0.25">
      <c r="D13" s="1" t="s">
        <v>50</v>
      </c>
      <c r="E13">
        <v>0</v>
      </c>
    </row>
    <row r="14" spans="4:6" x14ac:dyDescent="0.25">
      <c r="D14" s="1" t="s">
        <v>51</v>
      </c>
      <c r="E14" s="1">
        <v>0.5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J43"/>
  <sheetViews>
    <sheetView view="pageBreakPreview" topLeftCell="C16" zoomScaleNormal="100" zoomScaleSheetLayoutView="100" workbookViewId="0">
      <selection activeCell="E27" sqref="E27:G27"/>
    </sheetView>
  </sheetViews>
  <sheetFormatPr baseColWidth="10" defaultColWidth="8.90625" defaultRowHeight="10.8" x14ac:dyDescent="0.25"/>
  <cols>
    <col min="1" max="1" width="17.6328125" style="34" customWidth="1"/>
    <col min="2" max="2" width="33.453125" style="34" customWidth="1"/>
    <col min="3" max="3" width="9.453125" style="34" customWidth="1"/>
    <col min="4" max="4" width="9.90625" style="34" customWidth="1"/>
    <col min="5" max="6" width="9.6328125" style="34" customWidth="1"/>
    <col min="7" max="7" width="17.6328125" style="34" customWidth="1"/>
    <col min="8" max="16384" width="8.90625" style="34"/>
  </cols>
  <sheetData>
    <row r="1" spans="1:10" s="36" customFormat="1" ht="15" customHeight="1" x14ac:dyDescent="0.25">
      <c r="A1" s="220" t="s">
        <v>52</v>
      </c>
      <c r="B1" s="220"/>
      <c r="C1" s="220"/>
      <c r="D1" s="220"/>
      <c r="E1" s="220"/>
      <c r="F1" s="220"/>
      <c r="G1" s="220"/>
    </row>
    <row r="2" spans="1:10" s="36" customFormat="1" ht="15" customHeight="1" x14ac:dyDescent="0.25">
      <c r="A2" s="220"/>
      <c r="B2" s="220"/>
      <c r="C2" s="220"/>
      <c r="D2" s="220"/>
      <c r="E2" s="220"/>
      <c r="F2" s="220"/>
      <c r="G2" s="220"/>
    </row>
    <row r="3" spans="1:10" s="36" customFormat="1" ht="15" customHeight="1" x14ac:dyDescent="0.25">
      <c r="A3" s="220"/>
      <c r="B3" s="220"/>
      <c r="C3" s="220"/>
      <c r="D3" s="220"/>
      <c r="E3" s="220"/>
      <c r="F3" s="220"/>
      <c r="G3" s="220"/>
    </row>
    <row r="4" spans="1:10" ht="15" customHeight="1" x14ac:dyDescent="0.25">
      <c r="A4" s="237"/>
      <c r="B4" s="237"/>
      <c r="C4" s="237"/>
      <c r="D4" s="237"/>
      <c r="E4" s="37"/>
      <c r="F4" s="37"/>
      <c r="G4" s="37"/>
    </row>
    <row r="5" spans="1:10" ht="20.100000000000001" customHeight="1" x14ac:dyDescent="0.25">
      <c r="A5" s="227" t="s">
        <v>53</v>
      </c>
      <c r="B5" s="227"/>
      <c r="C5" s="227"/>
      <c r="D5" s="227"/>
      <c r="E5" s="227"/>
      <c r="F5" s="227"/>
      <c r="G5" s="227"/>
    </row>
    <row r="6" spans="1:10" ht="72" customHeight="1" x14ac:dyDescent="0.25">
      <c r="A6" s="231" t="s">
        <v>54</v>
      </c>
      <c r="B6" s="232"/>
      <c r="C6" s="232"/>
      <c r="D6" s="232"/>
      <c r="E6" s="232"/>
      <c r="F6" s="232"/>
      <c r="G6" s="233"/>
      <c r="J6" s="38"/>
    </row>
    <row r="7" spans="1:10" ht="24" customHeight="1" x14ac:dyDescent="0.25">
      <c r="A7" s="239" t="s">
        <v>55</v>
      </c>
      <c r="B7" s="239"/>
      <c r="C7" s="109" t="s">
        <v>56</v>
      </c>
      <c r="D7" s="109" t="s">
        <v>57</v>
      </c>
      <c r="E7" s="242" t="s">
        <v>58</v>
      </c>
      <c r="F7" s="242"/>
      <c r="G7" s="242"/>
    </row>
    <row r="8" spans="1:10" ht="15" customHeight="1" x14ac:dyDescent="0.25">
      <c r="A8" s="243" t="s">
        <v>59</v>
      </c>
      <c r="B8" s="243"/>
      <c r="C8" s="243"/>
      <c r="D8" s="243"/>
      <c r="E8" s="243"/>
      <c r="F8" s="243"/>
      <c r="G8" s="243"/>
    </row>
    <row r="9" spans="1:10" ht="58.5" customHeight="1" x14ac:dyDescent="0.25">
      <c r="A9" s="240" t="s">
        <v>175</v>
      </c>
      <c r="B9" s="240"/>
      <c r="C9" s="7" t="s">
        <v>51</v>
      </c>
      <c r="D9" s="8">
        <v>0.5</v>
      </c>
      <c r="E9" s="234" t="s">
        <v>292</v>
      </c>
      <c r="F9" s="234"/>
      <c r="G9" s="234"/>
      <c r="H9" s="39"/>
    </row>
    <row r="10" spans="1:10" ht="72" customHeight="1" x14ac:dyDescent="0.25">
      <c r="A10" s="241" t="s">
        <v>60</v>
      </c>
      <c r="B10" s="241"/>
      <c r="C10" s="7" t="s">
        <v>51</v>
      </c>
      <c r="D10" s="9">
        <v>0.5</v>
      </c>
      <c r="E10" s="234" t="s">
        <v>293</v>
      </c>
      <c r="F10" s="234"/>
      <c r="G10" s="234"/>
      <c r="H10" s="39"/>
    </row>
    <row r="11" spans="1:10" ht="48" customHeight="1" x14ac:dyDescent="0.25">
      <c r="A11" s="238" t="s">
        <v>61</v>
      </c>
      <c r="B11" s="238"/>
      <c r="C11" s="7" t="s">
        <v>51</v>
      </c>
      <c r="D11" s="9">
        <v>0.5</v>
      </c>
      <c r="E11" s="234" t="s">
        <v>294</v>
      </c>
      <c r="F11" s="234"/>
      <c r="G11" s="234"/>
      <c r="H11" s="39"/>
    </row>
    <row r="12" spans="1:10" ht="48" customHeight="1" x14ac:dyDescent="0.25">
      <c r="A12" s="238" t="s">
        <v>62</v>
      </c>
      <c r="B12" s="238"/>
      <c r="C12" s="7" t="s">
        <v>50</v>
      </c>
      <c r="D12" s="9">
        <v>0</v>
      </c>
      <c r="E12" s="234" t="s">
        <v>295</v>
      </c>
      <c r="F12" s="234"/>
      <c r="G12" s="234"/>
      <c r="H12" s="39"/>
    </row>
    <row r="13" spans="1:10" ht="69.75" customHeight="1" x14ac:dyDescent="0.25">
      <c r="A13" s="238" t="s">
        <v>63</v>
      </c>
      <c r="B13" s="238"/>
      <c r="C13" s="7" t="s">
        <v>51</v>
      </c>
      <c r="D13" s="9">
        <v>0.5</v>
      </c>
      <c r="E13" s="234" t="s">
        <v>284</v>
      </c>
      <c r="F13" s="234"/>
      <c r="G13" s="234"/>
      <c r="H13" s="39"/>
    </row>
    <row r="14" spans="1:10" ht="69.75" customHeight="1" x14ac:dyDescent="0.25">
      <c r="A14" s="238" t="s">
        <v>64</v>
      </c>
      <c r="B14" s="238"/>
      <c r="C14" s="7" t="s">
        <v>49</v>
      </c>
      <c r="D14" s="9">
        <v>1</v>
      </c>
      <c r="E14" s="234" t="s">
        <v>296</v>
      </c>
      <c r="F14" s="234"/>
      <c r="G14" s="234"/>
      <c r="H14" s="39"/>
    </row>
    <row r="15" spans="1:10" ht="48" customHeight="1" x14ac:dyDescent="0.25">
      <c r="A15" s="238" t="s">
        <v>65</v>
      </c>
      <c r="B15" s="238"/>
      <c r="C15" s="7" t="s">
        <v>49</v>
      </c>
      <c r="D15" s="9">
        <v>1</v>
      </c>
      <c r="E15" s="234" t="s">
        <v>297</v>
      </c>
      <c r="F15" s="234"/>
      <c r="G15" s="234"/>
      <c r="H15" s="39"/>
    </row>
    <row r="16" spans="1:10" ht="48" customHeight="1" thickBot="1" x14ac:dyDescent="0.3">
      <c r="A16" s="244" t="s">
        <v>66</v>
      </c>
      <c r="B16" s="244"/>
      <c r="C16" s="7" t="s">
        <v>50</v>
      </c>
      <c r="D16" s="10">
        <v>0</v>
      </c>
      <c r="E16" s="234" t="s">
        <v>298</v>
      </c>
      <c r="F16" s="234"/>
      <c r="G16" s="234"/>
    </row>
    <row r="17" spans="1:7" ht="15" customHeight="1" thickBot="1" x14ac:dyDescent="0.3">
      <c r="A17" s="249" t="s">
        <v>67</v>
      </c>
      <c r="B17" s="235"/>
      <c r="C17" s="235"/>
      <c r="D17" s="40">
        <f>AVERAGE(D9:D16)</f>
        <v>0.5</v>
      </c>
      <c r="E17" s="235" t="str">
        <f>IF(D17="","",IF($D17&lt;0.34,"MALO",IF(AND($D17&gt;=0.34,$D17&lt;0.68),"REGULAR","BUENO")))</f>
        <v>REGULAR</v>
      </c>
      <c r="F17" s="235"/>
      <c r="G17" s="236"/>
    </row>
    <row r="18" spans="1:7" ht="15" customHeight="1" thickBot="1" x14ac:dyDescent="0.3">
      <c r="A18" s="228" t="s">
        <v>68</v>
      </c>
      <c r="B18" s="229"/>
      <c r="C18" s="229"/>
      <c r="D18" s="229"/>
      <c r="E18" s="229"/>
      <c r="F18" s="229"/>
      <c r="G18" s="230"/>
    </row>
    <row r="19" spans="1:7" ht="48" customHeight="1" x14ac:dyDescent="0.25">
      <c r="A19" s="240" t="s">
        <v>69</v>
      </c>
      <c r="B19" s="240"/>
      <c r="C19" s="11" t="s">
        <v>49</v>
      </c>
      <c r="D19" s="8">
        <v>1</v>
      </c>
      <c r="E19" s="234" t="s">
        <v>294</v>
      </c>
      <c r="F19" s="234"/>
      <c r="G19" s="234"/>
    </row>
    <row r="20" spans="1:7" ht="48" customHeight="1" x14ac:dyDescent="0.25">
      <c r="A20" s="238" t="s">
        <v>70</v>
      </c>
      <c r="B20" s="238"/>
      <c r="C20" s="12" t="s">
        <v>49</v>
      </c>
      <c r="D20" s="8">
        <v>1</v>
      </c>
      <c r="E20" s="234" t="s">
        <v>294</v>
      </c>
      <c r="F20" s="234"/>
      <c r="G20" s="234"/>
    </row>
    <row r="21" spans="1:7" ht="48" customHeight="1" x14ac:dyDescent="0.25">
      <c r="A21" s="238" t="s">
        <v>71</v>
      </c>
      <c r="B21" s="238"/>
      <c r="C21" s="12" t="s">
        <v>49</v>
      </c>
      <c r="D21" s="8">
        <v>1</v>
      </c>
      <c r="E21" s="234" t="s">
        <v>294</v>
      </c>
      <c r="F21" s="234"/>
      <c r="G21" s="234"/>
    </row>
    <row r="22" spans="1:7" ht="48" customHeight="1" x14ac:dyDescent="0.25">
      <c r="A22" s="238" t="s">
        <v>72</v>
      </c>
      <c r="B22" s="238"/>
      <c r="C22" s="12" t="s">
        <v>50</v>
      </c>
      <c r="D22" s="8">
        <v>0</v>
      </c>
      <c r="E22" s="263" t="s">
        <v>299</v>
      </c>
      <c r="F22" s="263"/>
      <c r="G22" s="263"/>
    </row>
    <row r="23" spans="1:7" ht="48" customHeight="1" thickBot="1" x14ac:dyDescent="0.3">
      <c r="A23" s="244" t="s">
        <v>73</v>
      </c>
      <c r="B23" s="244"/>
      <c r="C23" s="13" t="s">
        <v>50</v>
      </c>
      <c r="D23" s="10">
        <v>0</v>
      </c>
      <c r="E23" s="250" t="s">
        <v>300</v>
      </c>
      <c r="F23" s="250"/>
      <c r="G23" s="250"/>
    </row>
    <row r="24" spans="1:7" ht="15" customHeight="1" thickBot="1" x14ac:dyDescent="0.3">
      <c r="A24" s="248" t="s">
        <v>74</v>
      </c>
      <c r="B24" s="248"/>
      <c r="C24" s="248"/>
      <c r="D24" s="41">
        <f>AVERAGE(D19:D23)</f>
        <v>0.6</v>
      </c>
      <c r="E24" s="248" t="str">
        <f>IF(D24="","",IF($D24&lt;0.34,"MALO",IF(AND($D24&gt;=0.34,$D24&lt;0.68),"REGULAR","BUENO")))</f>
        <v>REGULAR</v>
      </c>
      <c r="F24" s="248"/>
      <c r="G24" s="248"/>
    </row>
    <row r="25" spans="1:7" ht="15" customHeight="1" thickBot="1" x14ac:dyDescent="0.3">
      <c r="A25" s="245" t="s">
        <v>75</v>
      </c>
      <c r="B25" s="245"/>
      <c r="C25" s="245"/>
      <c r="D25" s="245"/>
      <c r="E25" s="245"/>
      <c r="F25" s="245"/>
      <c r="G25" s="245"/>
    </row>
    <row r="26" spans="1:7" ht="56.25" customHeight="1" x14ac:dyDescent="0.25">
      <c r="A26" s="240" t="s">
        <v>76</v>
      </c>
      <c r="B26" s="240"/>
      <c r="C26" s="11" t="s">
        <v>49</v>
      </c>
      <c r="D26" s="8">
        <v>1</v>
      </c>
      <c r="E26" s="246" t="s">
        <v>261</v>
      </c>
      <c r="F26" s="246"/>
      <c r="G26" s="246"/>
    </row>
    <row r="27" spans="1:7" ht="48" customHeight="1" x14ac:dyDescent="0.25">
      <c r="A27" s="238" t="s">
        <v>77</v>
      </c>
      <c r="B27" s="238"/>
      <c r="C27" s="12" t="s">
        <v>49</v>
      </c>
      <c r="D27" s="9">
        <v>1</v>
      </c>
      <c r="E27" s="247" t="s">
        <v>245</v>
      </c>
      <c r="F27" s="247"/>
      <c r="G27" s="247"/>
    </row>
    <row r="28" spans="1:7" ht="48" customHeight="1" x14ac:dyDescent="0.25">
      <c r="A28" s="238" t="s">
        <v>78</v>
      </c>
      <c r="B28" s="238"/>
      <c r="C28" s="12" t="s">
        <v>49</v>
      </c>
      <c r="D28" s="8">
        <v>1</v>
      </c>
      <c r="E28" s="247" t="s">
        <v>301</v>
      </c>
      <c r="F28" s="247"/>
      <c r="G28" s="247"/>
    </row>
    <row r="29" spans="1:7" ht="48" customHeight="1" x14ac:dyDescent="0.25">
      <c r="A29" s="241" t="s">
        <v>79</v>
      </c>
      <c r="B29" s="241"/>
      <c r="C29" s="12" t="s">
        <v>49</v>
      </c>
      <c r="D29" s="8">
        <v>1</v>
      </c>
      <c r="E29" s="247" t="s">
        <v>301</v>
      </c>
      <c r="F29" s="247"/>
      <c r="G29" s="247"/>
    </row>
    <row r="30" spans="1:7" ht="48" customHeight="1" thickBot="1" x14ac:dyDescent="0.3">
      <c r="A30" s="244" t="s">
        <v>80</v>
      </c>
      <c r="B30" s="244"/>
      <c r="C30" s="13" t="s">
        <v>50</v>
      </c>
      <c r="D30" s="8">
        <v>0</v>
      </c>
      <c r="E30" s="261" t="s">
        <v>302</v>
      </c>
      <c r="F30" s="261"/>
      <c r="G30" s="261"/>
    </row>
    <row r="31" spans="1:7" ht="15" customHeight="1" thickBot="1" x14ac:dyDescent="0.3">
      <c r="A31" s="248" t="s">
        <v>81</v>
      </c>
      <c r="B31" s="248"/>
      <c r="C31" s="248"/>
      <c r="D31" s="41">
        <f>AVERAGE(D26:D30)</f>
        <v>0.8</v>
      </c>
      <c r="E31" s="248" t="str">
        <f>IF(D31="","",IF($D31&lt;0.34,"MALO",IF(AND($D31&gt;=0.34,$D31&lt;0.68),"REGULAR","BUENO")))</f>
        <v>BUENO</v>
      </c>
      <c r="F31" s="248"/>
      <c r="G31" s="248"/>
    </row>
    <row r="32" spans="1:7" ht="15" customHeight="1" thickBot="1" x14ac:dyDescent="0.3">
      <c r="A32" s="262" t="s">
        <v>82</v>
      </c>
      <c r="B32" s="262"/>
      <c r="C32" s="262"/>
      <c r="D32" s="42">
        <f>D17+D24+D31</f>
        <v>1.9000000000000001</v>
      </c>
      <c r="E32" s="254" t="str">
        <f>IF(D32&lt;=1,"ALTA",IF(AND(D32&gt;1,D32&lt;=2),"MEDIA","BAJA"))</f>
        <v>MEDIA</v>
      </c>
      <c r="F32" s="254"/>
      <c r="G32" s="254"/>
    </row>
    <row r="33" spans="1:7" ht="15" customHeight="1" thickBot="1" x14ac:dyDescent="0.3">
      <c r="A33" s="43"/>
      <c r="B33" s="37"/>
      <c r="C33" s="37"/>
      <c r="D33" s="37"/>
      <c r="E33" s="37"/>
      <c r="F33" s="37"/>
      <c r="G33" s="37"/>
    </row>
    <row r="34" spans="1:7" ht="16.5" customHeight="1" x14ac:dyDescent="0.25">
      <c r="A34" s="221" t="s">
        <v>83</v>
      </c>
      <c r="B34" s="222"/>
      <c r="C34" s="44" t="s">
        <v>84</v>
      </c>
      <c r="D34" s="251" t="s">
        <v>85</v>
      </c>
      <c r="E34" s="252"/>
      <c r="F34" s="252"/>
      <c r="G34" s="253"/>
    </row>
    <row r="35" spans="1:7" ht="16.5" customHeight="1" x14ac:dyDescent="0.25">
      <c r="A35" s="223"/>
      <c r="B35" s="224"/>
      <c r="C35" s="45" t="s">
        <v>86</v>
      </c>
      <c r="D35" s="255" t="s">
        <v>87</v>
      </c>
      <c r="E35" s="256"/>
      <c r="F35" s="256"/>
      <c r="G35" s="257"/>
    </row>
    <row r="36" spans="1:7" ht="16.5" customHeight="1" thickBot="1" x14ac:dyDescent="0.3">
      <c r="A36" s="225"/>
      <c r="B36" s="226"/>
      <c r="C36" s="46" t="s">
        <v>88</v>
      </c>
      <c r="D36" s="258" t="s">
        <v>89</v>
      </c>
      <c r="E36" s="259"/>
      <c r="F36" s="259"/>
      <c r="G36" s="260"/>
    </row>
    <row r="37" spans="1:7" ht="15" customHeight="1" thickBot="1" x14ac:dyDescent="0.3">
      <c r="A37" s="37"/>
      <c r="B37" s="37"/>
      <c r="C37" s="37"/>
      <c r="D37" s="37"/>
      <c r="E37" s="37"/>
      <c r="F37" s="37"/>
      <c r="G37" s="37"/>
    </row>
    <row r="38" spans="1:7" ht="40.5" customHeight="1" x14ac:dyDescent="0.25">
      <c r="A38" s="37"/>
      <c r="B38" s="221" t="s">
        <v>90</v>
      </c>
      <c r="C38" s="222"/>
      <c r="D38" s="47" t="s">
        <v>91</v>
      </c>
      <c r="E38" s="48" t="s">
        <v>92</v>
      </c>
      <c r="F38" s="49"/>
      <c r="G38" s="50"/>
    </row>
    <row r="39" spans="1:7" ht="40.5" customHeight="1" x14ac:dyDescent="0.25">
      <c r="A39" s="37"/>
      <c r="B39" s="223"/>
      <c r="C39" s="224"/>
      <c r="D39" s="51" t="s">
        <v>93</v>
      </c>
      <c r="E39" s="52" t="s">
        <v>94</v>
      </c>
      <c r="F39" s="53"/>
      <c r="G39" s="50"/>
    </row>
    <row r="40" spans="1:7" ht="40.5" customHeight="1" thickBot="1" x14ac:dyDescent="0.3">
      <c r="A40" s="37"/>
      <c r="B40" s="225"/>
      <c r="C40" s="226"/>
      <c r="D40" s="54" t="s">
        <v>95</v>
      </c>
      <c r="E40" s="55" t="s">
        <v>96</v>
      </c>
      <c r="F40" s="56"/>
      <c r="G40" s="50"/>
    </row>
    <row r="41" spans="1:7" ht="15" customHeight="1" x14ac:dyDescent="0.25">
      <c r="A41" s="57"/>
      <c r="B41" s="57"/>
      <c r="C41" s="58"/>
      <c r="D41" s="59"/>
      <c r="E41" s="50"/>
      <c r="F41" s="50"/>
      <c r="G41" s="50"/>
    </row>
    <row r="42" spans="1:7" s="35" customFormat="1" x14ac:dyDescent="0.25"/>
    <row r="43" spans="1:7" s="35" customFormat="1" x14ac:dyDescent="0.25"/>
  </sheetData>
  <mergeCells count="58">
    <mergeCell ref="A21:B21"/>
    <mergeCell ref="A22:B22"/>
    <mergeCell ref="E19:G19"/>
    <mergeCell ref="E20:G20"/>
    <mergeCell ref="E21:G21"/>
    <mergeCell ref="E22:G22"/>
    <mergeCell ref="A30:B30"/>
    <mergeCell ref="E30:G30"/>
    <mergeCell ref="A32:C32"/>
    <mergeCell ref="A31:C31"/>
    <mergeCell ref="A28:B28"/>
    <mergeCell ref="E28:G28"/>
    <mergeCell ref="A29:B29"/>
    <mergeCell ref="E29:G29"/>
    <mergeCell ref="D34:G34"/>
    <mergeCell ref="E31:G31"/>
    <mergeCell ref="A34:B36"/>
    <mergeCell ref="E32:G32"/>
    <mergeCell ref="D35:G35"/>
    <mergeCell ref="D36:G36"/>
    <mergeCell ref="E13:G13"/>
    <mergeCell ref="A23:B23"/>
    <mergeCell ref="A26:B26"/>
    <mergeCell ref="A27:B27"/>
    <mergeCell ref="A25:G25"/>
    <mergeCell ref="E26:G26"/>
    <mergeCell ref="E27:G27"/>
    <mergeCell ref="E24:G24"/>
    <mergeCell ref="A13:B13"/>
    <mergeCell ref="A14:B14"/>
    <mergeCell ref="A16:B16"/>
    <mergeCell ref="A24:C24"/>
    <mergeCell ref="A17:C17"/>
    <mergeCell ref="A19:B19"/>
    <mergeCell ref="E23:G23"/>
    <mergeCell ref="A20:B20"/>
    <mergeCell ref="A8:G8"/>
    <mergeCell ref="E9:G9"/>
    <mergeCell ref="E10:G10"/>
    <mergeCell ref="E11:G11"/>
    <mergeCell ref="E12:G12"/>
    <mergeCell ref="A12:B12"/>
    <mergeCell ref="A1:G3"/>
    <mergeCell ref="B38:C40"/>
    <mergeCell ref="A5:G5"/>
    <mergeCell ref="A18:G18"/>
    <mergeCell ref="A6:G6"/>
    <mergeCell ref="E14:G14"/>
    <mergeCell ref="E16:G16"/>
    <mergeCell ref="E17:G17"/>
    <mergeCell ref="A4:D4"/>
    <mergeCell ref="A15:B15"/>
    <mergeCell ref="E15:G15"/>
    <mergeCell ref="A7:B7"/>
    <mergeCell ref="A9:B9"/>
    <mergeCell ref="A10:B10"/>
    <mergeCell ref="A11:B11"/>
    <mergeCell ref="E7:G7"/>
  </mergeCells>
  <phoneticPr fontId="5" type="noConversion"/>
  <conditionalFormatting sqref="E32:F32">
    <cfRule type="containsText" dxfId="71" priority="1" stopIfTrue="1" operator="containsText" text="BAJA">
      <formula>NOT(ISERROR(SEARCH("BAJA",E32)))</formula>
    </cfRule>
    <cfRule type="containsText" dxfId="70" priority="2" stopIfTrue="1" operator="containsText" text="MEDIA">
      <formula>NOT(ISERROR(SEARCH("MEDIA",E32)))</formula>
    </cfRule>
    <cfRule type="containsText" dxfId="69" priority="3" stopIfTrue="1" operator="containsText" text="ALTA">
      <formula>NOT(ISERROR(SEARCH("ALTA",E32)))</formula>
    </cfRule>
  </conditionalFormatting>
  <printOptions horizontalCentered="1"/>
  <pageMargins left="0.39370078740157483" right="0.39370078740157483" top="0.39370078740157483" bottom="0.39370078740157483" header="0" footer="0"/>
  <pageSetup scale="45" orientation="portrait" horizontalDpi="300" verticalDpi="300"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Hoja2!$D$12:$D$14</xm:f>
          </x14:formula1>
          <xm:sqref>C19:C23 C9:C16 C26:C30</xm:sqref>
        </x14:dataValidation>
        <x14:dataValidation type="list" allowBlank="1" showInputMessage="1" showErrorMessage="1" xr:uid="{00000000-0002-0000-0300-000001000000}">
          <x14:formula1>
            <xm:f>Hoja2!$E$12:$E$14</xm:f>
          </x14:formula1>
          <xm:sqref>D19:D23 D9:D16 D26:D30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H58"/>
  <sheetViews>
    <sheetView view="pageBreakPreview" topLeftCell="B36" zoomScaleNormal="100" zoomScaleSheetLayoutView="100" workbookViewId="0">
      <selection activeCell="E21" sqref="E21:G21"/>
    </sheetView>
  </sheetViews>
  <sheetFormatPr baseColWidth="10" defaultColWidth="8.90625" defaultRowHeight="15" x14ac:dyDescent="0.35"/>
  <cols>
    <col min="1" max="1" width="17.6328125" style="60" customWidth="1"/>
    <col min="2" max="2" width="15.6328125" style="60" customWidth="1"/>
    <col min="3" max="3" width="9.08984375" style="74" customWidth="1"/>
    <col min="4" max="5" width="9.6328125" style="74" customWidth="1"/>
    <col min="6" max="6" width="9.6328125" style="60" customWidth="1"/>
    <col min="7" max="7" width="15.6328125" style="60" customWidth="1"/>
    <col min="8" max="16384" width="8.90625" style="60"/>
  </cols>
  <sheetData>
    <row r="1" spans="1:8" s="110" customFormat="1" ht="15" customHeight="1" x14ac:dyDescent="0.35">
      <c r="A1" s="280" t="s">
        <v>52</v>
      </c>
      <c r="B1" s="280"/>
      <c r="C1" s="280"/>
      <c r="D1" s="280"/>
      <c r="E1" s="280"/>
      <c r="F1" s="280"/>
      <c r="G1" s="280"/>
    </row>
    <row r="2" spans="1:8" s="110" customFormat="1" ht="15" customHeight="1" x14ac:dyDescent="0.35">
      <c r="A2" s="280"/>
      <c r="B2" s="280"/>
      <c r="C2" s="280"/>
      <c r="D2" s="280"/>
      <c r="E2" s="280"/>
      <c r="F2" s="280"/>
      <c r="G2" s="280"/>
    </row>
    <row r="3" spans="1:8" s="110" customFormat="1" ht="15" customHeight="1" x14ac:dyDescent="0.35">
      <c r="A3" s="280"/>
      <c r="B3" s="280"/>
      <c r="C3" s="280"/>
      <c r="D3" s="280"/>
      <c r="E3" s="280"/>
      <c r="F3" s="280"/>
      <c r="G3" s="280"/>
    </row>
    <row r="4" spans="1:8" ht="15" customHeight="1" x14ac:dyDescent="0.35">
      <c r="A4" s="63"/>
      <c r="B4" s="63"/>
      <c r="C4" s="63"/>
      <c r="D4" s="63"/>
      <c r="E4" s="63"/>
      <c r="F4" s="61"/>
    </row>
    <row r="5" spans="1:8" ht="20.100000000000001" customHeight="1" x14ac:dyDescent="0.35">
      <c r="A5" s="227" t="s">
        <v>97</v>
      </c>
      <c r="B5" s="227"/>
      <c r="C5" s="227"/>
      <c r="D5" s="227"/>
      <c r="E5" s="227"/>
      <c r="F5" s="227"/>
      <c r="G5" s="227"/>
    </row>
    <row r="6" spans="1:8" s="34" customFormat="1" ht="72" customHeight="1" thickBot="1" x14ac:dyDescent="0.3">
      <c r="A6" s="283" t="s">
        <v>98</v>
      </c>
      <c r="B6" s="283"/>
      <c r="C6" s="283"/>
      <c r="D6" s="283"/>
      <c r="E6" s="283"/>
      <c r="F6" s="283"/>
      <c r="G6" s="283"/>
      <c r="H6" s="38"/>
    </row>
    <row r="7" spans="1:8" ht="20.100000000000001" customHeight="1" thickBot="1" x14ac:dyDescent="0.4">
      <c r="A7" s="289" t="s">
        <v>99</v>
      </c>
      <c r="B7" s="289"/>
      <c r="C7" s="111" t="s">
        <v>56</v>
      </c>
      <c r="D7" s="111" t="s">
        <v>57</v>
      </c>
      <c r="E7" s="284" t="s">
        <v>58</v>
      </c>
      <c r="F7" s="284"/>
      <c r="G7" s="284"/>
    </row>
    <row r="8" spans="1:8" ht="15" customHeight="1" thickBot="1" x14ac:dyDescent="0.4">
      <c r="A8" s="279" t="s">
        <v>100</v>
      </c>
      <c r="B8" s="279"/>
      <c r="C8" s="279"/>
      <c r="D8" s="279"/>
      <c r="E8" s="279"/>
      <c r="F8" s="279"/>
      <c r="G8" s="279"/>
    </row>
    <row r="9" spans="1:8" s="64" customFormat="1" ht="39.9" customHeight="1" x14ac:dyDescent="0.25">
      <c r="A9" s="240" t="s">
        <v>101</v>
      </c>
      <c r="B9" s="240"/>
      <c r="C9" s="7" t="s">
        <v>49</v>
      </c>
      <c r="D9" s="8">
        <v>1</v>
      </c>
      <c r="E9" s="234" t="s">
        <v>234</v>
      </c>
      <c r="F9" s="234"/>
      <c r="G9" s="234"/>
    </row>
    <row r="10" spans="1:8" s="64" customFormat="1" ht="36.75" customHeight="1" x14ac:dyDescent="0.25">
      <c r="A10" s="238" t="s">
        <v>102</v>
      </c>
      <c r="B10" s="238"/>
      <c r="C10" s="7" t="s">
        <v>51</v>
      </c>
      <c r="D10" s="9">
        <v>0.5</v>
      </c>
      <c r="E10" s="246" t="s">
        <v>285</v>
      </c>
      <c r="F10" s="246"/>
      <c r="G10" s="246"/>
    </row>
    <row r="11" spans="1:8" s="64" customFormat="1" ht="33.9" customHeight="1" x14ac:dyDescent="0.25">
      <c r="A11" s="238" t="s">
        <v>103</v>
      </c>
      <c r="B11" s="238"/>
      <c r="C11" s="7" t="s">
        <v>49</v>
      </c>
      <c r="D11" s="9">
        <v>1</v>
      </c>
      <c r="E11" s="286" t="s">
        <v>303</v>
      </c>
      <c r="F11" s="286"/>
      <c r="G11" s="286"/>
    </row>
    <row r="12" spans="1:8" s="64" customFormat="1" ht="35.25" customHeight="1" x14ac:dyDescent="0.25">
      <c r="A12" s="238" t="s">
        <v>104</v>
      </c>
      <c r="B12" s="238"/>
      <c r="C12" s="7" t="s">
        <v>49</v>
      </c>
      <c r="D12" s="9">
        <v>1</v>
      </c>
      <c r="E12" s="234" t="s">
        <v>304</v>
      </c>
      <c r="F12" s="234"/>
      <c r="G12" s="234"/>
    </row>
    <row r="13" spans="1:8" s="64" customFormat="1" ht="39.9" customHeight="1" thickBot="1" x14ac:dyDescent="0.3">
      <c r="A13" s="244" t="s">
        <v>105</v>
      </c>
      <c r="B13" s="244"/>
      <c r="C13" s="14" t="s">
        <v>49</v>
      </c>
      <c r="D13" s="10">
        <v>0.5</v>
      </c>
      <c r="E13" s="234" t="s">
        <v>305</v>
      </c>
      <c r="F13" s="234"/>
      <c r="G13" s="234"/>
    </row>
    <row r="14" spans="1:8" ht="15" customHeight="1" thickBot="1" x14ac:dyDescent="0.4">
      <c r="A14" s="248" t="s">
        <v>106</v>
      </c>
      <c r="B14" s="248"/>
      <c r="C14" s="248"/>
      <c r="D14" s="41">
        <f>AVERAGE(D9:D13)</f>
        <v>0.8</v>
      </c>
      <c r="E14" s="248" t="str">
        <f>IF(D14="","",IF($D14&lt;0.34,"MALO",IF(AND($D14&gt;=0.34,$D14&lt;0.68),"REGULAR","BUENO")))</f>
        <v>BUENO</v>
      </c>
      <c r="F14" s="248"/>
      <c r="G14" s="248"/>
    </row>
    <row r="15" spans="1:8" ht="15" customHeight="1" thickBot="1" x14ac:dyDescent="0.4">
      <c r="A15" s="279" t="s">
        <v>107</v>
      </c>
      <c r="B15" s="279"/>
      <c r="C15" s="279"/>
      <c r="D15" s="279"/>
      <c r="E15" s="279"/>
      <c r="F15" s="279"/>
      <c r="G15" s="279"/>
    </row>
    <row r="16" spans="1:8" s="64" customFormat="1" ht="39.9" customHeight="1" x14ac:dyDescent="0.25">
      <c r="A16" s="287" t="s">
        <v>108</v>
      </c>
      <c r="B16" s="287"/>
      <c r="C16" s="7" t="s">
        <v>51</v>
      </c>
      <c r="D16" s="8">
        <v>0.5</v>
      </c>
      <c r="E16" s="234" t="s">
        <v>227</v>
      </c>
      <c r="F16" s="234"/>
      <c r="G16" s="234"/>
    </row>
    <row r="17" spans="1:7" s="64" customFormat="1" ht="39.9" customHeight="1" x14ac:dyDescent="0.25">
      <c r="A17" s="285" t="s">
        <v>109</v>
      </c>
      <c r="B17" s="285"/>
      <c r="C17" s="7" t="s">
        <v>50</v>
      </c>
      <c r="D17" s="9">
        <v>0</v>
      </c>
      <c r="E17" s="281" t="s">
        <v>232</v>
      </c>
      <c r="F17" s="281"/>
      <c r="G17" s="281"/>
    </row>
    <row r="18" spans="1:7" s="64" customFormat="1" ht="82.5" customHeight="1" x14ac:dyDescent="0.25">
      <c r="A18" s="285" t="s">
        <v>110</v>
      </c>
      <c r="B18" s="285"/>
      <c r="C18" s="7" t="s">
        <v>51</v>
      </c>
      <c r="D18" s="9">
        <v>0.5</v>
      </c>
      <c r="E18" s="281" t="s">
        <v>286</v>
      </c>
      <c r="F18" s="281"/>
      <c r="G18" s="281"/>
    </row>
    <row r="19" spans="1:7" s="64" customFormat="1" ht="78.75" customHeight="1" x14ac:dyDescent="0.25">
      <c r="A19" s="285" t="s">
        <v>111</v>
      </c>
      <c r="B19" s="285"/>
      <c r="C19" s="7" t="s">
        <v>51</v>
      </c>
      <c r="D19" s="9">
        <v>0.5</v>
      </c>
      <c r="E19" s="281" t="s">
        <v>306</v>
      </c>
      <c r="F19" s="281"/>
      <c r="G19" s="281"/>
    </row>
    <row r="20" spans="1:7" s="64" customFormat="1" ht="45.75" customHeight="1" x14ac:dyDescent="0.25">
      <c r="A20" s="285" t="s">
        <v>112</v>
      </c>
      <c r="B20" s="285"/>
      <c r="C20" s="7" t="s">
        <v>49</v>
      </c>
      <c r="D20" s="9">
        <v>1</v>
      </c>
      <c r="E20" s="281" t="s">
        <v>228</v>
      </c>
      <c r="F20" s="281"/>
      <c r="G20" s="281"/>
    </row>
    <row r="21" spans="1:7" s="64" customFormat="1" ht="57" customHeight="1" x14ac:dyDescent="0.25">
      <c r="A21" s="285" t="s">
        <v>113</v>
      </c>
      <c r="B21" s="285"/>
      <c r="C21" s="7" t="s">
        <v>51</v>
      </c>
      <c r="D21" s="9">
        <v>0.5</v>
      </c>
      <c r="E21" s="281" t="s">
        <v>287</v>
      </c>
      <c r="F21" s="281"/>
      <c r="G21" s="281"/>
    </row>
    <row r="22" spans="1:7" s="64" customFormat="1" ht="60" customHeight="1" x14ac:dyDescent="0.25">
      <c r="A22" s="285" t="s">
        <v>114</v>
      </c>
      <c r="B22" s="285"/>
      <c r="C22" s="7" t="s">
        <v>51</v>
      </c>
      <c r="D22" s="9">
        <v>0.5</v>
      </c>
      <c r="E22" s="281" t="s">
        <v>263</v>
      </c>
      <c r="F22" s="281"/>
      <c r="G22" s="281"/>
    </row>
    <row r="23" spans="1:7" s="64" customFormat="1" ht="65.25" customHeight="1" x14ac:dyDescent="0.25">
      <c r="A23" s="285" t="s">
        <v>115</v>
      </c>
      <c r="B23" s="285"/>
      <c r="C23" s="7" t="s">
        <v>51</v>
      </c>
      <c r="D23" s="9">
        <v>0.5</v>
      </c>
      <c r="E23" s="281" t="s">
        <v>246</v>
      </c>
      <c r="F23" s="281"/>
      <c r="G23" s="281"/>
    </row>
    <row r="24" spans="1:7" s="64" customFormat="1" ht="33.75" customHeight="1" x14ac:dyDescent="0.25">
      <c r="A24" s="285" t="s">
        <v>116</v>
      </c>
      <c r="B24" s="285"/>
      <c r="C24" s="7" t="s">
        <v>51</v>
      </c>
      <c r="D24" s="9">
        <v>0.5</v>
      </c>
      <c r="E24" s="281" t="s">
        <v>262</v>
      </c>
      <c r="F24" s="281"/>
      <c r="G24" s="281"/>
    </row>
    <row r="25" spans="1:7" s="64" customFormat="1" ht="39.9" customHeight="1" x14ac:dyDescent="0.25">
      <c r="A25" s="285" t="s">
        <v>117</v>
      </c>
      <c r="B25" s="285"/>
      <c r="C25" s="7" t="s">
        <v>50</v>
      </c>
      <c r="D25" s="9">
        <v>0</v>
      </c>
      <c r="E25" s="281" t="s">
        <v>244</v>
      </c>
      <c r="F25" s="281"/>
      <c r="G25" s="281"/>
    </row>
    <row r="26" spans="1:7" s="64" customFormat="1" ht="51" customHeight="1" x14ac:dyDescent="0.25">
      <c r="A26" s="285" t="s">
        <v>118</v>
      </c>
      <c r="B26" s="285"/>
      <c r="C26" s="7" t="s">
        <v>51</v>
      </c>
      <c r="D26" s="9">
        <v>0.5</v>
      </c>
      <c r="E26" s="281" t="s">
        <v>247</v>
      </c>
      <c r="F26" s="281"/>
      <c r="G26" s="281"/>
    </row>
    <row r="27" spans="1:7" s="64" customFormat="1" ht="39.9" customHeight="1" x14ac:dyDescent="0.25">
      <c r="A27" s="285" t="s">
        <v>119</v>
      </c>
      <c r="B27" s="285"/>
      <c r="C27" s="7" t="s">
        <v>49</v>
      </c>
      <c r="D27" s="9">
        <v>1</v>
      </c>
      <c r="E27" s="281" t="s">
        <v>248</v>
      </c>
      <c r="F27" s="281"/>
      <c r="G27" s="281"/>
    </row>
    <row r="28" spans="1:7" s="64" customFormat="1" ht="39.9" customHeight="1" x14ac:dyDescent="0.25">
      <c r="A28" s="285" t="s">
        <v>120</v>
      </c>
      <c r="B28" s="285"/>
      <c r="C28" s="7" t="s">
        <v>50</v>
      </c>
      <c r="D28" s="9">
        <v>0</v>
      </c>
      <c r="E28" s="281" t="s">
        <v>249</v>
      </c>
      <c r="F28" s="281"/>
      <c r="G28" s="281"/>
    </row>
    <row r="29" spans="1:7" s="142" customFormat="1" ht="70.5" customHeight="1" x14ac:dyDescent="0.25">
      <c r="A29" s="291" t="s">
        <v>121</v>
      </c>
      <c r="B29" s="291"/>
      <c r="C29" s="140" t="s">
        <v>51</v>
      </c>
      <c r="D29" s="141">
        <v>0.5</v>
      </c>
      <c r="E29" s="290" t="s">
        <v>250</v>
      </c>
      <c r="F29" s="290"/>
      <c r="G29" s="290"/>
    </row>
    <row r="30" spans="1:7" s="64" customFormat="1" ht="56.25" customHeight="1" x14ac:dyDescent="0.25">
      <c r="A30" s="285" t="s">
        <v>122</v>
      </c>
      <c r="B30" s="285"/>
      <c r="C30" s="7" t="s">
        <v>51</v>
      </c>
      <c r="D30" s="9">
        <v>0.5</v>
      </c>
      <c r="E30" s="281" t="s">
        <v>264</v>
      </c>
      <c r="F30" s="281"/>
      <c r="G30" s="281"/>
    </row>
    <row r="31" spans="1:7" s="64" customFormat="1" ht="39.9" customHeight="1" thickBot="1" x14ac:dyDescent="0.3">
      <c r="A31" s="282" t="s">
        <v>123</v>
      </c>
      <c r="B31" s="282"/>
      <c r="C31" s="7" t="s">
        <v>50</v>
      </c>
      <c r="D31" s="9">
        <v>0</v>
      </c>
      <c r="E31" s="281" t="s">
        <v>288</v>
      </c>
      <c r="F31" s="281"/>
      <c r="G31" s="281"/>
    </row>
    <row r="32" spans="1:7" ht="15" customHeight="1" thickBot="1" x14ac:dyDescent="0.4">
      <c r="A32" s="248" t="s">
        <v>124</v>
      </c>
      <c r="B32" s="248"/>
      <c r="C32" s="248"/>
      <c r="D32" s="41">
        <f>AVERAGE(D16:D31)</f>
        <v>0.4375</v>
      </c>
      <c r="E32" s="248" t="str">
        <f>IF(D32="","",IF($D32&lt;0.34,"MALO",IF(AND($D32&gt;=0.34,$D32&lt;0.68),"REGULAR","BUENO")))</f>
        <v>REGULAR</v>
      </c>
      <c r="F32" s="248"/>
      <c r="G32" s="248"/>
    </row>
    <row r="33" spans="1:7" ht="15" customHeight="1" thickBot="1" x14ac:dyDescent="0.4">
      <c r="A33" s="279" t="s">
        <v>235</v>
      </c>
      <c r="B33" s="279"/>
      <c r="C33" s="279"/>
      <c r="D33" s="279"/>
      <c r="E33" s="279"/>
      <c r="F33" s="279"/>
      <c r="G33" s="279"/>
    </row>
    <row r="34" spans="1:7" s="64" customFormat="1" ht="39.9" customHeight="1" x14ac:dyDescent="0.25">
      <c r="A34" s="287" t="s">
        <v>126</v>
      </c>
      <c r="B34" s="287"/>
      <c r="C34" s="7" t="s">
        <v>51</v>
      </c>
      <c r="D34" s="8">
        <v>0.5</v>
      </c>
      <c r="E34" s="234" t="s">
        <v>251</v>
      </c>
      <c r="F34" s="234"/>
      <c r="G34" s="234"/>
    </row>
    <row r="35" spans="1:7" s="64" customFormat="1" ht="39.9" customHeight="1" x14ac:dyDescent="0.25">
      <c r="A35" s="285" t="s">
        <v>127</v>
      </c>
      <c r="B35" s="285"/>
      <c r="C35" s="7" t="s">
        <v>50</v>
      </c>
      <c r="D35" s="9">
        <v>0</v>
      </c>
      <c r="E35" s="234" t="s">
        <v>252</v>
      </c>
      <c r="F35" s="234"/>
      <c r="G35" s="234"/>
    </row>
    <row r="36" spans="1:7" s="64" customFormat="1" ht="39.9" customHeight="1" x14ac:dyDescent="0.25">
      <c r="A36" s="285" t="s">
        <v>128</v>
      </c>
      <c r="B36" s="285"/>
      <c r="C36" s="7" t="s">
        <v>50</v>
      </c>
      <c r="D36" s="9">
        <v>0</v>
      </c>
      <c r="E36" s="234" t="s">
        <v>252</v>
      </c>
      <c r="F36" s="234"/>
      <c r="G36" s="234"/>
    </row>
    <row r="37" spans="1:7" s="64" customFormat="1" ht="39.9" customHeight="1" x14ac:dyDescent="0.25">
      <c r="A37" s="285" t="s">
        <v>129</v>
      </c>
      <c r="B37" s="285"/>
      <c r="C37" s="7" t="s">
        <v>51</v>
      </c>
      <c r="D37" s="9">
        <v>0.5</v>
      </c>
      <c r="E37" s="234" t="s">
        <v>265</v>
      </c>
      <c r="F37" s="234"/>
      <c r="G37" s="234"/>
    </row>
    <row r="38" spans="1:7" s="64" customFormat="1" ht="39.9" customHeight="1" x14ac:dyDescent="0.25">
      <c r="A38" s="285" t="s">
        <v>130</v>
      </c>
      <c r="B38" s="285"/>
      <c r="C38" s="7" t="s">
        <v>51</v>
      </c>
      <c r="D38" s="9">
        <v>0.5</v>
      </c>
      <c r="E38" s="234" t="s">
        <v>229</v>
      </c>
      <c r="F38" s="234"/>
      <c r="G38" s="234"/>
    </row>
    <row r="39" spans="1:7" s="64" customFormat="1" ht="39.9" customHeight="1" x14ac:dyDescent="0.25">
      <c r="A39" s="285" t="s">
        <v>131</v>
      </c>
      <c r="B39" s="285"/>
      <c r="C39" s="7" t="s">
        <v>49</v>
      </c>
      <c r="D39" s="9">
        <v>1</v>
      </c>
      <c r="E39" s="234" t="s">
        <v>253</v>
      </c>
      <c r="F39" s="234"/>
      <c r="G39" s="234"/>
    </row>
    <row r="40" spans="1:7" s="64" customFormat="1" ht="39.9" customHeight="1" x14ac:dyDescent="0.25">
      <c r="A40" s="285" t="s">
        <v>132</v>
      </c>
      <c r="B40" s="285"/>
      <c r="C40" s="7" t="s">
        <v>50</v>
      </c>
      <c r="D40" s="9">
        <v>0</v>
      </c>
      <c r="E40" s="234" t="s">
        <v>252</v>
      </c>
      <c r="F40" s="234"/>
      <c r="G40" s="234"/>
    </row>
    <row r="41" spans="1:7" s="64" customFormat="1" ht="39.9" customHeight="1" x14ac:dyDescent="0.25">
      <c r="A41" s="285" t="s">
        <v>133</v>
      </c>
      <c r="B41" s="285"/>
      <c r="C41" s="7" t="s">
        <v>50</v>
      </c>
      <c r="D41" s="9">
        <v>0</v>
      </c>
      <c r="E41" s="234" t="s">
        <v>254</v>
      </c>
      <c r="F41" s="234"/>
      <c r="G41" s="234"/>
    </row>
    <row r="42" spans="1:7" s="64" customFormat="1" ht="63" customHeight="1" thickBot="1" x14ac:dyDescent="0.3">
      <c r="A42" s="288" t="s">
        <v>134</v>
      </c>
      <c r="B42" s="288"/>
      <c r="C42" s="140" t="s">
        <v>51</v>
      </c>
      <c r="D42" s="141">
        <v>0.5</v>
      </c>
      <c r="E42" s="278" t="s">
        <v>255</v>
      </c>
      <c r="F42" s="278"/>
      <c r="G42" s="278"/>
    </row>
    <row r="43" spans="1:7" ht="24" customHeight="1" thickBot="1" x14ac:dyDescent="0.4">
      <c r="A43" s="248" t="s">
        <v>135</v>
      </c>
      <c r="B43" s="248"/>
      <c r="C43" s="248"/>
      <c r="D43" s="41">
        <f>AVERAGE(D34:D42)</f>
        <v>0.33333333333333331</v>
      </c>
      <c r="E43" s="248" t="str">
        <f>IF(D43="","",IF($D43&lt;0.34,"MALO",IF(AND($D43&gt;=0.34,$D43&lt;0.68),"REGULAR","BUENO")))</f>
        <v>MALO</v>
      </c>
      <c r="F43" s="248"/>
      <c r="G43" s="248"/>
    </row>
    <row r="44" spans="1:7" ht="23.4" customHeight="1" thickBot="1" x14ac:dyDescent="0.4">
      <c r="A44" s="262" t="s">
        <v>136</v>
      </c>
      <c r="B44" s="262"/>
      <c r="C44" s="262"/>
      <c r="D44" s="42">
        <f>D14+D32+D43</f>
        <v>1.5708333333333333</v>
      </c>
      <c r="E44" s="254" t="str">
        <f>IF(D44&lt;=1,"ALTA",IF(AND(D44&gt;1,D44&lt;=2),"MEDIA","BAJA"))</f>
        <v>MEDIA</v>
      </c>
      <c r="F44" s="254"/>
      <c r="G44" s="254"/>
    </row>
    <row r="45" spans="1:7" ht="15" customHeight="1" thickBot="1" x14ac:dyDescent="0.4">
      <c r="A45" s="264"/>
      <c r="B45" s="265"/>
      <c r="C45" s="265"/>
      <c r="D45" s="265"/>
      <c r="E45" s="265"/>
      <c r="F45" s="265"/>
      <c r="G45" s="265"/>
    </row>
    <row r="46" spans="1:7" x14ac:dyDescent="0.35">
      <c r="A46" s="221" t="s">
        <v>83</v>
      </c>
      <c r="B46" s="275"/>
      <c r="C46" s="65" t="s">
        <v>84</v>
      </c>
      <c r="D46" s="266" t="s">
        <v>85</v>
      </c>
      <c r="E46" s="267"/>
      <c r="F46" s="267"/>
      <c r="G46" s="268"/>
    </row>
    <row r="47" spans="1:7" x14ac:dyDescent="0.35">
      <c r="A47" s="223"/>
      <c r="B47" s="276"/>
      <c r="C47" s="66" t="s">
        <v>86</v>
      </c>
      <c r="D47" s="269" t="s">
        <v>87</v>
      </c>
      <c r="E47" s="270"/>
      <c r="F47" s="270"/>
      <c r="G47" s="271"/>
    </row>
    <row r="48" spans="1:7" ht="15.6" thickBot="1" x14ac:dyDescent="0.4">
      <c r="A48" s="225"/>
      <c r="B48" s="277"/>
      <c r="C48" s="67" t="s">
        <v>88</v>
      </c>
      <c r="D48" s="272" t="s">
        <v>89</v>
      </c>
      <c r="E48" s="273"/>
      <c r="F48" s="273"/>
      <c r="G48" s="274"/>
    </row>
    <row r="49" spans="1:7" ht="15" customHeight="1" thickBot="1" x14ac:dyDescent="0.4">
      <c r="A49" s="68"/>
      <c r="B49" s="68"/>
      <c r="C49" s="68"/>
      <c r="D49" s="68"/>
      <c r="E49" s="68"/>
      <c r="F49" s="68"/>
      <c r="G49" s="69"/>
    </row>
    <row r="50" spans="1:7" ht="40.5" customHeight="1" x14ac:dyDescent="0.35">
      <c r="A50" s="69"/>
      <c r="B50" s="221" t="s">
        <v>90</v>
      </c>
      <c r="C50" s="222"/>
      <c r="D50" s="47" t="s">
        <v>91</v>
      </c>
      <c r="E50" s="48" t="s">
        <v>92</v>
      </c>
      <c r="F50" s="70"/>
      <c r="G50" s="69"/>
    </row>
    <row r="51" spans="1:7" ht="40.5" customHeight="1" x14ac:dyDescent="0.35">
      <c r="A51" s="69"/>
      <c r="B51" s="223"/>
      <c r="C51" s="224"/>
      <c r="D51" s="51" t="s">
        <v>93</v>
      </c>
      <c r="E51" s="52" t="s">
        <v>94</v>
      </c>
      <c r="F51" s="71"/>
      <c r="G51" s="69"/>
    </row>
    <row r="52" spans="1:7" ht="40.5" customHeight="1" thickBot="1" x14ac:dyDescent="0.4">
      <c r="A52" s="69"/>
      <c r="B52" s="225"/>
      <c r="C52" s="226"/>
      <c r="D52" s="54" t="s">
        <v>95</v>
      </c>
      <c r="E52" s="55" t="s">
        <v>96</v>
      </c>
      <c r="F52" s="72"/>
      <c r="G52" s="69"/>
    </row>
    <row r="53" spans="1:7" ht="15" customHeight="1" x14ac:dyDescent="0.35">
      <c r="A53" s="69"/>
      <c r="B53" s="69"/>
      <c r="C53" s="73"/>
      <c r="D53" s="73"/>
      <c r="E53" s="73"/>
      <c r="F53" s="69"/>
      <c r="G53" s="69"/>
    </row>
    <row r="54" spans="1:7" s="61" customFormat="1" x14ac:dyDescent="0.35">
      <c r="C54" s="62"/>
      <c r="D54" s="62"/>
      <c r="E54" s="62"/>
    </row>
    <row r="55" spans="1:7" s="61" customFormat="1" x14ac:dyDescent="0.35">
      <c r="C55" s="62"/>
      <c r="D55" s="62"/>
      <c r="E55" s="62"/>
    </row>
    <row r="56" spans="1:7" s="61" customFormat="1" x14ac:dyDescent="0.35">
      <c r="C56" s="62"/>
      <c r="D56" s="62"/>
      <c r="E56" s="62"/>
    </row>
    <row r="57" spans="1:7" s="61" customFormat="1" x14ac:dyDescent="0.35">
      <c r="C57" s="62"/>
      <c r="D57" s="62"/>
      <c r="E57" s="62"/>
    </row>
    <row r="58" spans="1:7" s="61" customFormat="1" x14ac:dyDescent="0.35">
      <c r="C58" s="62"/>
      <c r="D58" s="62"/>
      <c r="E58" s="62"/>
    </row>
  </sheetData>
  <mergeCells count="82">
    <mergeCell ref="A26:B26"/>
    <mergeCell ref="A25:B25"/>
    <mergeCell ref="A30:B30"/>
    <mergeCell ref="A21:B21"/>
    <mergeCell ref="E25:G25"/>
    <mergeCell ref="E26:G26"/>
    <mergeCell ref="E28:G28"/>
    <mergeCell ref="E27:G27"/>
    <mergeCell ref="E29:G29"/>
    <mergeCell ref="A27:B27"/>
    <mergeCell ref="A28:B28"/>
    <mergeCell ref="A29:B29"/>
    <mergeCell ref="A22:B22"/>
    <mergeCell ref="E21:G21"/>
    <mergeCell ref="A24:B24"/>
    <mergeCell ref="A23:B23"/>
    <mergeCell ref="A19:B19"/>
    <mergeCell ref="A7:B7"/>
    <mergeCell ref="A9:B9"/>
    <mergeCell ref="A10:B10"/>
    <mergeCell ref="A11:B11"/>
    <mergeCell ref="A12:B12"/>
    <mergeCell ref="A16:B16"/>
    <mergeCell ref="A17:B17"/>
    <mergeCell ref="A18:B18"/>
    <mergeCell ref="A13:B13"/>
    <mergeCell ref="A14:C14"/>
    <mergeCell ref="A8:G8"/>
    <mergeCell ref="E9:G9"/>
    <mergeCell ref="A43:C43"/>
    <mergeCell ref="A44:C44"/>
    <mergeCell ref="A34:B34"/>
    <mergeCell ref="A35:B35"/>
    <mergeCell ref="A36:B36"/>
    <mergeCell ref="A37:B37"/>
    <mergeCell ref="A38:B38"/>
    <mergeCell ref="A40:B40"/>
    <mergeCell ref="A41:B41"/>
    <mergeCell ref="A42:B42"/>
    <mergeCell ref="A39:B39"/>
    <mergeCell ref="A31:B31"/>
    <mergeCell ref="A15:G15"/>
    <mergeCell ref="A5:G5"/>
    <mergeCell ref="A6:G6"/>
    <mergeCell ref="E7:G7"/>
    <mergeCell ref="E19:G19"/>
    <mergeCell ref="E22:G22"/>
    <mergeCell ref="E20:G20"/>
    <mergeCell ref="E24:G24"/>
    <mergeCell ref="E23:G23"/>
    <mergeCell ref="E31:G31"/>
    <mergeCell ref="E30:G30"/>
    <mergeCell ref="A20:B20"/>
    <mergeCell ref="E11:G11"/>
    <mergeCell ref="E12:G12"/>
    <mergeCell ref="E13:G13"/>
    <mergeCell ref="A1:G3"/>
    <mergeCell ref="E10:G10"/>
    <mergeCell ref="E16:G16"/>
    <mergeCell ref="E17:G17"/>
    <mergeCell ref="E18:G18"/>
    <mergeCell ref="E14:G14"/>
    <mergeCell ref="E32:G32"/>
    <mergeCell ref="A33:G33"/>
    <mergeCell ref="E34:G34"/>
    <mergeCell ref="A32:C32"/>
    <mergeCell ref="E40:G40"/>
    <mergeCell ref="E41:G41"/>
    <mergeCell ref="E42:G42"/>
    <mergeCell ref="E43:G43"/>
    <mergeCell ref="E35:G35"/>
    <mergeCell ref="E36:G36"/>
    <mergeCell ref="E37:G37"/>
    <mergeCell ref="E38:G38"/>
    <mergeCell ref="E39:G39"/>
    <mergeCell ref="B50:C52"/>
    <mergeCell ref="E44:G44"/>
    <mergeCell ref="A45:G45"/>
    <mergeCell ref="D46:G46"/>
    <mergeCell ref="D47:G47"/>
    <mergeCell ref="D48:G48"/>
    <mergeCell ref="A46:B48"/>
  </mergeCells>
  <phoneticPr fontId="5" type="noConversion"/>
  <conditionalFormatting sqref="E44">
    <cfRule type="containsText" dxfId="68" priority="1" stopIfTrue="1" operator="containsText" text="BAJA">
      <formula>NOT(ISERROR(SEARCH("BAJA",E44)))</formula>
    </cfRule>
    <cfRule type="containsText" dxfId="67" priority="2" stopIfTrue="1" operator="containsText" text="MEDIA">
      <formula>NOT(ISERROR(SEARCH("MEDIA",E44)))</formula>
    </cfRule>
    <cfRule type="containsText" dxfId="66" priority="3" stopIfTrue="1" operator="containsText" text="ALTA">
      <formula>NOT(ISERROR(SEARCH("ALTA",E44)))</formula>
    </cfRule>
  </conditionalFormatting>
  <printOptions horizontalCentered="1"/>
  <pageMargins left="0.39370078740157483" right="0.39370078740157483" top="0.39370078740157483" bottom="0.39370078740157483" header="0" footer="0"/>
  <pageSetup scale="33" orientation="portrait" horizontalDpi="120" verticalDpi="144"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Hoja2!$D$12:$D$14</xm:f>
          </x14:formula1>
          <xm:sqref>C9:C13 C34:C42 C16:C31</xm:sqref>
        </x14:dataValidation>
        <x14:dataValidation type="list" allowBlank="1" showInputMessage="1" showErrorMessage="1" xr:uid="{00000000-0002-0000-0400-000001000000}">
          <x14:formula1>
            <xm:f>Hoja2!$E$12:$E$14</xm:f>
          </x14:formula1>
          <xm:sqref>D9:D13 D16:D31 D34:D42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I40"/>
  <sheetViews>
    <sheetView view="pageBreakPreview" topLeftCell="A11" zoomScaleNormal="100" zoomScaleSheetLayoutView="100" workbookViewId="0">
      <selection activeCell="A20" sqref="A20:B20"/>
    </sheetView>
  </sheetViews>
  <sheetFormatPr baseColWidth="10" defaultColWidth="8.90625" defaultRowHeight="13.8" x14ac:dyDescent="0.25"/>
  <cols>
    <col min="1" max="1" width="17.6328125" style="75" customWidth="1"/>
    <col min="2" max="2" width="15.6328125" style="75" customWidth="1"/>
    <col min="3" max="3" width="9.08984375" style="34" customWidth="1"/>
    <col min="4" max="5" width="9.6328125" style="34" customWidth="1"/>
    <col min="6" max="6" width="9.6328125" style="75" customWidth="1"/>
    <col min="7" max="7" width="15.6328125" style="75" customWidth="1"/>
    <col min="8" max="16384" width="8.90625" style="75"/>
  </cols>
  <sheetData>
    <row r="1" spans="1:9" s="112" customFormat="1" ht="15" customHeight="1" x14ac:dyDescent="0.25">
      <c r="A1" s="280" t="s">
        <v>52</v>
      </c>
      <c r="B1" s="280"/>
      <c r="C1" s="280"/>
      <c r="D1" s="280"/>
      <c r="E1" s="280"/>
      <c r="F1" s="280"/>
      <c r="G1" s="280"/>
    </row>
    <row r="2" spans="1:9" s="112" customFormat="1" ht="15" customHeight="1" x14ac:dyDescent="0.25">
      <c r="A2" s="280"/>
      <c r="B2" s="280"/>
      <c r="C2" s="280"/>
      <c r="D2" s="280"/>
      <c r="E2" s="280"/>
      <c r="F2" s="280"/>
      <c r="G2" s="280"/>
    </row>
    <row r="3" spans="1:9" s="112" customFormat="1" ht="15" customHeight="1" x14ac:dyDescent="0.25">
      <c r="A3" s="280"/>
      <c r="B3" s="280"/>
      <c r="C3" s="280"/>
      <c r="D3" s="280"/>
      <c r="E3" s="280"/>
      <c r="F3" s="280"/>
      <c r="G3" s="280"/>
    </row>
    <row r="4" spans="1:9" ht="15" customHeight="1" x14ac:dyDescent="0.25">
      <c r="A4" s="50"/>
      <c r="B4" s="50"/>
      <c r="C4" s="37"/>
      <c r="D4" s="37"/>
      <c r="E4" s="37"/>
      <c r="F4" s="50"/>
      <c r="G4" s="36"/>
    </row>
    <row r="5" spans="1:9" s="77" customFormat="1" ht="20.100000000000001" customHeight="1" x14ac:dyDescent="0.25">
      <c r="A5" s="227" t="s">
        <v>137</v>
      </c>
      <c r="B5" s="227"/>
      <c r="C5" s="227"/>
      <c r="D5" s="227"/>
      <c r="E5" s="227"/>
      <c r="F5" s="227"/>
      <c r="G5" s="227"/>
    </row>
    <row r="6" spans="1:9" s="34" customFormat="1" ht="72" customHeight="1" thickBot="1" x14ac:dyDescent="0.3">
      <c r="A6" s="283" t="s">
        <v>98</v>
      </c>
      <c r="B6" s="283"/>
      <c r="C6" s="283"/>
      <c r="D6" s="283"/>
      <c r="E6" s="283"/>
      <c r="F6" s="283"/>
      <c r="G6" s="283"/>
      <c r="I6" s="38"/>
    </row>
    <row r="7" spans="1:9" ht="20.100000000000001" customHeight="1" thickBot="1" x14ac:dyDescent="0.3">
      <c r="A7" s="289" t="s">
        <v>138</v>
      </c>
      <c r="B7" s="289"/>
      <c r="C7" s="111" t="s">
        <v>56</v>
      </c>
      <c r="D7" s="111" t="s">
        <v>57</v>
      </c>
      <c r="E7" s="284" t="s">
        <v>58</v>
      </c>
      <c r="F7" s="284"/>
      <c r="G7" s="284"/>
    </row>
    <row r="8" spans="1:9" ht="15" customHeight="1" thickBot="1" x14ac:dyDescent="0.3">
      <c r="A8" s="279" t="s">
        <v>139</v>
      </c>
      <c r="B8" s="279"/>
      <c r="C8" s="279"/>
      <c r="D8" s="279"/>
      <c r="E8" s="279"/>
      <c r="F8" s="279"/>
      <c r="G8" s="279"/>
    </row>
    <row r="9" spans="1:9" ht="44.1" customHeight="1" x14ac:dyDescent="0.25">
      <c r="A9" s="287" t="s">
        <v>140</v>
      </c>
      <c r="B9" s="287"/>
      <c r="C9" s="7" t="s">
        <v>49</v>
      </c>
      <c r="D9" s="8">
        <v>1</v>
      </c>
      <c r="E9" s="234" t="s">
        <v>231</v>
      </c>
      <c r="F9" s="234"/>
      <c r="G9" s="234"/>
    </row>
    <row r="10" spans="1:9" ht="44.1" customHeight="1" x14ac:dyDescent="0.25">
      <c r="A10" s="285" t="s">
        <v>141</v>
      </c>
      <c r="B10" s="285"/>
      <c r="C10" s="7" t="s">
        <v>49</v>
      </c>
      <c r="D10" s="9">
        <v>1</v>
      </c>
      <c r="E10" s="281" t="s">
        <v>230</v>
      </c>
      <c r="F10" s="281"/>
      <c r="G10" s="281"/>
    </row>
    <row r="11" spans="1:9" ht="44.1" customHeight="1" thickBot="1" x14ac:dyDescent="0.3">
      <c r="A11" s="282" t="s">
        <v>142</v>
      </c>
      <c r="B11" s="282"/>
      <c r="C11" s="14" t="s">
        <v>49</v>
      </c>
      <c r="D11" s="10">
        <v>1</v>
      </c>
      <c r="E11" s="296" t="s">
        <v>257</v>
      </c>
      <c r="F11" s="296"/>
      <c r="G11" s="296"/>
    </row>
    <row r="12" spans="1:9" ht="15" customHeight="1" thickBot="1" x14ac:dyDescent="0.3">
      <c r="A12" s="248" t="s">
        <v>143</v>
      </c>
      <c r="B12" s="248"/>
      <c r="C12" s="248"/>
      <c r="D12" s="41">
        <f>AVERAGE(D9:D11)</f>
        <v>1</v>
      </c>
      <c r="E12" s="248" t="str">
        <f>IF(D12="","",IF($D12&lt;0.34,"MALO",IF(AND($D12&gt;=0.34,$D12&lt;0.68),"REGULAR","BUENO")))</f>
        <v>BUENO</v>
      </c>
      <c r="F12" s="248"/>
      <c r="G12" s="248"/>
    </row>
    <row r="13" spans="1:9" s="78" customFormat="1" ht="15" customHeight="1" thickBot="1" x14ac:dyDescent="0.3">
      <c r="A13" s="279" t="s">
        <v>144</v>
      </c>
      <c r="B13" s="279"/>
      <c r="C13" s="279"/>
      <c r="D13" s="279"/>
      <c r="E13" s="279"/>
      <c r="F13" s="279"/>
      <c r="G13" s="279"/>
    </row>
    <row r="14" spans="1:9" s="78" customFormat="1" ht="65.25" customHeight="1" x14ac:dyDescent="0.25">
      <c r="A14" s="287" t="s">
        <v>145</v>
      </c>
      <c r="B14" s="287"/>
      <c r="C14" s="7" t="s">
        <v>49</v>
      </c>
      <c r="D14" s="8">
        <v>1</v>
      </c>
      <c r="E14" s="234" t="s">
        <v>289</v>
      </c>
      <c r="F14" s="234"/>
      <c r="G14" s="234"/>
    </row>
    <row r="15" spans="1:9" ht="44.1" customHeight="1" x14ac:dyDescent="0.25">
      <c r="A15" s="285" t="s">
        <v>146</v>
      </c>
      <c r="B15" s="285"/>
      <c r="C15" s="7" t="s">
        <v>49</v>
      </c>
      <c r="D15" s="9">
        <v>1</v>
      </c>
      <c r="E15" s="234" t="s">
        <v>290</v>
      </c>
      <c r="F15" s="234"/>
      <c r="G15" s="234"/>
    </row>
    <row r="16" spans="1:9" ht="44.1" customHeight="1" x14ac:dyDescent="0.25">
      <c r="A16" s="291" t="s">
        <v>147</v>
      </c>
      <c r="B16" s="291"/>
      <c r="C16" s="7" t="s">
        <v>49</v>
      </c>
      <c r="D16" s="8">
        <v>1</v>
      </c>
      <c r="E16" s="234" t="s">
        <v>258</v>
      </c>
      <c r="F16" s="234"/>
      <c r="G16" s="234"/>
    </row>
    <row r="17" spans="1:7" ht="76.5" customHeight="1" thickBot="1" x14ac:dyDescent="0.3">
      <c r="A17" s="282" t="s">
        <v>148</v>
      </c>
      <c r="B17" s="282"/>
      <c r="C17" s="14" t="s">
        <v>49</v>
      </c>
      <c r="D17" s="9">
        <v>1</v>
      </c>
      <c r="E17" s="234" t="s">
        <v>259</v>
      </c>
      <c r="F17" s="234"/>
      <c r="G17" s="234"/>
    </row>
    <row r="18" spans="1:7" ht="15" customHeight="1" thickBot="1" x14ac:dyDescent="0.3">
      <c r="A18" s="248" t="s">
        <v>149</v>
      </c>
      <c r="B18" s="248"/>
      <c r="C18" s="248"/>
      <c r="D18" s="41">
        <f>AVERAGE(D14:D17)</f>
        <v>1</v>
      </c>
      <c r="E18" s="248" t="str">
        <f>IF(D18="","",IF($D18&lt;0.34,"MALO",IF(AND($D18&gt;=0.34,$D18&lt;0.68),"REGULAR","BUENO")))</f>
        <v>BUENO</v>
      </c>
      <c r="F18" s="248"/>
      <c r="G18" s="248"/>
    </row>
    <row r="19" spans="1:7" ht="15" customHeight="1" thickBot="1" x14ac:dyDescent="0.3">
      <c r="A19" s="279" t="s">
        <v>150</v>
      </c>
      <c r="B19" s="279"/>
      <c r="C19" s="279"/>
      <c r="D19" s="279"/>
      <c r="E19" s="279"/>
      <c r="F19" s="279"/>
      <c r="G19" s="279"/>
    </row>
    <row r="20" spans="1:7" ht="44.1" customHeight="1" x14ac:dyDescent="0.25">
      <c r="A20" s="287" t="s">
        <v>151</v>
      </c>
      <c r="B20" s="287"/>
      <c r="C20" s="7" t="s">
        <v>50</v>
      </c>
      <c r="D20" s="8">
        <v>0</v>
      </c>
      <c r="E20" s="278" t="s">
        <v>233</v>
      </c>
      <c r="F20" s="278"/>
      <c r="G20" s="278"/>
    </row>
    <row r="21" spans="1:7" ht="44.1" customHeight="1" x14ac:dyDescent="0.25">
      <c r="A21" s="291" t="s">
        <v>152</v>
      </c>
      <c r="B21" s="291"/>
      <c r="C21" s="140" t="s">
        <v>50</v>
      </c>
      <c r="D21" s="141">
        <v>0</v>
      </c>
      <c r="E21" s="278" t="s">
        <v>233</v>
      </c>
      <c r="F21" s="278"/>
      <c r="G21" s="278"/>
    </row>
    <row r="22" spans="1:7" ht="44.1" customHeight="1" x14ac:dyDescent="0.25">
      <c r="A22" s="291" t="s">
        <v>153</v>
      </c>
      <c r="B22" s="291"/>
      <c r="C22" s="140" t="s">
        <v>51</v>
      </c>
      <c r="D22" s="141">
        <v>0.5</v>
      </c>
      <c r="E22" s="290" t="s">
        <v>260</v>
      </c>
      <c r="F22" s="290"/>
      <c r="G22" s="290"/>
    </row>
    <row r="23" spans="1:7" ht="44.1" customHeight="1" x14ac:dyDescent="0.25">
      <c r="A23" s="291" t="s">
        <v>154</v>
      </c>
      <c r="B23" s="291"/>
      <c r="C23" s="140" t="s">
        <v>49</v>
      </c>
      <c r="D23" s="141">
        <v>1</v>
      </c>
      <c r="E23" s="290" t="s">
        <v>256</v>
      </c>
      <c r="F23" s="290"/>
      <c r="G23" s="290"/>
    </row>
    <row r="24" spans="1:7" ht="48.75" customHeight="1" thickBot="1" x14ac:dyDescent="0.3">
      <c r="A24" s="288" t="s">
        <v>155</v>
      </c>
      <c r="B24" s="288"/>
      <c r="C24" s="143" t="s">
        <v>49</v>
      </c>
      <c r="D24" s="144">
        <v>1</v>
      </c>
      <c r="E24" s="290" t="s">
        <v>256</v>
      </c>
      <c r="F24" s="290"/>
      <c r="G24" s="290"/>
    </row>
    <row r="25" spans="1:7" ht="15" customHeight="1" thickBot="1" x14ac:dyDescent="0.3">
      <c r="A25" s="248" t="s">
        <v>156</v>
      </c>
      <c r="B25" s="248"/>
      <c r="C25" s="248"/>
      <c r="D25" s="41">
        <f>AVERAGE(D20:D24)</f>
        <v>0.5</v>
      </c>
      <c r="E25" s="248" t="str">
        <f>IF(D25="","",IF($D25&lt;0.34,"MALO",IF(AND($D25&gt;=0.34,$D25&lt;0.68),"REGULAR","BUENO")))</f>
        <v>REGULAR</v>
      </c>
      <c r="F25" s="248"/>
      <c r="G25" s="248"/>
    </row>
    <row r="26" spans="1:7" ht="27" customHeight="1" thickBot="1" x14ac:dyDescent="0.3">
      <c r="A26" s="262" t="s">
        <v>157</v>
      </c>
      <c r="B26" s="262"/>
      <c r="C26" s="262"/>
      <c r="D26" s="42">
        <f>IF(ISERROR(SUM(D12,D18,D25))=TRUE,"",SUM(D12,D18,D25))</f>
        <v>2.5</v>
      </c>
      <c r="E26" s="254" t="str">
        <f>IF(D26&lt;=1,"ALTA",IF(AND(D26&gt;1,D26&lt;=2),"MEDIA","BAJA"))</f>
        <v>BAJA</v>
      </c>
      <c r="F26" s="254"/>
      <c r="G26" s="254"/>
    </row>
    <row r="27" spans="1:7" ht="15" customHeight="1" thickBot="1" x14ac:dyDescent="0.3">
      <c r="A27" s="292"/>
      <c r="B27" s="292"/>
      <c r="C27" s="292"/>
      <c r="D27" s="292"/>
      <c r="E27" s="292"/>
      <c r="F27" s="292"/>
      <c r="G27" s="292"/>
    </row>
    <row r="28" spans="1:7" x14ac:dyDescent="0.25">
      <c r="A28" s="221" t="s">
        <v>83</v>
      </c>
      <c r="B28" s="275"/>
      <c r="C28" s="79" t="s">
        <v>84</v>
      </c>
      <c r="D28" s="293" t="s">
        <v>85</v>
      </c>
      <c r="E28" s="252"/>
      <c r="F28" s="252"/>
      <c r="G28" s="253"/>
    </row>
    <row r="29" spans="1:7" x14ac:dyDescent="0.25">
      <c r="A29" s="223"/>
      <c r="B29" s="276"/>
      <c r="C29" s="80" t="s">
        <v>86</v>
      </c>
      <c r="D29" s="294" t="s">
        <v>87</v>
      </c>
      <c r="E29" s="256"/>
      <c r="F29" s="256"/>
      <c r="G29" s="257"/>
    </row>
    <row r="30" spans="1:7" ht="14.4" thickBot="1" x14ac:dyDescent="0.3">
      <c r="A30" s="225"/>
      <c r="B30" s="277"/>
      <c r="C30" s="81" t="s">
        <v>88</v>
      </c>
      <c r="D30" s="295" t="s">
        <v>89</v>
      </c>
      <c r="E30" s="259"/>
      <c r="F30" s="259"/>
      <c r="G30" s="260"/>
    </row>
    <row r="31" spans="1:7" ht="14.4" thickBot="1" x14ac:dyDescent="0.3">
      <c r="A31" s="37"/>
      <c r="B31" s="37"/>
      <c r="C31" s="37"/>
      <c r="D31" s="37"/>
      <c r="E31" s="37"/>
      <c r="F31" s="37"/>
      <c r="G31" s="37"/>
    </row>
    <row r="32" spans="1:7" ht="40.5" customHeight="1" x14ac:dyDescent="0.25">
      <c r="A32" s="76"/>
      <c r="B32" s="221" t="s">
        <v>90</v>
      </c>
      <c r="C32" s="222"/>
      <c r="D32" s="47" t="s">
        <v>91</v>
      </c>
      <c r="E32" s="48" t="s">
        <v>92</v>
      </c>
      <c r="F32" s="49"/>
      <c r="G32" s="50"/>
    </row>
    <row r="33" spans="1:7" ht="40.5" customHeight="1" x14ac:dyDescent="0.25">
      <c r="A33" s="76"/>
      <c r="B33" s="223"/>
      <c r="C33" s="224"/>
      <c r="D33" s="51" t="s">
        <v>93</v>
      </c>
      <c r="E33" s="52" t="s">
        <v>94</v>
      </c>
      <c r="F33" s="53"/>
      <c r="G33" s="50"/>
    </row>
    <row r="34" spans="1:7" ht="40.5" customHeight="1" thickBot="1" x14ac:dyDescent="0.3">
      <c r="A34" s="76"/>
      <c r="B34" s="225"/>
      <c r="C34" s="226"/>
      <c r="D34" s="54" t="s">
        <v>95</v>
      </c>
      <c r="E34" s="55" t="s">
        <v>96</v>
      </c>
      <c r="F34" s="56"/>
      <c r="G34" s="50"/>
    </row>
    <row r="35" spans="1:7" x14ac:dyDescent="0.25">
      <c r="A35" s="76"/>
      <c r="B35" s="76"/>
      <c r="C35" s="35"/>
      <c r="D35" s="35"/>
      <c r="E35" s="35"/>
      <c r="F35" s="76"/>
      <c r="G35" s="76"/>
    </row>
    <row r="36" spans="1:7" s="76" customFormat="1" x14ac:dyDescent="0.25">
      <c r="C36" s="35"/>
      <c r="D36" s="35"/>
      <c r="E36" s="35"/>
    </row>
    <row r="37" spans="1:7" s="76" customFormat="1" x14ac:dyDescent="0.25">
      <c r="C37" s="35"/>
      <c r="D37" s="35"/>
      <c r="E37" s="35"/>
    </row>
    <row r="38" spans="1:7" s="76" customFormat="1" x14ac:dyDescent="0.25">
      <c r="C38" s="35"/>
      <c r="D38" s="35"/>
      <c r="E38" s="35"/>
    </row>
    <row r="39" spans="1:7" s="76" customFormat="1" x14ac:dyDescent="0.25">
      <c r="C39" s="35"/>
      <c r="D39" s="35"/>
      <c r="E39" s="35"/>
    </row>
    <row r="40" spans="1:7" s="76" customFormat="1" x14ac:dyDescent="0.25">
      <c r="C40" s="35"/>
      <c r="D40" s="35"/>
      <c r="E40" s="35"/>
    </row>
  </sheetData>
  <mergeCells count="46">
    <mergeCell ref="A12:C12"/>
    <mergeCell ref="A18:C18"/>
    <mergeCell ref="A15:B15"/>
    <mergeCell ref="A21:B21"/>
    <mergeCell ref="A17:B17"/>
    <mergeCell ref="A16:B16"/>
    <mergeCell ref="A19:G19"/>
    <mergeCell ref="E20:G20"/>
    <mergeCell ref="E21:G21"/>
    <mergeCell ref="E15:G15"/>
    <mergeCell ref="E16:G16"/>
    <mergeCell ref="E17:G17"/>
    <mergeCell ref="E18:G18"/>
    <mergeCell ref="A20:B20"/>
    <mergeCell ref="A5:G5"/>
    <mergeCell ref="A6:G6"/>
    <mergeCell ref="E7:G7"/>
    <mergeCell ref="A1:G3"/>
    <mergeCell ref="A14:B14"/>
    <mergeCell ref="E14:G14"/>
    <mergeCell ref="E12:G12"/>
    <mergeCell ref="A13:G13"/>
    <mergeCell ref="A7:B7"/>
    <mergeCell ref="A9:B9"/>
    <mergeCell ref="A10:B10"/>
    <mergeCell ref="A11:B11"/>
    <mergeCell ref="A8:G8"/>
    <mergeCell ref="E9:G9"/>
    <mergeCell ref="E10:G10"/>
    <mergeCell ref="E11:G11"/>
    <mergeCell ref="E22:G22"/>
    <mergeCell ref="E23:G23"/>
    <mergeCell ref="A22:B22"/>
    <mergeCell ref="E24:G24"/>
    <mergeCell ref="E25:G25"/>
    <mergeCell ref="A25:C25"/>
    <mergeCell ref="A23:B23"/>
    <mergeCell ref="A24:B24"/>
    <mergeCell ref="E26:G26"/>
    <mergeCell ref="A27:G27"/>
    <mergeCell ref="B32:C34"/>
    <mergeCell ref="A28:B30"/>
    <mergeCell ref="D28:G28"/>
    <mergeCell ref="D29:G29"/>
    <mergeCell ref="D30:G30"/>
    <mergeCell ref="A26:C26"/>
  </mergeCells>
  <phoneticPr fontId="5" type="noConversion"/>
  <conditionalFormatting sqref="E26">
    <cfRule type="containsText" dxfId="65" priority="1" stopIfTrue="1" operator="containsText" text="BAJA">
      <formula>NOT(ISERROR(SEARCH("BAJA",E26)))</formula>
    </cfRule>
    <cfRule type="containsText" dxfId="64" priority="2" stopIfTrue="1" operator="containsText" text="MEDIA">
      <formula>NOT(ISERROR(SEARCH("MEDIA",E26)))</formula>
    </cfRule>
    <cfRule type="containsText" dxfId="63" priority="3" stopIfTrue="1" operator="containsText" text="ALTA">
      <formula>NOT(ISERROR(SEARCH("ALTA",E26)))</formula>
    </cfRule>
  </conditionalFormatting>
  <printOptions horizontalCentered="1"/>
  <pageMargins left="0.39370078740157483" right="0.39370078740157483" top="0.39370078740157483" bottom="0.39370078740157483" header="0" footer="0"/>
  <pageSetup scale="66" orientation="portrait" horizontalDpi="300" verticalDpi="300"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Hoja2!$D$12:$D$14</xm:f>
          </x14:formula1>
          <xm:sqref>C9:C11 C14:C17 C20:C24</xm:sqref>
        </x14:dataValidation>
        <x14:dataValidation type="list" allowBlank="1" showInputMessage="1" showErrorMessage="1" xr:uid="{00000000-0002-0000-0500-000001000000}">
          <x14:formula1>
            <xm:f>Hoja2!$E$12:$E$14</xm:f>
          </x14:formula1>
          <xm:sqref>D9:D11 D14:D17 D20:D24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AF159"/>
  <sheetViews>
    <sheetView view="pageBreakPreview" zoomScale="70" zoomScaleNormal="87" zoomScaleSheetLayoutView="70" workbookViewId="0">
      <selection activeCell="D7" sqref="D7:U7"/>
    </sheetView>
  </sheetViews>
  <sheetFormatPr baseColWidth="10" defaultColWidth="11.54296875" defaultRowHeight="13.8" x14ac:dyDescent="0.25"/>
  <cols>
    <col min="1" max="1" width="14.453125" style="129" customWidth="1"/>
    <col min="2" max="2" width="10" style="83" customWidth="1"/>
    <col min="3" max="3" width="12.453125" style="83" customWidth="1"/>
    <col min="4" max="4" width="3.90625" style="105" customWidth="1"/>
    <col min="5" max="6" width="4.6328125" style="83" customWidth="1"/>
    <col min="7" max="7" width="4.36328125" style="83" customWidth="1"/>
    <col min="8" max="8" width="10.453125" style="83" customWidth="1"/>
    <col min="9" max="9" width="11.36328125" style="83" customWidth="1"/>
    <col min="10" max="10" width="3.90625" style="83" customWidth="1"/>
    <col min="11" max="11" width="4.90625" style="83" customWidth="1"/>
    <col min="12" max="12" width="3.90625" style="83" customWidth="1"/>
    <col min="13" max="13" width="4.36328125" style="83" customWidth="1"/>
    <col min="14" max="14" width="11.6328125" style="83" customWidth="1"/>
    <col min="15" max="15" width="11.36328125" style="83" customWidth="1"/>
    <col min="16" max="18" width="3.90625" style="83" customWidth="1"/>
    <col min="19" max="19" width="4.6328125" style="83" customWidth="1"/>
    <col min="20" max="20" width="14.453125" style="83" customWidth="1"/>
    <col min="21" max="21" width="11.36328125" style="83" customWidth="1"/>
    <col min="22" max="22" width="56" style="83" customWidth="1"/>
    <col min="23" max="23" width="23.90625" style="83" customWidth="1"/>
    <col min="24" max="32" width="11.54296875" style="82"/>
    <col min="33" max="16384" width="11.54296875" style="83"/>
  </cols>
  <sheetData>
    <row r="1" spans="1:23" s="113" customFormat="1" ht="15" customHeight="1" x14ac:dyDescent="0.25">
      <c r="A1" s="297"/>
      <c r="B1" s="297"/>
      <c r="C1" s="297"/>
      <c r="D1" s="297"/>
      <c r="E1" s="297"/>
      <c r="F1" s="297"/>
      <c r="G1" s="297"/>
      <c r="H1" s="297"/>
      <c r="I1" s="297"/>
      <c r="J1" s="297"/>
      <c r="K1" s="297"/>
      <c r="L1" s="297"/>
      <c r="M1" s="297"/>
      <c r="N1" s="297"/>
      <c r="O1" s="297"/>
      <c r="P1" s="297"/>
      <c r="Q1" s="297"/>
      <c r="R1" s="297"/>
      <c r="S1" s="297"/>
      <c r="T1" s="297"/>
      <c r="U1" s="297"/>
      <c r="V1" s="297"/>
      <c r="W1" s="297"/>
    </row>
    <row r="2" spans="1:23" s="113" customFormat="1" ht="15" customHeight="1" x14ac:dyDescent="0.25">
      <c r="A2" s="297"/>
      <c r="B2" s="297"/>
      <c r="C2" s="297"/>
      <c r="D2" s="297"/>
      <c r="E2" s="297"/>
      <c r="F2" s="297"/>
      <c r="G2" s="297"/>
      <c r="H2" s="297"/>
      <c r="I2" s="297"/>
      <c r="J2" s="297"/>
      <c r="K2" s="297"/>
      <c r="L2" s="297"/>
      <c r="M2" s="297"/>
      <c r="N2" s="297"/>
      <c r="O2" s="297"/>
      <c r="P2" s="297"/>
      <c r="Q2" s="297"/>
      <c r="R2" s="297"/>
      <c r="S2" s="297"/>
      <c r="T2" s="297"/>
      <c r="U2" s="297"/>
      <c r="V2" s="297"/>
      <c r="W2" s="297"/>
    </row>
    <row r="3" spans="1:23" s="113" customFormat="1" ht="15" customHeight="1" x14ac:dyDescent="0.25">
      <c r="A3" s="297"/>
      <c r="B3" s="297"/>
      <c r="C3" s="297"/>
      <c r="D3" s="297"/>
      <c r="E3" s="297"/>
      <c r="F3" s="297"/>
      <c r="G3" s="297"/>
      <c r="H3" s="297"/>
      <c r="I3" s="297"/>
      <c r="J3" s="297"/>
      <c r="K3" s="297"/>
      <c r="L3" s="297"/>
      <c r="M3" s="297"/>
      <c r="N3" s="297"/>
      <c r="O3" s="297"/>
      <c r="P3" s="297"/>
      <c r="Q3" s="297"/>
      <c r="R3" s="297"/>
      <c r="S3" s="297"/>
      <c r="T3" s="297"/>
      <c r="U3" s="297"/>
      <c r="V3" s="297"/>
      <c r="W3" s="297"/>
    </row>
    <row r="4" spans="1:23" ht="17.25" customHeight="1" x14ac:dyDescent="0.25">
      <c r="A4" s="127"/>
      <c r="B4" s="85"/>
      <c r="C4" s="85"/>
      <c r="D4" s="58"/>
      <c r="E4" s="85"/>
      <c r="F4" s="85"/>
      <c r="G4" s="85"/>
      <c r="H4" s="85"/>
      <c r="I4" s="85"/>
      <c r="J4" s="85"/>
      <c r="K4" s="85"/>
      <c r="L4" s="85"/>
      <c r="M4" s="85"/>
      <c r="N4" s="85"/>
      <c r="O4" s="85"/>
      <c r="P4" s="85"/>
      <c r="Q4" s="85"/>
      <c r="R4" s="85"/>
      <c r="S4" s="85"/>
      <c r="T4" s="85"/>
      <c r="U4" s="85"/>
      <c r="V4" s="85"/>
      <c r="W4" s="85"/>
    </row>
    <row r="5" spans="1:23" ht="14.4" x14ac:dyDescent="0.25">
      <c r="A5" s="301" t="s">
        <v>158</v>
      </c>
      <c r="B5" s="301"/>
      <c r="C5" s="301"/>
      <c r="D5" s="301"/>
      <c r="E5" s="301"/>
      <c r="F5" s="301"/>
      <c r="G5" s="301"/>
      <c r="H5" s="301"/>
      <c r="I5" s="301"/>
      <c r="J5" s="301"/>
      <c r="K5" s="301"/>
      <c r="L5" s="301"/>
      <c r="M5" s="301"/>
      <c r="N5" s="301"/>
      <c r="O5" s="301"/>
      <c r="P5" s="301"/>
      <c r="Q5" s="301"/>
      <c r="R5" s="301"/>
      <c r="S5" s="301"/>
      <c r="T5" s="301"/>
      <c r="U5" s="301"/>
      <c r="V5" s="301"/>
      <c r="W5" s="301"/>
    </row>
    <row r="6" spans="1:23" ht="17.25" customHeight="1" thickBot="1" x14ac:dyDescent="0.3">
      <c r="A6" s="127"/>
      <c r="B6" s="85"/>
      <c r="C6" s="85"/>
      <c r="D6" s="58"/>
      <c r="E6" s="85"/>
      <c r="F6" s="85"/>
      <c r="G6" s="85"/>
      <c r="H6" s="85"/>
      <c r="I6" s="85"/>
      <c r="J6" s="85"/>
      <c r="K6" s="85"/>
      <c r="L6" s="85"/>
      <c r="M6" s="85"/>
      <c r="N6" s="85"/>
      <c r="O6" s="85"/>
      <c r="P6" s="85"/>
      <c r="Q6" s="85"/>
      <c r="R6" s="85"/>
      <c r="S6" s="85"/>
      <c r="T6" s="85"/>
      <c r="U6" s="85"/>
      <c r="V6" s="85"/>
      <c r="W6" s="85"/>
    </row>
    <row r="7" spans="1:23" ht="74.25" customHeight="1" thickBot="1" x14ac:dyDescent="0.3">
      <c r="A7" s="306" t="s">
        <v>159</v>
      </c>
      <c r="B7" s="306"/>
      <c r="C7" s="306"/>
      <c r="D7" s="306" t="s">
        <v>160</v>
      </c>
      <c r="E7" s="306"/>
      <c r="F7" s="306"/>
      <c r="G7" s="306"/>
      <c r="H7" s="306"/>
      <c r="I7" s="306"/>
      <c r="J7" s="306"/>
      <c r="K7" s="306"/>
      <c r="L7" s="306"/>
      <c r="M7" s="306"/>
      <c r="N7" s="306"/>
      <c r="O7" s="306"/>
      <c r="P7" s="306"/>
      <c r="Q7" s="306"/>
      <c r="R7" s="306"/>
      <c r="S7" s="306"/>
      <c r="T7" s="306"/>
      <c r="U7" s="306"/>
      <c r="V7" s="306" t="s">
        <v>161</v>
      </c>
      <c r="W7" s="306"/>
    </row>
    <row r="8" spans="1:23" ht="67.5" customHeight="1" thickBot="1" x14ac:dyDescent="0.3">
      <c r="A8" s="306"/>
      <c r="B8" s="306"/>
      <c r="C8" s="306"/>
      <c r="D8" s="306" t="s">
        <v>162</v>
      </c>
      <c r="E8" s="306"/>
      <c r="F8" s="306"/>
      <c r="G8" s="306"/>
      <c r="H8" s="306"/>
      <c r="I8" s="306"/>
      <c r="J8" s="306" t="s">
        <v>163</v>
      </c>
      <c r="K8" s="306"/>
      <c r="L8" s="306"/>
      <c r="M8" s="306"/>
      <c r="N8" s="306"/>
      <c r="O8" s="306"/>
      <c r="P8" s="306" t="s">
        <v>164</v>
      </c>
      <c r="Q8" s="306"/>
      <c r="R8" s="306"/>
      <c r="S8" s="306"/>
      <c r="T8" s="306"/>
      <c r="U8" s="306"/>
      <c r="V8" s="306"/>
      <c r="W8" s="306"/>
    </row>
    <row r="9" spans="1:23" ht="195" customHeight="1" thickBot="1" x14ac:dyDescent="0.3">
      <c r="A9" s="114" t="s">
        <v>26</v>
      </c>
      <c r="B9" s="115" t="s">
        <v>165</v>
      </c>
      <c r="C9" s="114" t="s">
        <v>166</v>
      </c>
      <c r="D9" s="115" t="s">
        <v>59</v>
      </c>
      <c r="E9" s="115" t="s">
        <v>68</v>
      </c>
      <c r="F9" s="115" t="s">
        <v>75</v>
      </c>
      <c r="G9" s="115" t="s">
        <v>167</v>
      </c>
      <c r="H9" s="115"/>
      <c r="I9" s="115" t="s">
        <v>168</v>
      </c>
      <c r="J9" s="115" t="s">
        <v>100</v>
      </c>
      <c r="K9" s="115" t="s">
        <v>107</v>
      </c>
      <c r="L9" s="115" t="s">
        <v>125</v>
      </c>
      <c r="M9" s="115" t="s">
        <v>169</v>
      </c>
      <c r="N9" s="115"/>
      <c r="O9" s="115" t="s">
        <v>170</v>
      </c>
      <c r="P9" s="115" t="s">
        <v>139</v>
      </c>
      <c r="Q9" s="115" t="s">
        <v>144</v>
      </c>
      <c r="R9" s="115" t="s">
        <v>150</v>
      </c>
      <c r="S9" s="115" t="s">
        <v>171</v>
      </c>
      <c r="T9" s="115"/>
      <c r="U9" s="115"/>
      <c r="V9" s="116" t="s">
        <v>172</v>
      </c>
      <c r="W9" s="115" t="s">
        <v>173</v>
      </c>
    </row>
    <row r="10" spans="1:23" ht="21.15" customHeight="1" thickBot="1" x14ac:dyDescent="0.3">
      <c r="A10" s="302" t="s">
        <v>30</v>
      </c>
      <c r="B10" s="302"/>
      <c r="C10" s="302"/>
      <c r="D10" s="302"/>
      <c r="E10" s="302"/>
      <c r="F10" s="302"/>
      <c r="G10" s="302"/>
      <c r="H10" s="302"/>
      <c r="I10" s="302"/>
      <c r="J10" s="302"/>
      <c r="K10" s="302"/>
      <c r="L10" s="302"/>
      <c r="M10" s="302"/>
      <c r="N10" s="302"/>
      <c r="O10" s="302"/>
      <c r="P10" s="302"/>
      <c r="Q10" s="302"/>
      <c r="R10" s="302"/>
      <c r="S10" s="302"/>
      <c r="T10" s="302"/>
      <c r="U10" s="302"/>
      <c r="V10" s="302"/>
      <c r="W10" s="302"/>
    </row>
    <row r="11" spans="1:23" ht="194.25" customHeight="1" x14ac:dyDescent="0.25">
      <c r="A11" s="90" t="str">
        <f>+amenazas!B6</f>
        <v>Movimientos sísmicos</v>
      </c>
      <c r="B11" s="2" t="str">
        <f>+amenazas!F6</f>
        <v>PROBABLE</v>
      </c>
      <c r="C11" s="131" t="str">
        <f>B11</f>
        <v>PROBABLE</v>
      </c>
      <c r="D11" s="91">
        <f>' Vulpersonas'!$D$17</f>
        <v>0.5</v>
      </c>
      <c r="E11" s="92">
        <f>' Vulpersonas'!$D$24</f>
        <v>0.6</v>
      </c>
      <c r="F11" s="91">
        <f>' Vulpersonas'!$D$31</f>
        <v>0.8</v>
      </c>
      <c r="G11" s="91">
        <f>' Vulpersonas'!$D$32</f>
        <v>1.9000000000000001</v>
      </c>
      <c r="H11" s="131" t="str">
        <f>IF($G11="","",IF(AND($G11&gt;=0,$G11&lt;=1),"ALTA",IF(AND($G11&gt;1,$G11&lt;=2),"MEDIA","BAJA")))</f>
        <v>MEDIA</v>
      </c>
      <c r="I11" s="136" t="str">
        <f>H11</f>
        <v>MEDIA</v>
      </c>
      <c r="J11" s="91">
        <f>Vulrecursos!$D$14</f>
        <v>0.8</v>
      </c>
      <c r="K11" s="92">
        <f>Vulrecursos!$D$32</f>
        <v>0.4375</v>
      </c>
      <c r="L11" s="91">
        <f>Vulrecursos!$D$43</f>
        <v>0.33333333333333331</v>
      </c>
      <c r="M11" s="91">
        <f>Vulrecursos!$D$44</f>
        <v>1.5708333333333333</v>
      </c>
      <c r="N11" s="131" t="str">
        <f>IF($M11="","",IF(AND($M11&gt;=0,$M11&lt;=1),"ALTA",IF(AND($M11&gt;1,$M11&lt;=2),"MEDIA","BAJA")))</f>
        <v>MEDIA</v>
      </c>
      <c r="O11" s="136" t="str">
        <f>N11</f>
        <v>MEDIA</v>
      </c>
      <c r="P11" s="92">
        <f>' Vulsistem'!$D$12</f>
        <v>1</v>
      </c>
      <c r="Q11" s="92">
        <f>' Vulsistem'!$D$18</f>
        <v>1</v>
      </c>
      <c r="R11" s="91">
        <f>' Vulsistem'!$D$25</f>
        <v>0.5</v>
      </c>
      <c r="S11" s="91">
        <f>' Vulsistem'!$D$26</f>
        <v>2.5</v>
      </c>
      <c r="T11" s="131" t="str">
        <f>IF($S11="","",IF(AND($S11&gt;=0,$S11&lt;=1),"ALTA",IF(AND($S11&gt;1,$S11&lt;=2),"MEDIA","BAJA")))</f>
        <v>BAJA</v>
      </c>
      <c r="U11" s="136" t="str">
        <f>T11</f>
        <v>BAJA</v>
      </c>
      <c r="V11" s="93"/>
      <c r="W11" s="94" t="str">
        <f>IF(OR(AND(B11="INMINENTE",H11="ALTA",N11="ALTA"),AND(H11="ALTA",N11="ALTA",T11="ALTA"),AND(N11="ALTA",T11="ALTA",B11="INMINENTE"),AND(T11="ALTA",B11="INMINENTE",H11="ALTA")),"ALTO",IF(OR(AND(B11="PROBABLE",H11="MEDIA",N11="MEDIA"),AND(H11="MEDIA",N11="MEDIA",T11="MEDIA"),AND(N11="MEDIA",T11="MEDIA",B11="PROBABLE"),AND(T11="MEDIA",B11="PROBABLE",H10="MEDIA"),AND(B10="INMINENTE",H10="ALTA"),AND(H10="ALTA",N10="ALTA"),AND(N10="ALTA",T10="ALTA"),AND(T10="ALTA",B10="INMINENTE"),AND(T10="ALTA",H10="ALTA"),AND(B10="INMINENTE",N11="ALTA"),B11="INMINENTE",H11="ALTA",N11="ALTA",T11="ALTA"),"MEDIO","BAJO"))</f>
        <v>MEDIO</v>
      </c>
    </row>
    <row r="12" spans="1:23" ht="198.75" customHeight="1" x14ac:dyDescent="0.25">
      <c r="A12" s="95" t="str">
        <f>+amenazas!B7</f>
        <v>Vientos fuertes</v>
      </c>
      <c r="B12" s="6" t="str">
        <f>+amenazas!F7</f>
        <v>POSIBLE</v>
      </c>
      <c r="C12" s="126" t="str">
        <f t="shared" ref="C12:C19" si="0">B12</f>
        <v>POSIBLE</v>
      </c>
      <c r="D12" s="96">
        <f>' Vulpersonas'!$D$17</f>
        <v>0.5</v>
      </c>
      <c r="E12" s="97">
        <f>' Vulpersonas'!$D$24</f>
        <v>0.6</v>
      </c>
      <c r="F12" s="96">
        <f>' Vulpersonas'!$D$31</f>
        <v>0.8</v>
      </c>
      <c r="G12" s="96">
        <f>' Vulpersonas'!$D$32</f>
        <v>1.9000000000000001</v>
      </c>
      <c r="H12" s="126" t="str">
        <f t="shared" ref="H12:H19" si="1">IF($G12="","",IF(AND($G12&gt;=0,$G12&lt;=1),"ALTA",IF(AND($G12&gt;1,$G12&lt;=2),"MEDIA","BAJA")))</f>
        <v>MEDIA</v>
      </c>
      <c r="I12" s="130" t="str">
        <f t="shared" ref="I12:I43" si="2">H12</f>
        <v>MEDIA</v>
      </c>
      <c r="J12" s="96">
        <f>Vulrecursos!$D$14</f>
        <v>0.8</v>
      </c>
      <c r="K12" s="97">
        <f>Vulrecursos!$D$32</f>
        <v>0.4375</v>
      </c>
      <c r="L12" s="96">
        <f>Vulrecursos!$D$43</f>
        <v>0.33333333333333331</v>
      </c>
      <c r="M12" s="96">
        <f>Vulrecursos!$D$44</f>
        <v>1.5708333333333333</v>
      </c>
      <c r="N12" s="126" t="str">
        <f>IF($M12="","",IF(AND($M12&gt;=0,$M12&lt;=1),"ALTA",IF(AND($M12&gt;1,$M12&lt;=2),"MEDIA","BAJA")))</f>
        <v>MEDIA</v>
      </c>
      <c r="O12" s="130" t="str">
        <f t="shared" ref="O12:O19" si="3">N12</f>
        <v>MEDIA</v>
      </c>
      <c r="P12" s="97">
        <f>' Vulsistem'!$D$12</f>
        <v>1</v>
      </c>
      <c r="Q12" s="97">
        <f>' Vulsistem'!$D$18</f>
        <v>1</v>
      </c>
      <c r="R12" s="96">
        <f>' Vulsistem'!$D$25</f>
        <v>0.5</v>
      </c>
      <c r="S12" s="96">
        <f>' Vulsistem'!$D$26</f>
        <v>2.5</v>
      </c>
      <c r="T12" s="126" t="str">
        <f t="shared" ref="T12:T19" si="4">IF($S12="","",IF(AND($S12&gt;=0,$S12&lt;=1),"ALTA",IF(AND($S12&gt;1,$S12&lt;=2),"MEDIA","BAJA")))</f>
        <v>BAJA</v>
      </c>
      <c r="U12" s="130" t="str">
        <f t="shared" ref="U12:U19" si="5">T12</f>
        <v>BAJA</v>
      </c>
      <c r="V12" s="98"/>
      <c r="W12" s="132" t="str">
        <f t="shared" ref="W12:W19" si="6">IF(OR(AND(B12="INMINENTE",H12="ALTA",N12="ALTA"),AND(H12="ALTA",N12="ALTA",T12="ALTA"),AND(N12="ALTA",T12="ALTA",B12="INMINENTE"),AND(T12="ALTA",B12="INMINENTE",H12="ALTA")),"ALTO",IF(OR(AND(B12="PROBABLE",H12="MEDIA",N12="MEDIA"),AND(H12="MEDIA",N12="MEDIA",T12="MEDIA"),AND(N12="MEDIA",T12="MEDIA",B12="PROBABLE"),AND(T12="MEDIA",B12="PROBABLE",H11="MEDIA"),AND(B11="INMINENTE",H11="ALTA"),AND(H11="ALTA",N11="ALTA"),AND(N11="ALTA",T11="ALTA"),AND(T11="ALTA",B11="INMINENTE"),AND(T11="ALTA",H11="ALTA"),AND(B11="INMINENTE",N12="ALTA"),B12="INMINENTE",H12="ALTA",N12="ALTA",T12="ALTA"),"MEDIO","BAJO"))</f>
        <v>BAJO</v>
      </c>
    </row>
    <row r="13" spans="1:23" ht="203.25" customHeight="1" x14ac:dyDescent="0.25">
      <c r="A13" s="95" t="str">
        <f>+amenazas!B8</f>
        <v>Tormenta eléctrica (descarga eléctrica)</v>
      </c>
      <c r="B13" s="6" t="str">
        <f>+amenazas!F8</f>
        <v>POSIBLE</v>
      </c>
      <c r="C13" s="126" t="str">
        <f t="shared" si="0"/>
        <v>POSIBLE</v>
      </c>
      <c r="D13" s="96">
        <f>' Vulpersonas'!$D$17</f>
        <v>0.5</v>
      </c>
      <c r="E13" s="97">
        <f>' Vulpersonas'!$D$24</f>
        <v>0.6</v>
      </c>
      <c r="F13" s="96">
        <f>' Vulpersonas'!$D$31</f>
        <v>0.8</v>
      </c>
      <c r="G13" s="96">
        <f>' Vulpersonas'!$D$32</f>
        <v>1.9000000000000001</v>
      </c>
      <c r="H13" s="126" t="str">
        <f t="shared" si="1"/>
        <v>MEDIA</v>
      </c>
      <c r="I13" s="130" t="str">
        <f t="shared" si="2"/>
        <v>MEDIA</v>
      </c>
      <c r="J13" s="96">
        <f>Vulrecursos!$D$14</f>
        <v>0.8</v>
      </c>
      <c r="K13" s="97">
        <f>Vulrecursos!$D$32</f>
        <v>0.4375</v>
      </c>
      <c r="L13" s="96">
        <f>Vulrecursos!$D$43</f>
        <v>0.33333333333333331</v>
      </c>
      <c r="M13" s="96">
        <f>Vulrecursos!$D$44</f>
        <v>1.5708333333333333</v>
      </c>
      <c r="N13" s="126" t="str">
        <f t="shared" ref="N13:N19" si="7">IF($M13="","",IF(AND($M13&gt;=0,$M13&lt;=1),"ALTA",IF(AND($M13&gt;1,$M13&lt;=2),"MEDIA","BAJA")))</f>
        <v>MEDIA</v>
      </c>
      <c r="O13" s="130" t="str">
        <f t="shared" si="3"/>
        <v>MEDIA</v>
      </c>
      <c r="P13" s="97">
        <f>' Vulsistem'!$D$12</f>
        <v>1</v>
      </c>
      <c r="Q13" s="97">
        <f>' Vulsistem'!$D$18</f>
        <v>1</v>
      </c>
      <c r="R13" s="96">
        <f>' Vulsistem'!$D$25</f>
        <v>0.5</v>
      </c>
      <c r="S13" s="96">
        <f>' Vulsistem'!$D$26</f>
        <v>2.5</v>
      </c>
      <c r="T13" s="126" t="str">
        <f t="shared" si="4"/>
        <v>BAJA</v>
      </c>
      <c r="U13" s="130" t="str">
        <f t="shared" si="5"/>
        <v>BAJA</v>
      </c>
      <c r="V13" s="98"/>
      <c r="W13" s="132" t="str">
        <f t="shared" si="6"/>
        <v>BAJO</v>
      </c>
    </row>
    <row r="14" spans="1:23" ht="198" customHeight="1" x14ac:dyDescent="0.25">
      <c r="A14" s="95" t="str">
        <f>+amenazas!B9</f>
        <v xml:space="preserve">Inundación </v>
      </c>
      <c r="B14" s="6" t="str">
        <f>+amenazas!F9</f>
        <v>PROBABLE</v>
      </c>
      <c r="C14" s="126" t="str">
        <f t="shared" si="0"/>
        <v>PROBABLE</v>
      </c>
      <c r="D14" s="96">
        <f>' Vulpersonas'!$D$17</f>
        <v>0.5</v>
      </c>
      <c r="E14" s="97">
        <f>' Vulpersonas'!$D$24</f>
        <v>0.6</v>
      </c>
      <c r="F14" s="96">
        <f>' Vulpersonas'!$D$31</f>
        <v>0.8</v>
      </c>
      <c r="G14" s="96">
        <f>' Vulpersonas'!$D$32</f>
        <v>1.9000000000000001</v>
      </c>
      <c r="H14" s="126" t="str">
        <f t="shared" si="1"/>
        <v>MEDIA</v>
      </c>
      <c r="I14" s="130" t="str">
        <f t="shared" si="2"/>
        <v>MEDIA</v>
      </c>
      <c r="J14" s="96">
        <f>Vulrecursos!$D$14</f>
        <v>0.8</v>
      </c>
      <c r="K14" s="97">
        <f>Vulrecursos!$D$32</f>
        <v>0.4375</v>
      </c>
      <c r="L14" s="96">
        <f>Vulrecursos!$D$43</f>
        <v>0.33333333333333331</v>
      </c>
      <c r="M14" s="96">
        <f>Vulrecursos!$D$44</f>
        <v>1.5708333333333333</v>
      </c>
      <c r="N14" s="126" t="str">
        <f t="shared" si="7"/>
        <v>MEDIA</v>
      </c>
      <c r="O14" s="130" t="str">
        <f t="shared" si="3"/>
        <v>MEDIA</v>
      </c>
      <c r="P14" s="97">
        <f>' Vulsistem'!$D$12</f>
        <v>1</v>
      </c>
      <c r="Q14" s="97">
        <f>' Vulsistem'!$D$18</f>
        <v>1</v>
      </c>
      <c r="R14" s="96">
        <f>' Vulsistem'!$D$25</f>
        <v>0.5</v>
      </c>
      <c r="S14" s="96">
        <f>' Vulsistem'!$D$26</f>
        <v>2.5</v>
      </c>
      <c r="T14" s="126" t="str">
        <f t="shared" si="4"/>
        <v>BAJA</v>
      </c>
      <c r="U14" s="130" t="str">
        <f t="shared" si="5"/>
        <v>BAJA</v>
      </c>
      <c r="V14" s="98"/>
      <c r="W14" s="132" t="str">
        <f t="shared" si="6"/>
        <v>MEDIO</v>
      </c>
    </row>
    <row r="15" spans="1:23" ht="190.5" customHeight="1" x14ac:dyDescent="0.25">
      <c r="A15" s="95" t="str">
        <f>+amenazas!B10</f>
        <v>Enfermedades endémicas</v>
      </c>
      <c r="B15" s="6" t="str">
        <f>+amenazas!F10</f>
        <v>POSIBLE</v>
      </c>
      <c r="C15" s="126" t="str">
        <f t="shared" si="0"/>
        <v>POSIBLE</v>
      </c>
      <c r="D15" s="96">
        <f>' Vulpersonas'!$D$17</f>
        <v>0.5</v>
      </c>
      <c r="E15" s="97">
        <f>' Vulpersonas'!$D$24</f>
        <v>0.6</v>
      </c>
      <c r="F15" s="96">
        <f>' Vulpersonas'!$D$31</f>
        <v>0.8</v>
      </c>
      <c r="G15" s="96">
        <f>' Vulpersonas'!$D$32</f>
        <v>1.9000000000000001</v>
      </c>
      <c r="H15" s="126" t="str">
        <f t="shared" si="1"/>
        <v>MEDIA</v>
      </c>
      <c r="I15" s="130" t="str">
        <f t="shared" si="2"/>
        <v>MEDIA</v>
      </c>
      <c r="J15" s="96">
        <f>Vulrecursos!$D$14</f>
        <v>0.8</v>
      </c>
      <c r="K15" s="97">
        <f>Vulrecursos!$D$32</f>
        <v>0.4375</v>
      </c>
      <c r="L15" s="96">
        <f>Vulrecursos!$D$43</f>
        <v>0.33333333333333331</v>
      </c>
      <c r="M15" s="96">
        <f>Vulrecursos!$D$44</f>
        <v>1.5708333333333333</v>
      </c>
      <c r="N15" s="126" t="str">
        <f t="shared" si="7"/>
        <v>MEDIA</v>
      </c>
      <c r="O15" s="130" t="str">
        <f t="shared" si="3"/>
        <v>MEDIA</v>
      </c>
      <c r="P15" s="97">
        <f>' Vulsistem'!$D$12</f>
        <v>1</v>
      </c>
      <c r="Q15" s="97">
        <f>' Vulsistem'!$D$18</f>
        <v>1</v>
      </c>
      <c r="R15" s="96">
        <f>' Vulsistem'!$D$25</f>
        <v>0.5</v>
      </c>
      <c r="S15" s="96">
        <f>' Vulsistem'!$D$26</f>
        <v>2.5</v>
      </c>
      <c r="T15" s="126" t="str">
        <f t="shared" si="4"/>
        <v>BAJA</v>
      </c>
      <c r="U15" s="130" t="str">
        <f t="shared" si="5"/>
        <v>BAJA</v>
      </c>
      <c r="V15" s="98"/>
      <c r="W15" s="132" t="e">
        <f>IF(OR(AND(B15="INMINENTE",H15="ALTA",N15="ALTA"),AND(H15="ALTA",N15="ALTA",T15="ALTA"),AND(N15="ALTA",T15="ALTA",B15="INMINENTE"),AND(T15="ALTA",B15="INMINENTE",H15="ALTA")),"ALTO",IF(OR(AND(B15="PROBABLE",H15="MEDIA",N15="MEDIA"),AND(H15="MEDIA",N15="MEDIA",T15="MEDIA"),AND(N15="MEDIA",T15="MEDIA",B15="PROBABLE"),AND(T15="MEDIA",B15="PROBABLE",#REF!="MEDIA"),AND(#REF!="INMINENTE",#REF!="ALTA"),AND(#REF!="ALTA",#REF!="ALTA"),AND(#REF!="ALTA",#REF!="ALTA"),AND(#REF!="ALTA",#REF!="INMINENTE"),AND(#REF!="ALTA",#REF!="ALTA"),AND(#REF!="INMINENTE",N15="ALTA"),B15="INMINENTE",H15="ALTA",N15="ALTA",T15="ALTA"),"MEDIO","BAJO"))</f>
        <v>#REF!</v>
      </c>
    </row>
    <row r="16" spans="1:23" ht="189" customHeight="1" x14ac:dyDescent="0.25">
      <c r="A16" s="95" t="str">
        <f>+amenazas!B11</f>
        <v xml:space="preserve">Pandemias </v>
      </c>
      <c r="B16" s="6" t="str">
        <f>+amenazas!F11</f>
        <v>PROBABLE</v>
      </c>
      <c r="C16" s="126" t="str">
        <f t="shared" si="0"/>
        <v>PROBABLE</v>
      </c>
      <c r="D16" s="96">
        <f>' Vulpersonas'!$D$17</f>
        <v>0.5</v>
      </c>
      <c r="E16" s="97">
        <f>' Vulpersonas'!$D$24</f>
        <v>0.6</v>
      </c>
      <c r="F16" s="96">
        <f>' Vulpersonas'!$D$31</f>
        <v>0.8</v>
      </c>
      <c r="G16" s="96">
        <f>' Vulpersonas'!$D$32</f>
        <v>1.9000000000000001</v>
      </c>
      <c r="H16" s="126" t="str">
        <f t="shared" si="1"/>
        <v>MEDIA</v>
      </c>
      <c r="I16" s="130" t="str">
        <f t="shared" si="2"/>
        <v>MEDIA</v>
      </c>
      <c r="J16" s="96">
        <f>Vulrecursos!$D$14</f>
        <v>0.8</v>
      </c>
      <c r="K16" s="97">
        <f>Vulrecursos!$D$32</f>
        <v>0.4375</v>
      </c>
      <c r="L16" s="96">
        <f>Vulrecursos!$D$43</f>
        <v>0.33333333333333331</v>
      </c>
      <c r="M16" s="96">
        <f>Vulrecursos!$D$44</f>
        <v>1.5708333333333333</v>
      </c>
      <c r="N16" s="126" t="str">
        <f t="shared" si="7"/>
        <v>MEDIA</v>
      </c>
      <c r="O16" s="130" t="str">
        <f t="shared" si="3"/>
        <v>MEDIA</v>
      </c>
      <c r="P16" s="97">
        <f>' Vulsistem'!$D$12</f>
        <v>1</v>
      </c>
      <c r="Q16" s="97">
        <f>' Vulsistem'!$D$18</f>
        <v>1</v>
      </c>
      <c r="R16" s="96">
        <f>' Vulsistem'!$D$25</f>
        <v>0.5</v>
      </c>
      <c r="S16" s="96">
        <f>' Vulsistem'!$D$26</f>
        <v>2.5</v>
      </c>
      <c r="T16" s="126" t="str">
        <f t="shared" si="4"/>
        <v>BAJA</v>
      </c>
      <c r="U16" s="130" t="str">
        <f t="shared" si="5"/>
        <v>BAJA</v>
      </c>
      <c r="V16" s="98"/>
      <c r="W16" s="132" t="str">
        <f t="shared" si="6"/>
        <v>MEDIO</v>
      </c>
    </row>
    <row r="17" spans="1:23" ht="177" customHeight="1" x14ac:dyDescent="0.25">
      <c r="A17" s="95" t="str">
        <f>+amenazas!B12</f>
        <v>Deslizamientos</v>
      </c>
      <c r="B17" s="6" t="str">
        <f>+amenazas!F12</f>
        <v>POSIBLE</v>
      </c>
      <c r="C17" s="126" t="str">
        <f t="shared" si="0"/>
        <v>POSIBLE</v>
      </c>
      <c r="D17" s="96">
        <f>' Vulpersonas'!$D$17</f>
        <v>0.5</v>
      </c>
      <c r="E17" s="97">
        <f>' Vulpersonas'!$D$24</f>
        <v>0.6</v>
      </c>
      <c r="F17" s="96">
        <f>' Vulpersonas'!$D$31</f>
        <v>0.8</v>
      </c>
      <c r="G17" s="96">
        <f>' Vulpersonas'!$D$32</f>
        <v>1.9000000000000001</v>
      </c>
      <c r="H17" s="126" t="str">
        <f t="shared" si="1"/>
        <v>MEDIA</v>
      </c>
      <c r="I17" s="130" t="str">
        <f t="shared" si="2"/>
        <v>MEDIA</v>
      </c>
      <c r="J17" s="96">
        <f>Vulrecursos!$D$14</f>
        <v>0.8</v>
      </c>
      <c r="K17" s="97">
        <f>Vulrecursos!$D$32</f>
        <v>0.4375</v>
      </c>
      <c r="L17" s="96">
        <f>Vulrecursos!$D$43</f>
        <v>0.33333333333333331</v>
      </c>
      <c r="M17" s="96">
        <f>Vulrecursos!$D$44</f>
        <v>1.5708333333333333</v>
      </c>
      <c r="N17" s="126" t="str">
        <f t="shared" si="7"/>
        <v>MEDIA</v>
      </c>
      <c r="O17" s="130" t="str">
        <f t="shared" si="3"/>
        <v>MEDIA</v>
      </c>
      <c r="P17" s="97">
        <f>' Vulsistem'!$D$12</f>
        <v>1</v>
      </c>
      <c r="Q17" s="97">
        <f>' Vulsistem'!$D$18</f>
        <v>1</v>
      </c>
      <c r="R17" s="96">
        <f>' Vulsistem'!$D$25</f>
        <v>0.5</v>
      </c>
      <c r="S17" s="96">
        <f>' Vulsistem'!$D$26</f>
        <v>2.5</v>
      </c>
      <c r="T17" s="126" t="str">
        <f t="shared" si="4"/>
        <v>BAJA</v>
      </c>
      <c r="U17" s="130" t="str">
        <f t="shared" si="5"/>
        <v>BAJA</v>
      </c>
      <c r="V17" s="98"/>
      <c r="W17" s="132" t="str">
        <f t="shared" si="6"/>
        <v>BAJO</v>
      </c>
    </row>
    <row r="18" spans="1:23" ht="201" customHeight="1" x14ac:dyDescent="0.25">
      <c r="A18" s="95" t="str">
        <f>+amenazas!B13</f>
        <v xml:space="preserve">Avenidas Torrenciales </v>
      </c>
      <c r="B18" s="6" t="str">
        <f>+amenazas!F13</f>
        <v>PROBABLE</v>
      </c>
      <c r="C18" s="126" t="str">
        <f t="shared" si="0"/>
        <v>PROBABLE</v>
      </c>
      <c r="D18" s="96">
        <f>' Vulpersonas'!$D$17</f>
        <v>0.5</v>
      </c>
      <c r="E18" s="97">
        <f>' Vulpersonas'!$D$24</f>
        <v>0.6</v>
      </c>
      <c r="F18" s="96">
        <f>' Vulpersonas'!$D$31</f>
        <v>0.8</v>
      </c>
      <c r="G18" s="96">
        <f>' Vulpersonas'!$D$32</f>
        <v>1.9000000000000001</v>
      </c>
      <c r="H18" s="126" t="str">
        <f t="shared" si="1"/>
        <v>MEDIA</v>
      </c>
      <c r="I18" s="130" t="str">
        <f t="shared" si="2"/>
        <v>MEDIA</v>
      </c>
      <c r="J18" s="96">
        <f>Vulrecursos!$D$14</f>
        <v>0.8</v>
      </c>
      <c r="K18" s="97">
        <f>Vulrecursos!$D$32</f>
        <v>0.4375</v>
      </c>
      <c r="L18" s="96">
        <f>Vulrecursos!$D$43</f>
        <v>0.33333333333333331</v>
      </c>
      <c r="M18" s="96">
        <f>Vulrecursos!$D$44</f>
        <v>1.5708333333333333</v>
      </c>
      <c r="N18" s="126" t="str">
        <f t="shared" si="7"/>
        <v>MEDIA</v>
      </c>
      <c r="O18" s="130" t="str">
        <f t="shared" si="3"/>
        <v>MEDIA</v>
      </c>
      <c r="P18" s="97">
        <f>' Vulsistem'!$D$12</f>
        <v>1</v>
      </c>
      <c r="Q18" s="97">
        <f>' Vulsistem'!$D$18</f>
        <v>1</v>
      </c>
      <c r="R18" s="96">
        <f>' Vulsistem'!$D$25</f>
        <v>0.5</v>
      </c>
      <c r="S18" s="96">
        <f>' Vulsistem'!$D$26</f>
        <v>2.5</v>
      </c>
      <c r="T18" s="126" t="str">
        <f t="shared" si="4"/>
        <v>BAJA</v>
      </c>
      <c r="U18" s="130" t="str">
        <f t="shared" si="5"/>
        <v>BAJA</v>
      </c>
      <c r="V18" s="98"/>
      <c r="W18" s="132" t="str">
        <f t="shared" si="6"/>
        <v>MEDIO</v>
      </c>
    </row>
    <row r="19" spans="1:23" ht="202.5" customHeight="1" thickBot="1" x14ac:dyDescent="0.3">
      <c r="A19" s="86" t="str">
        <f>+amenazas!B14</f>
        <v>Granizadas</v>
      </c>
      <c r="B19" s="3" t="str">
        <f>+amenazas!F14</f>
        <v>PROBABLE</v>
      </c>
      <c r="C19" s="133" t="str">
        <f t="shared" si="0"/>
        <v>PROBABLE</v>
      </c>
      <c r="D19" s="87">
        <f>' Vulpersonas'!$D$17</f>
        <v>0.5</v>
      </c>
      <c r="E19" s="88">
        <f>' Vulpersonas'!$D$24</f>
        <v>0.6</v>
      </c>
      <c r="F19" s="87">
        <f>' Vulpersonas'!$D$31</f>
        <v>0.8</v>
      </c>
      <c r="G19" s="87">
        <f>' Vulpersonas'!$D$32</f>
        <v>1.9000000000000001</v>
      </c>
      <c r="H19" s="133" t="str">
        <f t="shared" si="1"/>
        <v>MEDIA</v>
      </c>
      <c r="I19" s="139" t="str">
        <f t="shared" si="2"/>
        <v>MEDIA</v>
      </c>
      <c r="J19" s="87">
        <f>Vulrecursos!$D$14</f>
        <v>0.8</v>
      </c>
      <c r="K19" s="88">
        <f>Vulrecursos!$D$32</f>
        <v>0.4375</v>
      </c>
      <c r="L19" s="87">
        <f>Vulrecursos!$D$43</f>
        <v>0.33333333333333331</v>
      </c>
      <c r="M19" s="87">
        <f>Vulrecursos!$D$44</f>
        <v>1.5708333333333333</v>
      </c>
      <c r="N19" s="133" t="str">
        <f t="shared" si="7"/>
        <v>MEDIA</v>
      </c>
      <c r="O19" s="139" t="str">
        <f t="shared" si="3"/>
        <v>MEDIA</v>
      </c>
      <c r="P19" s="88">
        <f>' Vulsistem'!$D$12</f>
        <v>1</v>
      </c>
      <c r="Q19" s="88">
        <f>' Vulsistem'!$D$18</f>
        <v>1</v>
      </c>
      <c r="R19" s="87">
        <f>' Vulsistem'!$D$25</f>
        <v>0.5</v>
      </c>
      <c r="S19" s="87">
        <f>' Vulsistem'!$D$26</f>
        <v>2.5</v>
      </c>
      <c r="T19" s="133" t="str">
        <f t="shared" si="4"/>
        <v>BAJA</v>
      </c>
      <c r="U19" s="139" t="str">
        <f t="shared" si="5"/>
        <v>BAJA</v>
      </c>
      <c r="V19" s="89"/>
      <c r="W19" s="134" t="str">
        <f t="shared" si="6"/>
        <v>MEDIO</v>
      </c>
    </row>
    <row r="20" spans="1:23" ht="21" customHeight="1" thickBot="1" x14ac:dyDescent="0.3">
      <c r="A20" s="303" t="s">
        <v>35</v>
      </c>
      <c r="B20" s="304"/>
      <c r="C20" s="304"/>
      <c r="D20" s="304"/>
      <c r="E20" s="304"/>
      <c r="F20" s="304"/>
      <c r="G20" s="304"/>
      <c r="H20" s="304"/>
      <c r="I20" s="304"/>
      <c r="J20" s="304"/>
      <c r="K20" s="304"/>
      <c r="L20" s="304"/>
      <c r="M20" s="304"/>
      <c r="N20" s="304"/>
      <c r="O20" s="304"/>
      <c r="P20" s="304"/>
      <c r="Q20" s="304"/>
      <c r="R20" s="304"/>
      <c r="S20" s="304"/>
      <c r="T20" s="304"/>
      <c r="U20" s="304"/>
      <c r="V20" s="304"/>
      <c r="W20" s="305"/>
    </row>
    <row r="21" spans="1:23" ht="192.75" customHeight="1" x14ac:dyDescent="0.25">
      <c r="A21" s="135" t="str">
        <f>+amenazas!B15</f>
        <v>Presencia de Materiales Peligrosos (Fuga y/o derrame de productos químicos)</v>
      </c>
      <c r="B21" s="2" t="str">
        <f>+amenazas!F15</f>
        <v>PROBABLE</v>
      </c>
      <c r="C21" s="131" t="str">
        <f>B21</f>
        <v>PROBABLE</v>
      </c>
      <c r="D21" s="131">
        <f>' Vulpersonas'!$D$17</f>
        <v>0.5</v>
      </c>
      <c r="E21" s="131">
        <f>' Vulpersonas'!$D$24</f>
        <v>0.6</v>
      </c>
      <c r="F21" s="131">
        <f>' Vulpersonas'!$D$31</f>
        <v>0.8</v>
      </c>
      <c r="G21" s="131">
        <f>' Vulpersonas'!$D$32</f>
        <v>1.9000000000000001</v>
      </c>
      <c r="H21" s="131" t="str">
        <f t="shared" ref="H21:H43" si="8">IF($G21="","",IF(AND($G21&gt;=0,$G21&lt;=1),"ALTA",IF(AND($G21&gt;1,$G21&lt;=2),"MEDIA","BAJA")))</f>
        <v>MEDIA</v>
      </c>
      <c r="I21" s="136" t="str">
        <f t="shared" si="2"/>
        <v>MEDIA</v>
      </c>
      <c r="J21" s="131">
        <f>Vulrecursos!$D$14</f>
        <v>0.8</v>
      </c>
      <c r="K21" s="131">
        <f>Vulrecursos!$D$32</f>
        <v>0.4375</v>
      </c>
      <c r="L21" s="131">
        <f>Vulrecursos!$D$43</f>
        <v>0.33333333333333331</v>
      </c>
      <c r="M21" s="131">
        <f>Vulrecursos!$D$44</f>
        <v>1.5708333333333333</v>
      </c>
      <c r="N21" s="131" t="str">
        <f t="shared" ref="N21:N43" si="9">IF($M21="","",IF(AND($M21&gt;=0,$M21&lt;=1),"ALTA",IF(AND($M21&gt;1,$M21&lt;=2),"MEDIA","BAJA")))</f>
        <v>MEDIA</v>
      </c>
      <c r="O21" s="136" t="str">
        <f t="shared" ref="O21:O36" si="10">N21</f>
        <v>MEDIA</v>
      </c>
      <c r="P21" s="131">
        <f>' Vulsistem'!$D$12</f>
        <v>1</v>
      </c>
      <c r="Q21" s="131">
        <f>' Vulsistem'!$D$18</f>
        <v>1</v>
      </c>
      <c r="R21" s="131">
        <f>' Vulsistem'!$D$25</f>
        <v>0.5</v>
      </c>
      <c r="S21" s="131">
        <f>' Vulsistem'!$D$26</f>
        <v>2.5</v>
      </c>
      <c r="T21" s="131" t="str">
        <f t="shared" ref="T21:T43" si="11">IF($S21="","",IF(AND($S21&gt;=0,$S21&lt;=1),"ALTA",IF(AND($S21&gt;1,$S21&lt;=2),"MEDIA","BAJA")))</f>
        <v>BAJA</v>
      </c>
      <c r="U21" s="136" t="str">
        <f t="shared" ref="U21:U36" si="12">T21</f>
        <v>BAJA</v>
      </c>
      <c r="V21" s="131"/>
      <c r="W21" s="94" t="str">
        <f>IF(OR(AND(B21="INMINENTE",H21="ALTA",N21="ALTA"),AND(H21="ALTA",N21="ALTA",T21="ALTA"),AND(N21="ALTA",T21="ALTA",B21="INMINENTE"),AND(T21="ALTA",B21="INMINENTE",H21="ALTA")),"ALTO",IF(OR(AND(B21="PROBABLE",H21="MEDIA",N21="MEDIA"),AND(H21="MEDIA",N21="MEDIA",T21="MEDIA"),AND(N21="MEDIA",T21="MEDIA",B21="PROBABLE"),AND(T21="MEDIA",B21="PROBABLE",H20="MEDIA"),AND(B20="INMINENTE",H20="ALTA"),AND(H20="ALTA",N20="ALTA"),AND(N20="ALTA",T20="ALTA"),AND(T20="ALTA",B20="INMINENTE"),AND(T20="ALTA",H20="ALTA"),AND(B20="INMINENTE",N21="ALTA"),B21="INMINENTE",H21="ALTA",N21="ALTA",T21="ALTA"),"MEDIO","BAJO"))</f>
        <v>MEDIO</v>
      </c>
    </row>
    <row r="22" spans="1:23" ht="195.75" customHeight="1" x14ac:dyDescent="0.25">
      <c r="A22" s="137" t="str">
        <f>+amenazas!B16</f>
        <v>Incendio</v>
      </c>
      <c r="B22" s="6" t="str">
        <f>+amenazas!F16</f>
        <v>POSIBLE</v>
      </c>
      <c r="C22" s="126" t="str">
        <f t="shared" ref="C22:C29" si="13">B22</f>
        <v>POSIBLE</v>
      </c>
      <c r="D22" s="126">
        <f>' Vulpersonas'!$D$17</f>
        <v>0.5</v>
      </c>
      <c r="E22" s="126">
        <f>' Vulpersonas'!$D$24</f>
        <v>0.6</v>
      </c>
      <c r="F22" s="126">
        <f>' Vulpersonas'!$D$31</f>
        <v>0.8</v>
      </c>
      <c r="G22" s="126">
        <f>' Vulpersonas'!$D$32</f>
        <v>1.9000000000000001</v>
      </c>
      <c r="H22" s="126" t="str">
        <f t="shared" si="8"/>
        <v>MEDIA</v>
      </c>
      <c r="I22" s="130" t="str">
        <f t="shared" si="2"/>
        <v>MEDIA</v>
      </c>
      <c r="J22" s="126">
        <f>Vulrecursos!$D$14</f>
        <v>0.8</v>
      </c>
      <c r="K22" s="126">
        <f>Vulrecursos!$D$32</f>
        <v>0.4375</v>
      </c>
      <c r="L22" s="126">
        <f>Vulrecursos!$D$43</f>
        <v>0.33333333333333331</v>
      </c>
      <c r="M22" s="126">
        <f>Vulrecursos!$D$44</f>
        <v>1.5708333333333333</v>
      </c>
      <c r="N22" s="126" t="str">
        <f t="shared" si="9"/>
        <v>MEDIA</v>
      </c>
      <c r="O22" s="130" t="str">
        <f t="shared" si="10"/>
        <v>MEDIA</v>
      </c>
      <c r="P22" s="126">
        <f>' Vulsistem'!$D$12</f>
        <v>1</v>
      </c>
      <c r="Q22" s="126">
        <f>' Vulsistem'!$D$18</f>
        <v>1</v>
      </c>
      <c r="R22" s="126">
        <f>' Vulsistem'!$D$25</f>
        <v>0.5</v>
      </c>
      <c r="S22" s="126">
        <f>' Vulsistem'!$D$26</f>
        <v>2.5</v>
      </c>
      <c r="T22" s="126" t="str">
        <f t="shared" si="11"/>
        <v>BAJA</v>
      </c>
      <c r="U22" s="130" t="str">
        <f t="shared" si="12"/>
        <v>BAJA</v>
      </c>
      <c r="V22" s="126"/>
      <c r="W22" s="132" t="str">
        <f t="shared" ref="W22:W36" si="14">IF(OR(AND(B22="INMINENTE",H22="ALTA",N22="ALTA"),AND(H22="ALTA",N22="ALTA",T22="ALTA"),AND(N22="ALTA",T22="ALTA",B22="INMINENTE"),AND(T22="ALTA",B22="INMINENTE",H22="ALTA")),"ALTO",IF(OR(AND(B22="PROBABLE",H22="MEDIA",N22="MEDIA"),AND(H22="MEDIA",N22="MEDIA",T22="MEDIA"),AND(N22="MEDIA",T22="MEDIA",B22="PROBABLE"),AND(T22="MEDIA",B22="PROBABLE",H21="MEDIA"),AND(B21="INMINENTE",H21="ALTA"),AND(H21="ALTA",N21="ALTA"),AND(N21="ALTA",T21="ALTA"),AND(T21="ALTA",B21="INMINENTE"),AND(T21="ALTA",H21="ALTA"),AND(B21="INMINENTE",N22="ALTA"),B22="INMINENTE",H22="ALTA",N22="ALTA",T22="ALTA"),"MEDIO","BAJO"))</f>
        <v>BAJO</v>
      </c>
    </row>
    <row r="23" spans="1:23" ht="207" customHeight="1" x14ac:dyDescent="0.25">
      <c r="A23" s="137" t="str">
        <f>+amenazas!B17</f>
        <v>Fallas estructurales</v>
      </c>
      <c r="B23" s="6" t="str">
        <f>+amenazas!F17</f>
        <v>PROBABLE</v>
      </c>
      <c r="C23" s="126" t="str">
        <f t="shared" si="13"/>
        <v>PROBABLE</v>
      </c>
      <c r="D23" s="126">
        <f>' Vulpersonas'!$D$17</f>
        <v>0.5</v>
      </c>
      <c r="E23" s="126">
        <f>' Vulpersonas'!$D$24</f>
        <v>0.6</v>
      </c>
      <c r="F23" s="126">
        <f>' Vulpersonas'!$D$31</f>
        <v>0.8</v>
      </c>
      <c r="G23" s="126">
        <f>' Vulpersonas'!$D$32</f>
        <v>1.9000000000000001</v>
      </c>
      <c r="H23" s="126" t="str">
        <f t="shared" si="8"/>
        <v>MEDIA</v>
      </c>
      <c r="I23" s="130" t="str">
        <f t="shared" si="2"/>
        <v>MEDIA</v>
      </c>
      <c r="J23" s="126">
        <f>Vulrecursos!$D$14</f>
        <v>0.8</v>
      </c>
      <c r="K23" s="126">
        <f>Vulrecursos!$D$32</f>
        <v>0.4375</v>
      </c>
      <c r="L23" s="126">
        <f>Vulrecursos!$D$43</f>
        <v>0.33333333333333331</v>
      </c>
      <c r="M23" s="126">
        <f>Vulrecursos!$D$44</f>
        <v>1.5708333333333333</v>
      </c>
      <c r="N23" s="126" t="str">
        <f t="shared" si="9"/>
        <v>MEDIA</v>
      </c>
      <c r="O23" s="130" t="str">
        <f t="shared" si="10"/>
        <v>MEDIA</v>
      </c>
      <c r="P23" s="126">
        <f>' Vulsistem'!$D$12</f>
        <v>1</v>
      </c>
      <c r="Q23" s="126">
        <f>' Vulsistem'!$D$18</f>
        <v>1</v>
      </c>
      <c r="R23" s="126">
        <f>' Vulsistem'!$D$25</f>
        <v>0.5</v>
      </c>
      <c r="S23" s="126">
        <f>' Vulsistem'!$D$26</f>
        <v>2.5</v>
      </c>
      <c r="T23" s="126" t="str">
        <f t="shared" si="11"/>
        <v>BAJA</v>
      </c>
      <c r="U23" s="130" t="str">
        <f t="shared" si="12"/>
        <v>BAJA</v>
      </c>
      <c r="V23" s="126"/>
      <c r="W23" s="132" t="str">
        <f t="shared" si="14"/>
        <v>MEDIO</v>
      </c>
    </row>
    <row r="24" spans="1:23" ht="200.25" customHeight="1" x14ac:dyDescent="0.25">
      <c r="A24" s="137" t="str">
        <f>+amenazas!B18</f>
        <v>Incendio de vehículos</v>
      </c>
      <c r="B24" s="6" t="str">
        <f>+amenazas!F18</f>
        <v>POSIBLE</v>
      </c>
      <c r="C24" s="126" t="str">
        <f t="shared" si="13"/>
        <v>POSIBLE</v>
      </c>
      <c r="D24" s="126">
        <f>' Vulpersonas'!$D$17</f>
        <v>0.5</v>
      </c>
      <c r="E24" s="126">
        <f>' Vulpersonas'!$D$24</f>
        <v>0.6</v>
      </c>
      <c r="F24" s="126">
        <f>' Vulpersonas'!$D$31</f>
        <v>0.8</v>
      </c>
      <c r="G24" s="126">
        <f>' Vulpersonas'!$D$32</f>
        <v>1.9000000000000001</v>
      </c>
      <c r="H24" s="126" t="str">
        <f t="shared" si="8"/>
        <v>MEDIA</v>
      </c>
      <c r="I24" s="130" t="str">
        <f t="shared" si="2"/>
        <v>MEDIA</v>
      </c>
      <c r="J24" s="126">
        <f>Vulrecursos!$D$14</f>
        <v>0.8</v>
      </c>
      <c r="K24" s="126">
        <f>Vulrecursos!$D$32</f>
        <v>0.4375</v>
      </c>
      <c r="L24" s="126">
        <f>Vulrecursos!$D$43</f>
        <v>0.33333333333333331</v>
      </c>
      <c r="M24" s="126">
        <f>Vulrecursos!$D$44</f>
        <v>1.5708333333333333</v>
      </c>
      <c r="N24" s="126" t="str">
        <f t="shared" si="9"/>
        <v>MEDIA</v>
      </c>
      <c r="O24" s="130" t="str">
        <f t="shared" si="10"/>
        <v>MEDIA</v>
      </c>
      <c r="P24" s="126">
        <f>' Vulsistem'!$D$12</f>
        <v>1</v>
      </c>
      <c r="Q24" s="126">
        <f>' Vulsistem'!$D$18</f>
        <v>1</v>
      </c>
      <c r="R24" s="126">
        <f>' Vulsistem'!$D$25</f>
        <v>0.5</v>
      </c>
      <c r="S24" s="126">
        <f>' Vulsistem'!$D$26</f>
        <v>2.5</v>
      </c>
      <c r="T24" s="126" t="str">
        <f t="shared" si="11"/>
        <v>BAJA</v>
      </c>
      <c r="U24" s="130" t="str">
        <f t="shared" si="12"/>
        <v>BAJA</v>
      </c>
      <c r="V24" s="126"/>
      <c r="W24" s="132" t="str">
        <f t="shared" si="14"/>
        <v>BAJO</v>
      </c>
    </row>
    <row r="25" spans="1:23" ht="205.5" customHeight="1" x14ac:dyDescent="0.25">
      <c r="A25" s="137" t="str">
        <f>+amenazas!B19</f>
        <v>Explosión</v>
      </c>
      <c r="B25" s="6" t="str">
        <f>+amenazas!F19</f>
        <v>PROBABLE</v>
      </c>
      <c r="C25" s="126" t="str">
        <f t="shared" si="13"/>
        <v>PROBABLE</v>
      </c>
      <c r="D25" s="126">
        <f>' Vulpersonas'!$D$17</f>
        <v>0.5</v>
      </c>
      <c r="E25" s="126">
        <f>' Vulpersonas'!$D$24</f>
        <v>0.6</v>
      </c>
      <c r="F25" s="126">
        <f>' Vulpersonas'!$D$31</f>
        <v>0.8</v>
      </c>
      <c r="G25" s="126">
        <f>' Vulpersonas'!$D$32</f>
        <v>1.9000000000000001</v>
      </c>
      <c r="H25" s="126" t="str">
        <f t="shared" si="8"/>
        <v>MEDIA</v>
      </c>
      <c r="I25" s="130" t="str">
        <f t="shared" si="2"/>
        <v>MEDIA</v>
      </c>
      <c r="J25" s="126">
        <f>Vulrecursos!$D$14</f>
        <v>0.8</v>
      </c>
      <c r="K25" s="126">
        <f>Vulrecursos!$D$32</f>
        <v>0.4375</v>
      </c>
      <c r="L25" s="126">
        <f>Vulrecursos!$D$43</f>
        <v>0.33333333333333331</v>
      </c>
      <c r="M25" s="126">
        <f>Vulrecursos!$D$44</f>
        <v>1.5708333333333333</v>
      </c>
      <c r="N25" s="126" t="str">
        <f t="shared" si="9"/>
        <v>MEDIA</v>
      </c>
      <c r="O25" s="130" t="str">
        <f t="shared" si="10"/>
        <v>MEDIA</v>
      </c>
      <c r="P25" s="126">
        <f>' Vulsistem'!$D$12</f>
        <v>1</v>
      </c>
      <c r="Q25" s="126">
        <f>' Vulsistem'!$D$18</f>
        <v>1</v>
      </c>
      <c r="R25" s="126">
        <f>' Vulsistem'!$D$25</f>
        <v>0.5</v>
      </c>
      <c r="S25" s="126">
        <f>' Vulsistem'!$D$26</f>
        <v>2.5</v>
      </c>
      <c r="T25" s="126" t="str">
        <f t="shared" si="11"/>
        <v>BAJA</v>
      </c>
      <c r="U25" s="130" t="str">
        <f t="shared" si="12"/>
        <v>BAJA</v>
      </c>
      <c r="V25" s="126"/>
      <c r="W25" s="132" t="str">
        <f t="shared" si="14"/>
        <v>MEDIO</v>
      </c>
    </row>
    <row r="26" spans="1:23" ht="195.75" customHeight="1" x14ac:dyDescent="0.25">
      <c r="A26" s="137" t="str">
        <f>+amenazas!B20</f>
        <v>Eléctrico</v>
      </c>
      <c r="B26" s="6" t="str">
        <f>+amenazas!F20</f>
        <v>PROBABLE</v>
      </c>
      <c r="C26" s="126" t="str">
        <f t="shared" si="13"/>
        <v>PROBABLE</v>
      </c>
      <c r="D26" s="126">
        <f>' Vulpersonas'!$D$17</f>
        <v>0.5</v>
      </c>
      <c r="E26" s="126">
        <f>' Vulpersonas'!$D$24</f>
        <v>0.6</v>
      </c>
      <c r="F26" s="126">
        <f>' Vulpersonas'!$D$31</f>
        <v>0.8</v>
      </c>
      <c r="G26" s="126">
        <f>' Vulpersonas'!$D$32</f>
        <v>1.9000000000000001</v>
      </c>
      <c r="H26" s="126" t="str">
        <f t="shared" si="8"/>
        <v>MEDIA</v>
      </c>
      <c r="I26" s="130" t="str">
        <f t="shared" si="2"/>
        <v>MEDIA</v>
      </c>
      <c r="J26" s="126">
        <f>Vulrecursos!$D$14</f>
        <v>0.8</v>
      </c>
      <c r="K26" s="126">
        <f>Vulrecursos!$D$32</f>
        <v>0.4375</v>
      </c>
      <c r="L26" s="126">
        <f>Vulrecursos!$D$43</f>
        <v>0.33333333333333331</v>
      </c>
      <c r="M26" s="126">
        <f>Vulrecursos!$D$44</f>
        <v>1.5708333333333333</v>
      </c>
      <c r="N26" s="126" t="str">
        <f t="shared" si="9"/>
        <v>MEDIA</v>
      </c>
      <c r="O26" s="130" t="str">
        <f t="shared" si="10"/>
        <v>MEDIA</v>
      </c>
      <c r="P26" s="126">
        <f>' Vulsistem'!$D$12</f>
        <v>1</v>
      </c>
      <c r="Q26" s="126">
        <f>' Vulsistem'!$D$18</f>
        <v>1</v>
      </c>
      <c r="R26" s="126">
        <f>' Vulsistem'!$D$25</f>
        <v>0.5</v>
      </c>
      <c r="S26" s="126">
        <f>' Vulsistem'!$D$26</f>
        <v>2.5</v>
      </c>
      <c r="T26" s="126" t="str">
        <f t="shared" si="11"/>
        <v>BAJA</v>
      </c>
      <c r="U26" s="130" t="str">
        <f t="shared" si="12"/>
        <v>BAJA</v>
      </c>
      <c r="V26" s="126"/>
      <c r="W26" s="132" t="str">
        <f t="shared" si="14"/>
        <v>MEDIO</v>
      </c>
    </row>
    <row r="27" spans="1:23" ht="203.25" customHeight="1" x14ac:dyDescent="0.25">
      <c r="A27" s="137" t="str">
        <f>+amenazas!B21</f>
        <v>Contaminación industrial</v>
      </c>
      <c r="B27" s="6" t="str">
        <f>+amenazas!F21</f>
        <v>POSIBLE</v>
      </c>
      <c r="C27" s="126" t="str">
        <f t="shared" si="13"/>
        <v>POSIBLE</v>
      </c>
      <c r="D27" s="126">
        <f>' Vulpersonas'!$D$17</f>
        <v>0.5</v>
      </c>
      <c r="E27" s="126">
        <f>' Vulpersonas'!$D$24</f>
        <v>0.6</v>
      </c>
      <c r="F27" s="126">
        <f>' Vulpersonas'!$D$31</f>
        <v>0.8</v>
      </c>
      <c r="G27" s="126">
        <f>' Vulpersonas'!$D$32</f>
        <v>1.9000000000000001</v>
      </c>
      <c r="H27" s="126" t="str">
        <f t="shared" si="8"/>
        <v>MEDIA</v>
      </c>
      <c r="I27" s="130" t="str">
        <f t="shared" si="2"/>
        <v>MEDIA</v>
      </c>
      <c r="J27" s="126">
        <f>Vulrecursos!$D$14</f>
        <v>0.8</v>
      </c>
      <c r="K27" s="126">
        <f>Vulrecursos!$D$32</f>
        <v>0.4375</v>
      </c>
      <c r="L27" s="126">
        <f>Vulrecursos!$D$43</f>
        <v>0.33333333333333331</v>
      </c>
      <c r="M27" s="126">
        <f>Vulrecursos!$D$44</f>
        <v>1.5708333333333333</v>
      </c>
      <c r="N27" s="126" t="str">
        <f t="shared" si="9"/>
        <v>MEDIA</v>
      </c>
      <c r="O27" s="130" t="str">
        <f t="shared" si="10"/>
        <v>MEDIA</v>
      </c>
      <c r="P27" s="126">
        <f>' Vulsistem'!$D$12</f>
        <v>1</v>
      </c>
      <c r="Q27" s="126">
        <f>' Vulsistem'!$D$18</f>
        <v>1</v>
      </c>
      <c r="R27" s="126">
        <f>' Vulsistem'!$D$25</f>
        <v>0.5</v>
      </c>
      <c r="S27" s="126">
        <f>' Vulsistem'!$D$26</f>
        <v>2.5</v>
      </c>
      <c r="T27" s="126" t="str">
        <f t="shared" si="11"/>
        <v>BAJA</v>
      </c>
      <c r="U27" s="130" t="str">
        <f t="shared" si="12"/>
        <v>BAJA</v>
      </c>
      <c r="V27" s="126"/>
      <c r="W27" s="132" t="str">
        <f t="shared" si="14"/>
        <v>BAJO</v>
      </c>
    </row>
    <row r="28" spans="1:23" ht="207" customHeight="1" x14ac:dyDescent="0.25">
      <c r="A28" s="137" t="str">
        <f>+amenazas!B22</f>
        <v xml:space="preserve">Radiaciones </v>
      </c>
      <c r="B28" s="6" t="str">
        <f>+amenazas!F22</f>
        <v>POSIBLE</v>
      </c>
      <c r="C28" s="126" t="str">
        <f t="shared" si="13"/>
        <v>POSIBLE</v>
      </c>
      <c r="D28" s="126">
        <f>' Vulpersonas'!$D$17</f>
        <v>0.5</v>
      </c>
      <c r="E28" s="126">
        <f>' Vulpersonas'!$D$24</f>
        <v>0.6</v>
      </c>
      <c r="F28" s="126">
        <f>' Vulpersonas'!$D$31</f>
        <v>0.8</v>
      </c>
      <c r="G28" s="126">
        <f>' Vulpersonas'!$D$32</f>
        <v>1.9000000000000001</v>
      </c>
      <c r="H28" s="126" t="str">
        <f t="shared" si="8"/>
        <v>MEDIA</v>
      </c>
      <c r="I28" s="130" t="str">
        <f t="shared" si="2"/>
        <v>MEDIA</v>
      </c>
      <c r="J28" s="126">
        <f>Vulrecursos!$D$14</f>
        <v>0.8</v>
      </c>
      <c r="K28" s="126">
        <f>Vulrecursos!$D$32</f>
        <v>0.4375</v>
      </c>
      <c r="L28" s="126">
        <f>Vulrecursos!$D$43</f>
        <v>0.33333333333333331</v>
      </c>
      <c r="M28" s="126">
        <f>Vulrecursos!$D$44</f>
        <v>1.5708333333333333</v>
      </c>
      <c r="N28" s="126" t="str">
        <f t="shared" si="9"/>
        <v>MEDIA</v>
      </c>
      <c r="O28" s="130" t="str">
        <f t="shared" si="10"/>
        <v>MEDIA</v>
      </c>
      <c r="P28" s="126">
        <f>' Vulsistem'!$D$12</f>
        <v>1</v>
      </c>
      <c r="Q28" s="126">
        <f>' Vulsistem'!$D$18</f>
        <v>1</v>
      </c>
      <c r="R28" s="126">
        <f>' Vulsistem'!$D$25</f>
        <v>0.5</v>
      </c>
      <c r="S28" s="126">
        <f>' Vulsistem'!$D$26</f>
        <v>2.5</v>
      </c>
      <c r="T28" s="126" t="str">
        <f t="shared" si="11"/>
        <v>BAJA</v>
      </c>
      <c r="U28" s="130" t="str">
        <f t="shared" si="12"/>
        <v>BAJA</v>
      </c>
      <c r="V28" s="126"/>
      <c r="W28" s="132" t="str">
        <f t="shared" si="14"/>
        <v>BAJO</v>
      </c>
    </row>
    <row r="29" spans="1:23" ht="201" customHeight="1" x14ac:dyDescent="0.25">
      <c r="A29" s="137" t="str">
        <f>+amenazas!B23</f>
        <v>Mecánico</v>
      </c>
      <c r="B29" s="6" t="str">
        <f>+amenazas!F23</f>
        <v>PROBABLE</v>
      </c>
      <c r="C29" s="126" t="str">
        <f t="shared" si="13"/>
        <v>PROBABLE</v>
      </c>
      <c r="D29" s="126">
        <f>' Vulpersonas'!$D$17</f>
        <v>0.5</v>
      </c>
      <c r="E29" s="126">
        <f>' Vulpersonas'!$D$24</f>
        <v>0.6</v>
      </c>
      <c r="F29" s="126">
        <f>' Vulpersonas'!$D$31</f>
        <v>0.8</v>
      </c>
      <c r="G29" s="126">
        <f>' Vulpersonas'!$D$32</f>
        <v>1.9000000000000001</v>
      </c>
      <c r="H29" s="126" t="str">
        <f t="shared" si="8"/>
        <v>MEDIA</v>
      </c>
      <c r="I29" s="130" t="str">
        <f t="shared" si="2"/>
        <v>MEDIA</v>
      </c>
      <c r="J29" s="126">
        <f>Vulrecursos!$D$14</f>
        <v>0.8</v>
      </c>
      <c r="K29" s="126">
        <f>Vulrecursos!$D$32</f>
        <v>0.4375</v>
      </c>
      <c r="L29" s="126">
        <f>Vulrecursos!$D$43</f>
        <v>0.33333333333333331</v>
      </c>
      <c r="M29" s="126">
        <f>Vulrecursos!$D$44</f>
        <v>1.5708333333333333</v>
      </c>
      <c r="N29" s="126" t="str">
        <f t="shared" si="9"/>
        <v>MEDIA</v>
      </c>
      <c r="O29" s="130" t="str">
        <f t="shared" si="10"/>
        <v>MEDIA</v>
      </c>
      <c r="P29" s="126">
        <f>' Vulsistem'!$D$12</f>
        <v>1</v>
      </c>
      <c r="Q29" s="126">
        <f>' Vulsistem'!$D$18</f>
        <v>1</v>
      </c>
      <c r="R29" s="126">
        <f>' Vulsistem'!$D$25</f>
        <v>0.5</v>
      </c>
      <c r="S29" s="126">
        <f>' Vulsistem'!$D$26</f>
        <v>2.5</v>
      </c>
      <c r="T29" s="126" t="str">
        <f t="shared" si="11"/>
        <v>BAJA</v>
      </c>
      <c r="U29" s="130" t="str">
        <f t="shared" si="12"/>
        <v>BAJA</v>
      </c>
      <c r="V29" s="126"/>
      <c r="W29" s="132" t="str">
        <f t="shared" si="14"/>
        <v>MEDIO</v>
      </c>
    </row>
    <row r="30" spans="1:23" ht="204.75" customHeight="1" x14ac:dyDescent="0.25">
      <c r="A30" s="137" t="str">
        <f>+amenazas!B24</f>
        <v>Accidentes de tránsito internos</v>
      </c>
      <c r="B30" s="6" t="str">
        <f>+amenazas!F24</f>
        <v>POSIBLE</v>
      </c>
      <c r="C30" s="126" t="str">
        <f>B30</f>
        <v>POSIBLE</v>
      </c>
      <c r="D30" s="126">
        <f>' Vulpersonas'!$D$17</f>
        <v>0.5</v>
      </c>
      <c r="E30" s="126">
        <f>' Vulpersonas'!$D$24</f>
        <v>0.6</v>
      </c>
      <c r="F30" s="126">
        <f>' Vulpersonas'!$D$31</f>
        <v>0.8</v>
      </c>
      <c r="G30" s="126">
        <f>' Vulpersonas'!$D$32</f>
        <v>1.9000000000000001</v>
      </c>
      <c r="H30" s="126" t="str">
        <f t="shared" si="8"/>
        <v>MEDIA</v>
      </c>
      <c r="I30" s="130" t="str">
        <f t="shared" si="2"/>
        <v>MEDIA</v>
      </c>
      <c r="J30" s="126">
        <f>Vulrecursos!$D$14</f>
        <v>0.8</v>
      </c>
      <c r="K30" s="126">
        <f>Vulrecursos!$D$32</f>
        <v>0.4375</v>
      </c>
      <c r="L30" s="126">
        <f>Vulrecursos!$D$43</f>
        <v>0.33333333333333331</v>
      </c>
      <c r="M30" s="126">
        <f>Vulrecursos!$D$44</f>
        <v>1.5708333333333333</v>
      </c>
      <c r="N30" s="126" t="str">
        <f t="shared" si="9"/>
        <v>MEDIA</v>
      </c>
      <c r="O30" s="130" t="str">
        <f t="shared" si="10"/>
        <v>MEDIA</v>
      </c>
      <c r="P30" s="126">
        <f>' Vulsistem'!$D$12</f>
        <v>1</v>
      </c>
      <c r="Q30" s="126">
        <f>' Vulsistem'!$D$18</f>
        <v>1</v>
      </c>
      <c r="R30" s="126">
        <f>' Vulsistem'!$D$25</f>
        <v>0.5</v>
      </c>
      <c r="S30" s="126">
        <f>' Vulsistem'!$D$26</f>
        <v>2.5</v>
      </c>
      <c r="T30" s="126" t="str">
        <f t="shared" si="11"/>
        <v>BAJA</v>
      </c>
      <c r="U30" s="130" t="str">
        <f t="shared" si="12"/>
        <v>BAJA</v>
      </c>
      <c r="V30" s="126"/>
      <c r="W30" s="132" t="str">
        <f t="shared" si="14"/>
        <v>BAJO</v>
      </c>
    </row>
    <row r="31" spans="1:23" ht="186" customHeight="1" x14ac:dyDescent="0.25">
      <c r="A31" s="137" t="str">
        <f>+amenazas!B25</f>
        <v>Accidentes de tránsito externos</v>
      </c>
      <c r="B31" s="6" t="str">
        <f>+amenazas!F25</f>
        <v>PROBABLE</v>
      </c>
      <c r="C31" s="126" t="str">
        <f t="shared" ref="C31:C43" si="15">B31</f>
        <v>PROBABLE</v>
      </c>
      <c r="D31" s="126">
        <f>' Vulpersonas'!$D$17</f>
        <v>0.5</v>
      </c>
      <c r="E31" s="126">
        <f>' Vulpersonas'!$D$24</f>
        <v>0.6</v>
      </c>
      <c r="F31" s="126">
        <f>' Vulpersonas'!$D$31</f>
        <v>0.8</v>
      </c>
      <c r="G31" s="126">
        <f>' Vulpersonas'!$D$32</f>
        <v>1.9000000000000001</v>
      </c>
      <c r="H31" s="126" t="str">
        <f t="shared" si="8"/>
        <v>MEDIA</v>
      </c>
      <c r="I31" s="130" t="str">
        <f t="shared" si="2"/>
        <v>MEDIA</v>
      </c>
      <c r="J31" s="126">
        <f>Vulrecursos!$D$14</f>
        <v>0.8</v>
      </c>
      <c r="K31" s="126">
        <f>Vulrecursos!$D$32</f>
        <v>0.4375</v>
      </c>
      <c r="L31" s="126">
        <f>Vulrecursos!$D$43</f>
        <v>0.33333333333333331</v>
      </c>
      <c r="M31" s="126">
        <f>Vulrecursos!$D$44</f>
        <v>1.5708333333333333</v>
      </c>
      <c r="N31" s="126" t="str">
        <f t="shared" si="9"/>
        <v>MEDIA</v>
      </c>
      <c r="O31" s="130" t="str">
        <f t="shared" si="10"/>
        <v>MEDIA</v>
      </c>
      <c r="P31" s="126">
        <f>' Vulsistem'!$D$12</f>
        <v>1</v>
      </c>
      <c r="Q31" s="126">
        <f>' Vulsistem'!$D$18</f>
        <v>1</v>
      </c>
      <c r="R31" s="126">
        <f>' Vulsistem'!$D$25</f>
        <v>0.5</v>
      </c>
      <c r="S31" s="126">
        <f>' Vulsistem'!$D$26</f>
        <v>2.5</v>
      </c>
      <c r="T31" s="126" t="str">
        <f t="shared" si="11"/>
        <v>BAJA</v>
      </c>
      <c r="U31" s="130" t="str">
        <f t="shared" si="12"/>
        <v>BAJA</v>
      </c>
      <c r="V31" s="126"/>
      <c r="W31" s="132" t="str">
        <f t="shared" si="14"/>
        <v>MEDIO</v>
      </c>
    </row>
    <row r="32" spans="1:23" ht="195" customHeight="1" x14ac:dyDescent="0.25">
      <c r="A32" s="137" t="str">
        <f>+amenazas!B26</f>
        <v>Accidentes mascotas y semovientes</v>
      </c>
      <c r="B32" s="6" t="str">
        <f>+amenazas!F26</f>
        <v>POSIBLE</v>
      </c>
      <c r="C32" s="126" t="str">
        <f t="shared" si="15"/>
        <v>POSIBLE</v>
      </c>
      <c r="D32" s="126">
        <f>' Vulpersonas'!$D$17</f>
        <v>0.5</v>
      </c>
      <c r="E32" s="126">
        <f>' Vulpersonas'!$D$24</f>
        <v>0.6</v>
      </c>
      <c r="F32" s="126">
        <f>' Vulpersonas'!$D$31</f>
        <v>0.8</v>
      </c>
      <c r="G32" s="126">
        <f>' Vulpersonas'!$D$32</f>
        <v>1.9000000000000001</v>
      </c>
      <c r="H32" s="126" t="str">
        <f t="shared" si="8"/>
        <v>MEDIA</v>
      </c>
      <c r="I32" s="130" t="str">
        <f t="shared" si="2"/>
        <v>MEDIA</v>
      </c>
      <c r="J32" s="126">
        <f>Vulrecursos!$D$14</f>
        <v>0.8</v>
      </c>
      <c r="K32" s="126">
        <f>Vulrecursos!$D$32</f>
        <v>0.4375</v>
      </c>
      <c r="L32" s="126">
        <f>Vulrecursos!$D$43</f>
        <v>0.33333333333333331</v>
      </c>
      <c r="M32" s="126">
        <f>Vulrecursos!$D$44</f>
        <v>1.5708333333333333</v>
      </c>
      <c r="N32" s="126" t="str">
        <f t="shared" si="9"/>
        <v>MEDIA</v>
      </c>
      <c r="O32" s="130" t="str">
        <f t="shared" si="10"/>
        <v>MEDIA</v>
      </c>
      <c r="P32" s="126">
        <f>' Vulsistem'!$D$12</f>
        <v>1</v>
      </c>
      <c r="Q32" s="126">
        <f>' Vulsistem'!$D$18</f>
        <v>1</v>
      </c>
      <c r="R32" s="126">
        <f>' Vulsistem'!$D$25</f>
        <v>0.5</v>
      </c>
      <c r="S32" s="126">
        <f>' Vulsistem'!$D$26</f>
        <v>2.5</v>
      </c>
      <c r="T32" s="126" t="str">
        <f t="shared" si="11"/>
        <v>BAJA</v>
      </c>
      <c r="U32" s="130" t="str">
        <f t="shared" si="12"/>
        <v>BAJA</v>
      </c>
      <c r="V32" s="126"/>
      <c r="W32" s="132" t="str">
        <f t="shared" si="14"/>
        <v>BAJO</v>
      </c>
    </row>
    <row r="33" spans="1:23" ht="213" customHeight="1" x14ac:dyDescent="0.25">
      <c r="A33" s="137" t="str">
        <f>+amenazas!B27</f>
        <v>Acciones inseguras de actores viales / exceso de velocidad / exceso de confianza / Utilización de elementos distractores / Sueño</v>
      </c>
      <c r="B33" s="6" t="str">
        <f>+amenazas!F27</f>
        <v>PROBABLE</v>
      </c>
      <c r="C33" s="126" t="str">
        <f t="shared" si="15"/>
        <v>PROBABLE</v>
      </c>
      <c r="D33" s="126">
        <f>' Vulpersonas'!$D$17</f>
        <v>0.5</v>
      </c>
      <c r="E33" s="126">
        <f>' Vulpersonas'!$D$24</f>
        <v>0.6</v>
      </c>
      <c r="F33" s="126">
        <f>' Vulpersonas'!$D$31</f>
        <v>0.8</v>
      </c>
      <c r="G33" s="126">
        <f>' Vulpersonas'!$D$32</f>
        <v>1.9000000000000001</v>
      </c>
      <c r="H33" s="126" t="str">
        <f t="shared" si="8"/>
        <v>MEDIA</v>
      </c>
      <c r="I33" s="130" t="str">
        <f t="shared" si="2"/>
        <v>MEDIA</v>
      </c>
      <c r="J33" s="126">
        <f>Vulrecursos!$D$14</f>
        <v>0.8</v>
      </c>
      <c r="K33" s="126">
        <f>Vulrecursos!$D$32</f>
        <v>0.4375</v>
      </c>
      <c r="L33" s="126">
        <f>Vulrecursos!$D$43</f>
        <v>0.33333333333333331</v>
      </c>
      <c r="M33" s="126">
        <f>Vulrecursos!$D$44</f>
        <v>1.5708333333333333</v>
      </c>
      <c r="N33" s="126" t="str">
        <f t="shared" si="9"/>
        <v>MEDIA</v>
      </c>
      <c r="O33" s="130" t="str">
        <f t="shared" si="10"/>
        <v>MEDIA</v>
      </c>
      <c r="P33" s="126">
        <f>' Vulsistem'!$D$12</f>
        <v>1</v>
      </c>
      <c r="Q33" s="126">
        <f>' Vulsistem'!$D$18</f>
        <v>1</v>
      </c>
      <c r="R33" s="126">
        <f>' Vulsistem'!$D$25</f>
        <v>0.5</v>
      </c>
      <c r="S33" s="126">
        <f>' Vulsistem'!$D$26</f>
        <v>2.5</v>
      </c>
      <c r="T33" s="126" t="str">
        <f t="shared" si="11"/>
        <v>BAJA</v>
      </c>
      <c r="U33" s="130" t="str">
        <f t="shared" si="12"/>
        <v>BAJA</v>
      </c>
      <c r="V33" s="126"/>
      <c r="W33" s="132" t="str">
        <f t="shared" si="14"/>
        <v>MEDIO</v>
      </c>
    </row>
    <row r="34" spans="1:23" ht="258" customHeight="1" x14ac:dyDescent="0.25">
      <c r="A34" s="137" t="str">
        <f>+amenazas!B28</f>
        <v>Fallas del vehículo</v>
      </c>
      <c r="B34" s="6" t="str">
        <f>+amenazas!F28</f>
        <v>POSIBLE</v>
      </c>
      <c r="C34" s="126" t="str">
        <f t="shared" si="15"/>
        <v>POSIBLE</v>
      </c>
      <c r="D34" s="126">
        <f>' Vulpersonas'!$D$17</f>
        <v>0.5</v>
      </c>
      <c r="E34" s="126">
        <f>' Vulpersonas'!$D$24</f>
        <v>0.6</v>
      </c>
      <c r="F34" s="126">
        <f>' Vulpersonas'!$D$31</f>
        <v>0.8</v>
      </c>
      <c r="G34" s="126">
        <f>' Vulpersonas'!$D$32</f>
        <v>1.9000000000000001</v>
      </c>
      <c r="H34" s="126" t="str">
        <f t="shared" si="8"/>
        <v>MEDIA</v>
      </c>
      <c r="I34" s="130" t="str">
        <f t="shared" si="2"/>
        <v>MEDIA</v>
      </c>
      <c r="J34" s="126">
        <f>Vulrecursos!$D$14</f>
        <v>0.8</v>
      </c>
      <c r="K34" s="126">
        <f>Vulrecursos!$D$32</f>
        <v>0.4375</v>
      </c>
      <c r="L34" s="126">
        <f>Vulrecursos!$D$43</f>
        <v>0.33333333333333331</v>
      </c>
      <c r="M34" s="126">
        <f>Vulrecursos!$D$44</f>
        <v>1.5708333333333333</v>
      </c>
      <c r="N34" s="126" t="str">
        <f t="shared" si="9"/>
        <v>MEDIA</v>
      </c>
      <c r="O34" s="130" t="str">
        <f t="shared" si="10"/>
        <v>MEDIA</v>
      </c>
      <c r="P34" s="126">
        <f>' Vulsistem'!$D$12</f>
        <v>1</v>
      </c>
      <c r="Q34" s="126">
        <f>' Vulsistem'!$D$18</f>
        <v>1</v>
      </c>
      <c r="R34" s="126">
        <f>' Vulsistem'!$D$25</f>
        <v>0.5</v>
      </c>
      <c r="S34" s="126">
        <f>' Vulsistem'!$D$26</f>
        <v>2.5</v>
      </c>
      <c r="T34" s="126" t="str">
        <f t="shared" si="11"/>
        <v>BAJA</v>
      </c>
      <c r="U34" s="130" t="str">
        <f t="shared" si="12"/>
        <v>BAJA</v>
      </c>
      <c r="V34" s="126"/>
      <c r="W34" s="132" t="str">
        <f t="shared" si="14"/>
        <v>BAJO</v>
      </c>
    </row>
    <row r="35" spans="1:23" ht="235.5" customHeight="1" x14ac:dyDescent="0.25">
      <c r="A35" s="137" t="str">
        <f>+amenazas!B29</f>
        <v>Intensidad del tráfico</v>
      </c>
      <c r="B35" s="6" t="str">
        <f>+amenazas!F29</f>
        <v>PROBABLE</v>
      </c>
      <c r="C35" s="126" t="str">
        <f t="shared" si="15"/>
        <v>PROBABLE</v>
      </c>
      <c r="D35" s="126">
        <f>' Vulpersonas'!$D$17</f>
        <v>0.5</v>
      </c>
      <c r="E35" s="126">
        <f>' Vulpersonas'!$D$24</f>
        <v>0.6</v>
      </c>
      <c r="F35" s="126">
        <f>' Vulpersonas'!$D$31</f>
        <v>0.8</v>
      </c>
      <c r="G35" s="126">
        <f>' Vulpersonas'!$D$32</f>
        <v>1.9000000000000001</v>
      </c>
      <c r="H35" s="126" t="str">
        <f t="shared" si="8"/>
        <v>MEDIA</v>
      </c>
      <c r="I35" s="130" t="str">
        <f t="shared" si="2"/>
        <v>MEDIA</v>
      </c>
      <c r="J35" s="126">
        <f>Vulrecursos!$D$14</f>
        <v>0.8</v>
      </c>
      <c r="K35" s="126">
        <f>Vulrecursos!$D$32</f>
        <v>0.4375</v>
      </c>
      <c r="L35" s="126">
        <f>Vulrecursos!$D$43</f>
        <v>0.33333333333333331</v>
      </c>
      <c r="M35" s="126">
        <f>Vulrecursos!$D$44</f>
        <v>1.5708333333333333</v>
      </c>
      <c r="N35" s="126" t="str">
        <f t="shared" si="9"/>
        <v>MEDIA</v>
      </c>
      <c r="O35" s="130" t="str">
        <f t="shared" si="10"/>
        <v>MEDIA</v>
      </c>
      <c r="P35" s="126">
        <f>' Vulsistem'!$D$12</f>
        <v>1</v>
      </c>
      <c r="Q35" s="126">
        <f>' Vulsistem'!$D$18</f>
        <v>1</v>
      </c>
      <c r="R35" s="126">
        <f>' Vulsistem'!$D$25</f>
        <v>0.5</v>
      </c>
      <c r="S35" s="126">
        <f>' Vulsistem'!$D$26</f>
        <v>2.5</v>
      </c>
      <c r="T35" s="126" t="str">
        <f t="shared" si="11"/>
        <v>BAJA</v>
      </c>
      <c r="U35" s="130" t="str">
        <f t="shared" si="12"/>
        <v>BAJA</v>
      </c>
      <c r="V35" s="126"/>
      <c r="W35" s="132" t="str">
        <f t="shared" si="14"/>
        <v>MEDIO</v>
      </c>
    </row>
    <row r="36" spans="1:23" ht="222.75" customHeight="1" x14ac:dyDescent="0.25">
      <c r="A36" s="137" t="str">
        <f>+amenazas!B30</f>
        <v xml:space="preserve">Estado de la infraestructura vial / Falta de iluminación / Falta de señalización </v>
      </c>
      <c r="B36" s="6" t="str">
        <f>+amenazas!F30</f>
        <v>POSIBLE</v>
      </c>
      <c r="C36" s="126" t="str">
        <f t="shared" si="15"/>
        <v>POSIBLE</v>
      </c>
      <c r="D36" s="126">
        <f>' Vulpersonas'!$D$17</f>
        <v>0.5</v>
      </c>
      <c r="E36" s="126">
        <f>' Vulpersonas'!$D$24</f>
        <v>0.6</v>
      </c>
      <c r="F36" s="126">
        <f>' Vulpersonas'!$D$31</f>
        <v>0.8</v>
      </c>
      <c r="G36" s="126">
        <f>' Vulpersonas'!$D$32</f>
        <v>1.9000000000000001</v>
      </c>
      <c r="H36" s="126" t="str">
        <f t="shared" si="8"/>
        <v>MEDIA</v>
      </c>
      <c r="I36" s="130" t="str">
        <f t="shared" si="2"/>
        <v>MEDIA</v>
      </c>
      <c r="J36" s="126">
        <f>Vulrecursos!$D$14</f>
        <v>0.8</v>
      </c>
      <c r="K36" s="126">
        <f>Vulrecursos!$D$32</f>
        <v>0.4375</v>
      </c>
      <c r="L36" s="126">
        <f>Vulrecursos!$D$43</f>
        <v>0.33333333333333331</v>
      </c>
      <c r="M36" s="126">
        <f>Vulrecursos!$D$44</f>
        <v>1.5708333333333333</v>
      </c>
      <c r="N36" s="126" t="str">
        <f t="shared" si="9"/>
        <v>MEDIA</v>
      </c>
      <c r="O36" s="130" t="str">
        <f t="shared" si="10"/>
        <v>MEDIA</v>
      </c>
      <c r="P36" s="126">
        <f>' Vulsistem'!$D$12</f>
        <v>1</v>
      </c>
      <c r="Q36" s="126">
        <f>' Vulsistem'!$D$18</f>
        <v>1</v>
      </c>
      <c r="R36" s="126">
        <f>' Vulsistem'!$D$25</f>
        <v>0.5</v>
      </c>
      <c r="S36" s="126">
        <f>' Vulsistem'!$D$26</f>
        <v>2.5</v>
      </c>
      <c r="T36" s="126" t="str">
        <f t="shared" si="11"/>
        <v>BAJA</v>
      </c>
      <c r="U36" s="130" t="str">
        <f t="shared" si="12"/>
        <v>BAJA</v>
      </c>
      <c r="V36" s="126"/>
      <c r="W36" s="132" t="str">
        <f t="shared" si="14"/>
        <v>BAJO</v>
      </c>
    </row>
    <row r="37" spans="1:23" ht="30" customHeight="1" thickBot="1" x14ac:dyDescent="0.3">
      <c r="A37" s="298" t="s">
        <v>37</v>
      </c>
      <c r="B37" s="299"/>
      <c r="C37" s="299"/>
      <c r="D37" s="299"/>
      <c r="E37" s="299"/>
      <c r="F37" s="299"/>
      <c r="G37" s="299"/>
      <c r="H37" s="299"/>
      <c r="I37" s="299"/>
      <c r="J37" s="299"/>
      <c r="K37" s="299"/>
      <c r="L37" s="299"/>
      <c r="M37" s="299"/>
      <c r="N37" s="299"/>
      <c r="O37" s="299"/>
      <c r="P37" s="299"/>
      <c r="Q37" s="299"/>
      <c r="R37" s="299"/>
      <c r="S37" s="299"/>
      <c r="T37" s="299"/>
      <c r="U37" s="299"/>
      <c r="V37" s="299"/>
      <c r="W37" s="300"/>
    </row>
    <row r="38" spans="1:23" ht="238.5" customHeight="1" x14ac:dyDescent="0.25">
      <c r="A38" s="135" t="str">
        <f>+amenazas!B31</f>
        <v xml:space="preserve">Hurto </v>
      </c>
      <c r="B38" s="2" t="str">
        <f>+amenazas!F31</f>
        <v>INMINENTE</v>
      </c>
      <c r="C38" s="131" t="str">
        <f t="shared" si="15"/>
        <v>INMINENTE</v>
      </c>
      <c r="D38" s="99">
        <f>' Vulpersonas'!$D$17</f>
        <v>0.5</v>
      </c>
      <c r="E38" s="100">
        <f>' Vulpersonas'!$D$24</f>
        <v>0.6</v>
      </c>
      <c r="F38" s="99">
        <f>' Vulpersonas'!$D$31</f>
        <v>0.8</v>
      </c>
      <c r="G38" s="99">
        <f>' Vulpersonas'!$D$32</f>
        <v>1.9000000000000001</v>
      </c>
      <c r="H38" s="131" t="str">
        <f t="shared" si="8"/>
        <v>MEDIA</v>
      </c>
      <c r="I38" s="136" t="str">
        <f t="shared" si="2"/>
        <v>MEDIA</v>
      </c>
      <c r="J38" s="99">
        <f>Vulrecursos!$D$14</f>
        <v>0.8</v>
      </c>
      <c r="K38" s="100">
        <f>Vulrecursos!$D$32</f>
        <v>0.4375</v>
      </c>
      <c r="L38" s="99">
        <f>Vulrecursos!$D$43</f>
        <v>0.33333333333333331</v>
      </c>
      <c r="M38" s="99">
        <f>Vulrecursos!$D$44</f>
        <v>1.5708333333333333</v>
      </c>
      <c r="N38" s="131" t="str">
        <f t="shared" si="9"/>
        <v>MEDIA</v>
      </c>
      <c r="O38" s="136" t="str">
        <f t="shared" ref="O38:O43" si="16">N38</f>
        <v>MEDIA</v>
      </c>
      <c r="P38" s="100">
        <f>' Vulsistem'!$D$12</f>
        <v>1</v>
      </c>
      <c r="Q38" s="100">
        <f>' Vulsistem'!$D$18</f>
        <v>1</v>
      </c>
      <c r="R38" s="99">
        <f>' Vulsistem'!$D$25</f>
        <v>0.5</v>
      </c>
      <c r="S38" s="99">
        <f>' Vulsistem'!$D$26</f>
        <v>2.5</v>
      </c>
      <c r="T38" s="131" t="str">
        <f t="shared" si="11"/>
        <v>BAJA</v>
      </c>
      <c r="U38" s="136" t="str">
        <f t="shared" ref="U38:U43" si="17">T38</f>
        <v>BAJA</v>
      </c>
      <c r="V38" s="93"/>
      <c r="W38" s="94" t="str">
        <f t="shared" ref="W38:W43" si="18">IF(OR(AND(B38="INMINENTE",H38="ALTA",N38="ALTA"),AND(H38="ALTA",N38="ALTA",T38="ALTA"),AND(N38="ALTA",T38="ALTA",B38="INMINENTE"),AND(T38="ALTA",B38="INMINENTE",H38="ALTA")),"ALTO",IF(OR(AND(B38="PROBABLE",H38="MEDIA",N38="MEDIA"),AND(H38="MEDIA",N38="MEDIA",T38="MEDIA"),AND(N38="MEDIA",T38="MEDIA",B38="PROBABLE"),AND(T38="MEDIA",B38="PROBABLE",H37="MEDIA"),AND(B37="INMINENTE",H37="ALTA"),AND(H37="ALTA",N37="ALTA"),AND(N37="ALTA",T37="ALTA"),AND(T37="ALTA",B37="INMINENTE"),AND(T37="ALTA",H37="ALTA"),AND(B37="INMINENTE",N38="ALTA"),B38="INMINENTE",H38="ALTA",N38="ALTA",T38="ALTA"),"MEDIO","BAJO"))</f>
        <v>MEDIO</v>
      </c>
    </row>
    <row r="39" spans="1:23" ht="212.25" customHeight="1" x14ac:dyDescent="0.25">
      <c r="A39" s="137" t="str">
        <f>+amenazas!B32</f>
        <v>Asalto</v>
      </c>
      <c r="B39" s="6" t="str">
        <f>+amenazas!F32</f>
        <v>INMINENTE</v>
      </c>
      <c r="C39" s="126" t="str">
        <f t="shared" si="15"/>
        <v>INMINENTE</v>
      </c>
      <c r="D39" s="101">
        <f>' Vulpersonas'!$D$17</f>
        <v>0.5</v>
      </c>
      <c r="E39" s="102">
        <f>' Vulpersonas'!$D$24</f>
        <v>0.6</v>
      </c>
      <c r="F39" s="101">
        <f>' Vulpersonas'!$D$31</f>
        <v>0.8</v>
      </c>
      <c r="G39" s="101">
        <f>' Vulpersonas'!$D$32</f>
        <v>1.9000000000000001</v>
      </c>
      <c r="H39" s="126" t="str">
        <f t="shared" si="8"/>
        <v>MEDIA</v>
      </c>
      <c r="I39" s="130" t="str">
        <f t="shared" si="2"/>
        <v>MEDIA</v>
      </c>
      <c r="J39" s="101">
        <f>Vulrecursos!$D$14</f>
        <v>0.8</v>
      </c>
      <c r="K39" s="102">
        <f>Vulrecursos!$D$32</f>
        <v>0.4375</v>
      </c>
      <c r="L39" s="101">
        <f>Vulrecursos!$D$43</f>
        <v>0.33333333333333331</v>
      </c>
      <c r="M39" s="101">
        <f>Vulrecursos!$D$44</f>
        <v>1.5708333333333333</v>
      </c>
      <c r="N39" s="126" t="str">
        <f t="shared" si="9"/>
        <v>MEDIA</v>
      </c>
      <c r="O39" s="130" t="str">
        <f t="shared" si="16"/>
        <v>MEDIA</v>
      </c>
      <c r="P39" s="102">
        <f>' Vulsistem'!$D$12</f>
        <v>1</v>
      </c>
      <c r="Q39" s="102">
        <f>' Vulsistem'!$D$18</f>
        <v>1</v>
      </c>
      <c r="R39" s="101">
        <f>' Vulsistem'!$D$25</f>
        <v>0.5</v>
      </c>
      <c r="S39" s="101">
        <f>' Vulsistem'!$D$26</f>
        <v>2.5</v>
      </c>
      <c r="T39" s="126" t="str">
        <f t="shared" si="11"/>
        <v>BAJA</v>
      </c>
      <c r="U39" s="130" t="str">
        <f t="shared" si="17"/>
        <v>BAJA</v>
      </c>
      <c r="V39" s="98"/>
      <c r="W39" s="132" t="str">
        <f t="shared" si="18"/>
        <v>MEDIO</v>
      </c>
    </row>
    <row r="40" spans="1:23" ht="240.75" customHeight="1" x14ac:dyDescent="0.25">
      <c r="A40" s="137" t="str">
        <f>+amenazas!B33</f>
        <v>Secuestros</v>
      </c>
      <c r="B40" s="6" t="str">
        <f>+amenazas!F33</f>
        <v>POSIBLE</v>
      </c>
      <c r="C40" s="126" t="str">
        <f t="shared" si="15"/>
        <v>POSIBLE</v>
      </c>
      <c r="D40" s="101">
        <f>' Vulpersonas'!$D$17</f>
        <v>0.5</v>
      </c>
      <c r="E40" s="102">
        <f>' Vulpersonas'!$D$24</f>
        <v>0.6</v>
      </c>
      <c r="F40" s="101">
        <f>' Vulpersonas'!$D$31</f>
        <v>0.8</v>
      </c>
      <c r="G40" s="101">
        <f>' Vulpersonas'!$D$32</f>
        <v>1.9000000000000001</v>
      </c>
      <c r="H40" s="126" t="str">
        <f t="shared" si="8"/>
        <v>MEDIA</v>
      </c>
      <c r="I40" s="130" t="str">
        <f t="shared" si="2"/>
        <v>MEDIA</v>
      </c>
      <c r="J40" s="101">
        <f>Vulrecursos!$D$14</f>
        <v>0.8</v>
      </c>
      <c r="K40" s="102">
        <f>Vulrecursos!$D$32</f>
        <v>0.4375</v>
      </c>
      <c r="L40" s="101">
        <f>Vulrecursos!$D$43</f>
        <v>0.33333333333333331</v>
      </c>
      <c r="M40" s="101">
        <f>Vulrecursos!$D$44</f>
        <v>1.5708333333333333</v>
      </c>
      <c r="N40" s="126" t="str">
        <f t="shared" si="9"/>
        <v>MEDIA</v>
      </c>
      <c r="O40" s="130" t="str">
        <f t="shared" si="16"/>
        <v>MEDIA</v>
      </c>
      <c r="P40" s="102">
        <f>' Vulsistem'!$D$12</f>
        <v>1</v>
      </c>
      <c r="Q40" s="102">
        <f>' Vulsistem'!$D$18</f>
        <v>1</v>
      </c>
      <c r="R40" s="101">
        <f>' Vulsistem'!$D$25</f>
        <v>0.5</v>
      </c>
      <c r="S40" s="101">
        <f>' Vulsistem'!$D$26</f>
        <v>2.5</v>
      </c>
      <c r="T40" s="126" t="str">
        <f t="shared" si="11"/>
        <v>BAJA</v>
      </c>
      <c r="U40" s="130" t="str">
        <f t="shared" si="17"/>
        <v>BAJA</v>
      </c>
      <c r="V40" s="98"/>
      <c r="W40" s="132" t="str">
        <f t="shared" si="18"/>
        <v>BAJO</v>
      </c>
    </row>
    <row r="41" spans="1:23" ht="231" customHeight="1" x14ac:dyDescent="0.25">
      <c r="A41" s="137" t="str">
        <f>+amenazas!B34</f>
        <v>Asonadas</v>
      </c>
      <c r="B41" s="6" t="str">
        <f>+amenazas!F34</f>
        <v>POSIBLE</v>
      </c>
      <c r="C41" s="126" t="str">
        <f t="shared" si="15"/>
        <v>POSIBLE</v>
      </c>
      <c r="D41" s="101">
        <f>' Vulpersonas'!$D$17</f>
        <v>0.5</v>
      </c>
      <c r="E41" s="102">
        <f>' Vulpersonas'!$D$24</f>
        <v>0.6</v>
      </c>
      <c r="F41" s="101">
        <f>' Vulpersonas'!$D$31</f>
        <v>0.8</v>
      </c>
      <c r="G41" s="101">
        <f>' Vulpersonas'!$D$32</f>
        <v>1.9000000000000001</v>
      </c>
      <c r="H41" s="126" t="str">
        <f t="shared" si="8"/>
        <v>MEDIA</v>
      </c>
      <c r="I41" s="130" t="str">
        <f t="shared" si="2"/>
        <v>MEDIA</v>
      </c>
      <c r="J41" s="101">
        <f>Vulrecursos!$D$14</f>
        <v>0.8</v>
      </c>
      <c r="K41" s="102">
        <f>Vulrecursos!$D$32</f>
        <v>0.4375</v>
      </c>
      <c r="L41" s="101">
        <f>Vulrecursos!$D$43</f>
        <v>0.33333333333333331</v>
      </c>
      <c r="M41" s="101">
        <f>Vulrecursos!$D$44</f>
        <v>1.5708333333333333</v>
      </c>
      <c r="N41" s="126" t="str">
        <f t="shared" si="9"/>
        <v>MEDIA</v>
      </c>
      <c r="O41" s="130" t="str">
        <f t="shared" si="16"/>
        <v>MEDIA</v>
      </c>
      <c r="P41" s="102">
        <f>' Vulsistem'!$D$12</f>
        <v>1</v>
      </c>
      <c r="Q41" s="102">
        <f>' Vulsistem'!$D$18</f>
        <v>1</v>
      </c>
      <c r="R41" s="101">
        <f>' Vulsistem'!$D$25</f>
        <v>0.5</v>
      </c>
      <c r="S41" s="101">
        <f>' Vulsistem'!$D$26</f>
        <v>2.5</v>
      </c>
      <c r="T41" s="126" t="str">
        <f t="shared" si="11"/>
        <v>BAJA</v>
      </c>
      <c r="U41" s="130" t="str">
        <f t="shared" si="17"/>
        <v>BAJA</v>
      </c>
      <c r="V41" s="98"/>
      <c r="W41" s="132" t="str">
        <f t="shared" si="18"/>
        <v>BAJO</v>
      </c>
    </row>
    <row r="42" spans="1:23" s="82" customFormat="1" ht="255" customHeight="1" x14ac:dyDescent="0.25">
      <c r="A42" s="137" t="str">
        <f>+amenazas!B35</f>
        <v>Terrorismo</v>
      </c>
      <c r="B42" s="6" t="str">
        <f>+amenazas!F35</f>
        <v>PROBABLE</v>
      </c>
      <c r="C42" s="126" t="str">
        <f t="shared" si="15"/>
        <v>PROBABLE</v>
      </c>
      <c r="D42" s="101">
        <f>' Vulpersonas'!$D$17</f>
        <v>0.5</v>
      </c>
      <c r="E42" s="102">
        <f>' Vulpersonas'!$D$24</f>
        <v>0.6</v>
      </c>
      <c r="F42" s="101">
        <f>' Vulpersonas'!$D$31</f>
        <v>0.8</v>
      </c>
      <c r="G42" s="101">
        <f>' Vulpersonas'!$D$32</f>
        <v>1.9000000000000001</v>
      </c>
      <c r="H42" s="126" t="str">
        <f t="shared" si="8"/>
        <v>MEDIA</v>
      </c>
      <c r="I42" s="130" t="str">
        <f t="shared" si="2"/>
        <v>MEDIA</v>
      </c>
      <c r="J42" s="101">
        <f>Vulrecursos!$D$14</f>
        <v>0.8</v>
      </c>
      <c r="K42" s="102">
        <f>Vulrecursos!$D$32</f>
        <v>0.4375</v>
      </c>
      <c r="L42" s="101">
        <f>Vulrecursos!$D$43</f>
        <v>0.33333333333333331</v>
      </c>
      <c r="M42" s="101">
        <f>Vulrecursos!$D$44</f>
        <v>1.5708333333333333</v>
      </c>
      <c r="N42" s="126" t="str">
        <f t="shared" si="9"/>
        <v>MEDIA</v>
      </c>
      <c r="O42" s="130" t="str">
        <f t="shared" si="16"/>
        <v>MEDIA</v>
      </c>
      <c r="P42" s="102">
        <f>' Vulsistem'!$D$12</f>
        <v>1</v>
      </c>
      <c r="Q42" s="102">
        <f>' Vulsistem'!$D$18</f>
        <v>1</v>
      </c>
      <c r="R42" s="101">
        <f>' Vulsistem'!$D$25</f>
        <v>0.5</v>
      </c>
      <c r="S42" s="101">
        <f>' Vulsistem'!$D$26</f>
        <v>2.5</v>
      </c>
      <c r="T42" s="126" t="str">
        <f t="shared" si="11"/>
        <v>BAJA</v>
      </c>
      <c r="U42" s="130" t="str">
        <f t="shared" si="17"/>
        <v>BAJA</v>
      </c>
      <c r="V42" s="98"/>
      <c r="W42" s="132" t="str">
        <f t="shared" si="18"/>
        <v>MEDIO</v>
      </c>
    </row>
    <row r="43" spans="1:23" s="82" customFormat="1" ht="243" customHeight="1" thickBot="1" x14ac:dyDescent="0.3">
      <c r="A43" s="138" t="str">
        <f>+amenazas!B36</f>
        <v>Concentraciones masivas</v>
      </c>
      <c r="B43" s="3" t="str">
        <f>+amenazas!F36</f>
        <v>POSIBLE</v>
      </c>
      <c r="C43" s="133" t="str">
        <f t="shared" si="15"/>
        <v>POSIBLE</v>
      </c>
      <c r="D43" s="103">
        <f>' Vulpersonas'!$D$17</f>
        <v>0.5</v>
      </c>
      <c r="E43" s="104">
        <f>' Vulpersonas'!$D$24</f>
        <v>0.6</v>
      </c>
      <c r="F43" s="103">
        <f>' Vulpersonas'!$D$31</f>
        <v>0.8</v>
      </c>
      <c r="G43" s="103">
        <f>' Vulpersonas'!$D$32</f>
        <v>1.9000000000000001</v>
      </c>
      <c r="H43" s="133" t="str">
        <f t="shared" si="8"/>
        <v>MEDIA</v>
      </c>
      <c r="I43" s="139" t="str">
        <f t="shared" si="2"/>
        <v>MEDIA</v>
      </c>
      <c r="J43" s="103">
        <f>Vulrecursos!$D$14</f>
        <v>0.8</v>
      </c>
      <c r="K43" s="104">
        <f>Vulrecursos!$D$32</f>
        <v>0.4375</v>
      </c>
      <c r="L43" s="103">
        <f>Vulrecursos!$D$43</f>
        <v>0.33333333333333331</v>
      </c>
      <c r="M43" s="103">
        <f>Vulrecursos!$D$44</f>
        <v>1.5708333333333333</v>
      </c>
      <c r="N43" s="133" t="str">
        <f t="shared" si="9"/>
        <v>MEDIA</v>
      </c>
      <c r="O43" s="139" t="str">
        <f t="shared" si="16"/>
        <v>MEDIA</v>
      </c>
      <c r="P43" s="104">
        <f>' Vulsistem'!$D$12</f>
        <v>1</v>
      </c>
      <c r="Q43" s="104">
        <f>' Vulsistem'!$D$18</f>
        <v>1</v>
      </c>
      <c r="R43" s="103">
        <f>' Vulsistem'!$D$25</f>
        <v>0.5</v>
      </c>
      <c r="S43" s="103">
        <f>' Vulsistem'!$D$26</f>
        <v>2.5</v>
      </c>
      <c r="T43" s="133" t="str">
        <f t="shared" si="11"/>
        <v>BAJA</v>
      </c>
      <c r="U43" s="139" t="str">
        <f t="shared" si="17"/>
        <v>BAJA</v>
      </c>
      <c r="V43" s="89"/>
      <c r="W43" s="134" t="str">
        <f t="shared" si="18"/>
        <v>BAJO</v>
      </c>
    </row>
    <row r="44" spans="1:23" s="82" customFormat="1" x14ac:dyDescent="0.25">
      <c r="A44" s="128"/>
      <c r="D44" s="84"/>
    </row>
    <row r="45" spans="1:23" s="82" customFormat="1" x14ac:dyDescent="0.25">
      <c r="A45" s="128"/>
      <c r="D45" s="84"/>
    </row>
    <row r="46" spans="1:23" s="82" customFormat="1" x14ac:dyDescent="0.25">
      <c r="A46" s="128"/>
      <c r="D46" s="84"/>
    </row>
    <row r="47" spans="1:23" s="82" customFormat="1" x14ac:dyDescent="0.25">
      <c r="A47" s="128"/>
      <c r="D47" s="84"/>
    </row>
    <row r="48" spans="1:23" s="82" customFormat="1" x14ac:dyDescent="0.25">
      <c r="A48" s="128"/>
      <c r="D48" s="84"/>
    </row>
    <row r="49" spans="1:4" s="82" customFormat="1" x14ac:dyDescent="0.25">
      <c r="A49" s="128"/>
      <c r="D49" s="84"/>
    </row>
    <row r="50" spans="1:4" s="82" customFormat="1" x14ac:dyDescent="0.25">
      <c r="A50" s="128"/>
      <c r="D50" s="84"/>
    </row>
    <row r="51" spans="1:4" s="82" customFormat="1" x14ac:dyDescent="0.25">
      <c r="A51" s="128"/>
      <c r="D51" s="84"/>
    </row>
    <row r="52" spans="1:4" s="82" customFormat="1" x14ac:dyDescent="0.25">
      <c r="A52" s="128"/>
      <c r="D52" s="84"/>
    </row>
    <row r="53" spans="1:4" s="82" customFormat="1" x14ac:dyDescent="0.25">
      <c r="A53" s="128"/>
      <c r="D53" s="84"/>
    </row>
    <row r="54" spans="1:4" s="82" customFormat="1" x14ac:dyDescent="0.25">
      <c r="A54" s="128"/>
      <c r="D54" s="84"/>
    </row>
    <row r="55" spans="1:4" s="82" customFormat="1" x14ac:dyDescent="0.25">
      <c r="A55" s="128"/>
      <c r="D55" s="84"/>
    </row>
    <row r="56" spans="1:4" s="82" customFormat="1" x14ac:dyDescent="0.25">
      <c r="A56" s="128"/>
      <c r="D56" s="84"/>
    </row>
    <row r="57" spans="1:4" s="82" customFormat="1" x14ac:dyDescent="0.25">
      <c r="A57" s="128"/>
      <c r="D57" s="84"/>
    </row>
    <row r="58" spans="1:4" s="82" customFormat="1" x14ac:dyDescent="0.25">
      <c r="A58" s="128"/>
      <c r="D58" s="84"/>
    </row>
    <row r="59" spans="1:4" s="82" customFormat="1" x14ac:dyDescent="0.25">
      <c r="A59" s="128"/>
      <c r="D59" s="84"/>
    </row>
    <row r="60" spans="1:4" s="82" customFormat="1" x14ac:dyDescent="0.25">
      <c r="A60" s="128"/>
      <c r="D60" s="84"/>
    </row>
    <row r="61" spans="1:4" s="82" customFormat="1" x14ac:dyDescent="0.25">
      <c r="A61" s="128"/>
      <c r="D61" s="84"/>
    </row>
    <row r="62" spans="1:4" s="82" customFormat="1" x14ac:dyDescent="0.25">
      <c r="A62" s="128"/>
      <c r="D62" s="84"/>
    </row>
    <row r="63" spans="1:4" s="82" customFormat="1" x14ac:dyDescent="0.25">
      <c r="A63" s="128"/>
      <c r="D63" s="84"/>
    </row>
    <row r="64" spans="1:4" s="82" customFormat="1" x14ac:dyDescent="0.25">
      <c r="A64" s="128"/>
      <c r="D64" s="84"/>
    </row>
    <row r="65" spans="1:4" s="82" customFormat="1" x14ac:dyDescent="0.25">
      <c r="A65" s="128"/>
      <c r="D65" s="84"/>
    </row>
    <row r="66" spans="1:4" s="82" customFormat="1" x14ac:dyDescent="0.25">
      <c r="A66" s="128"/>
      <c r="D66" s="84"/>
    </row>
    <row r="67" spans="1:4" s="82" customFormat="1" x14ac:dyDescent="0.25">
      <c r="A67" s="128"/>
      <c r="D67" s="84"/>
    </row>
    <row r="68" spans="1:4" s="82" customFormat="1" x14ac:dyDescent="0.25">
      <c r="A68" s="128"/>
      <c r="D68" s="84"/>
    </row>
    <row r="69" spans="1:4" s="82" customFormat="1" x14ac:dyDescent="0.25">
      <c r="A69" s="128"/>
      <c r="D69" s="84"/>
    </row>
    <row r="70" spans="1:4" s="82" customFormat="1" x14ac:dyDescent="0.25">
      <c r="A70" s="128"/>
      <c r="D70" s="84"/>
    </row>
    <row r="71" spans="1:4" s="82" customFormat="1" x14ac:dyDescent="0.25">
      <c r="A71" s="128"/>
      <c r="D71" s="84"/>
    </row>
    <row r="72" spans="1:4" s="82" customFormat="1" x14ac:dyDescent="0.25">
      <c r="A72" s="128"/>
      <c r="D72" s="84"/>
    </row>
    <row r="73" spans="1:4" s="82" customFormat="1" x14ac:dyDescent="0.25">
      <c r="A73" s="128"/>
      <c r="D73" s="84"/>
    </row>
    <row r="74" spans="1:4" s="82" customFormat="1" x14ac:dyDescent="0.25">
      <c r="A74" s="128"/>
      <c r="D74" s="84"/>
    </row>
    <row r="75" spans="1:4" s="82" customFormat="1" x14ac:dyDescent="0.25">
      <c r="A75" s="128"/>
      <c r="D75" s="84"/>
    </row>
    <row r="76" spans="1:4" s="82" customFormat="1" x14ac:dyDescent="0.25">
      <c r="A76" s="128"/>
      <c r="D76" s="84"/>
    </row>
    <row r="77" spans="1:4" s="82" customFormat="1" x14ac:dyDescent="0.25">
      <c r="A77" s="128"/>
      <c r="D77" s="84"/>
    </row>
    <row r="78" spans="1:4" s="82" customFormat="1" x14ac:dyDescent="0.25">
      <c r="A78" s="128"/>
      <c r="D78" s="84"/>
    </row>
    <row r="79" spans="1:4" s="82" customFormat="1" x14ac:dyDescent="0.25">
      <c r="A79" s="128"/>
      <c r="D79" s="84"/>
    </row>
    <row r="80" spans="1:4" s="82" customFormat="1" x14ac:dyDescent="0.25">
      <c r="A80" s="128"/>
      <c r="D80" s="84"/>
    </row>
    <row r="81" spans="1:4" s="82" customFormat="1" x14ac:dyDescent="0.25">
      <c r="A81" s="128"/>
      <c r="D81" s="84"/>
    </row>
    <row r="82" spans="1:4" s="82" customFormat="1" x14ac:dyDescent="0.25">
      <c r="A82" s="128"/>
      <c r="D82" s="84"/>
    </row>
    <row r="83" spans="1:4" s="82" customFormat="1" x14ac:dyDescent="0.25">
      <c r="A83" s="128"/>
      <c r="D83" s="84"/>
    </row>
    <row r="84" spans="1:4" s="82" customFormat="1" x14ac:dyDescent="0.25">
      <c r="A84" s="128"/>
      <c r="D84" s="84"/>
    </row>
    <row r="85" spans="1:4" s="82" customFormat="1" x14ac:dyDescent="0.25">
      <c r="A85" s="128"/>
      <c r="D85" s="84"/>
    </row>
    <row r="86" spans="1:4" s="82" customFormat="1" x14ac:dyDescent="0.25">
      <c r="A86" s="128"/>
      <c r="D86" s="84"/>
    </row>
    <row r="87" spans="1:4" s="82" customFormat="1" x14ac:dyDescent="0.25">
      <c r="A87" s="128"/>
      <c r="D87" s="84"/>
    </row>
    <row r="88" spans="1:4" s="82" customFormat="1" x14ac:dyDescent="0.25">
      <c r="A88" s="128"/>
      <c r="D88" s="84"/>
    </row>
    <row r="89" spans="1:4" s="82" customFormat="1" x14ac:dyDescent="0.25">
      <c r="A89" s="128"/>
      <c r="D89" s="84"/>
    </row>
    <row r="90" spans="1:4" s="82" customFormat="1" x14ac:dyDescent="0.25">
      <c r="A90" s="128"/>
      <c r="D90" s="84"/>
    </row>
    <row r="91" spans="1:4" s="82" customFormat="1" x14ac:dyDescent="0.25">
      <c r="A91" s="128"/>
      <c r="D91" s="84"/>
    </row>
    <row r="92" spans="1:4" s="82" customFormat="1" x14ac:dyDescent="0.25">
      <c r="A92" s="128"/>
      <c r="D92" s="84"/>
    </row>
    <row r="93" spans="1:4" s="82" customFormat="1" x14ac:dyDescent="0.25">
      <c r="A93" s="128"/>
      <c r="D93" s="84"/>
    </row>
    <row r="94" spans="1:4" s="82" customFormat="1" x14ac:dyDescent="0.25">
      <c r="A94" s="128"/>
      <c r="D94" s="84"/>
    </row>
    <row r="95" spans="1:4" s="82" customFormat="1" x14ac:dyDescent="0.25">
      <c r="A95" s="128"/>
      <c r="D95" s="84"/>
    </row>
    <row r="96" spans="1:4" s="82" customFormat="1" x14ac:dyDescent="0.25">
      <c r="A96" s="128"/>
      <c r="D96" s="84"/>
    </row>
    <row r="97" spans="1:4" s="82" customFormat="1" x14ac:dyDescent="0.25">
      <c r="A97" s="128"/>
      <c r="D97" s="84"/>
    </row>
    <row r="98" spans="1:4" s="82" customFormat="1" x14ac:dyDescent="0.25">
      <c r="A98" s="128"/>
      <c r="D98" s="84"/>
    </row>
    <row r="99" spans="1:4" s="82" customFormat="1" x14ac:dyDescent="0.25">
      <c r="A99" s="128"/>
      <c r="D99" s="84"/>
    </row>
    <row r="100" spans="1:4" s="82" customFormat="1" x14ac:dyDescent="0.25">
      <c r="A100" s="128"/>
      <c r="D100" s="84"/>
    </row>
    <row r="101" spans="1:4" s="82" customFormat="1" x14ac:dyDescent="0.25">
      <c r="A101" s="128"/>
      <c r="D101" s="84"/>
    </row>
    <row r="102" spans="1:4" s="82" customFormat="1" x14ac:dyDescent="0.25">
      <c r="A102" s="128"/>
      <c r="D102" s="84"/>
    </row>
    <row r="103" spans="1:4" s="82" customFormat="1" x14ac:dyDescent="0.25">
      <c r="A103" s="128"/>
      <c r="D103" s="84"/>
    </row>
    <row r="104" spans="1:4" s="82" customFormat="1" x14ac:dyDescent="0.25">
      <c r="A104" s="128"/>
      <c r="D104" s="84"/>
    </row>
    <row r="105" spans="1:4" s="82" customFormat="1" x14ac:dyDescent="0.25">
      <c r="A105" s="128"/>
      <c r="D105" s="84"/>
    </row>
    <row r="106" spans="1:4" s="82" customFormat="1" x14ac:dyDescent="0.25">
      <c r="A106" s="128"/>
      <c r="D106" s="84"/>
    </row>
    <row r="107" spans="1:4" s="82" customFormat="1" x14ac:dyDescent="0.25">
      <c r="A107" s="128"/>
      <c r="D107" s="84"/>
    </row>
    <row r="108" spans="1:4" s="82" customFormat="1" x14ac:dyDescent="0.25">
      <c r="A108" s="128"/>
      <c r="D108" s="84"/>
    </row>
    <row r="109" spans="1:4" s="82" customFormat="1" x14ac:dyDescent="0.25">
      <c r="A109" s="128"/>
      <c r="D109" s="84"/>
    </row>
    <row r="110" spans="1:4" s="82" customFormat="1" x14ac:dyDescent="0.25">
      <c r="A110" s="128"/>
      <c r="D110" s="84"/>
    </row>
    <row r="111" spans="1:4" s="82" customFormat="1" x14ac:dyDescent="0.25">
      <c r="A111" s="128"/>
      <c r="D111" s="84"/>
    </row>
    <row r="112" spans="1:4" s="82" customFormat="1" x14ac:dyDescent="0.25">
      <c r="A112" s="128"/>
      <c r="D112" s="84"/>
    </row>
    <row r="113" spans="1:4" s="82" customFormat="1" x14ac:dyDescent="0.25">
      <c r="A113" s="128"/>
      <c r="D113" s="84"/>
    </row>
    <row r="114" spans="1:4" s="82" customFormat="1" x14ac:dyDescent="0.25">
      <c r="A114" s="128"/>
      <c r="D114" s="84"/>
    </row>
    <row r="115" spans="1:4" s="82" customFormat="1" x14ac:dyDescent="0.25">
      <c r="A115" s="128"/>
      <c r="D115" s="84"/>
    </row>
    <row r="116" spans="1:4" s="82" customFormat="1" x14ac:dyDescent="0.25">
      <c r="A116" s="128"/>
      <c r="D116" s="84"/>
    </row>
    <row r="117" spans="1:4" s="82" customFormat="1" x14ac:dyDescent="0.25">
      <c r="A117" s="128"/>
      <c r="D117" s="84"/>
    </row>
    <row r="118" spans="1:4" s="82" customFormat="1" x14ac:dyDescent="0.25">
      <c r="A118" s="128"/>
      <c r="D118" s="84"/>
    </row>
    <row r="119" spans="1:4" s="82" customFormat="1" x14ac:dyDescent="0.25">
      <c r="A119" s="128"/>
      <c r="D119" s="84"/>
    </row>
    <row r="120" spans="1:4" s="82" customFormat="1" x14ac:dyDescent="0.25">
      <c r="A120" s="128"/>
      <c r="D120" s="84"/>
    </row>
    <row r="121" spans="1:4" s="82" customFormat="1" x14ac:dyDescent="0.25">
      <c r="A121" s="128"/>
      <c r="D121" s="84"/>
    </row>
    <row r="122" spans="1:4" s="82" customFormat="1" x14ac:dyDescent="0.25">
      <c r="A122" s="128"/>
      <c r="D122" s="84"/>
    </row>
    <row r="123" spans="1:4" s="82" customFormat="1" x14ac:dyDescent="0.25">
      <c r="A123" s="128"/>
      <c r="D123" s="84"/>
    </row>
    <row r="124" spans="1:4" s="82" customFormat="1" x14ac:dyDescent="0.25">
      <c r="A124" s="128"/>
      <c r="D124" s="84"/>
    </row>
    <row r="125" spans="1:4" s="82" customFormat="1" x14ac:dyDescent="0.25">
      <c r="A125" s="128"/>
      <c r="D125" s="84"/>
    </row>
    <row r="126" spans="1:4" s="82" customFormat="1" x14ac:dyDescent="0.25">
      <c r="A126" s="128"/>
      <c r="D126" s="84"/>
    </row>
    <row r="127" spans="1:4" s="82" customFormat="1" x14ac:dyDescent="0.25">
      <c r="A127" s="128"/>
      <c r="D127" s="84"/>
    </row>
    <row r="128" spans="1:4" s="82" customFormat="1" x14ac:dyDescent="0.25">
      <c r="A128" s="128"/>
      <c r="D128" s="84"/>
    </row>
    <row r="129" spans="1:4" s="82" customFormat="1" x14ac:dyDescent="0.25">
      <c r="A129" s="128"/>
      <c r="D129" s="84"/>
    </row>
    <row r="130" spans="1:4" s="82" customFormat="1" x14ac:dyDescent="0.25">
      <c r="A130" s="128"/>
      <c r="D130" s="84"/>
    </row>
    <row r="131" spans="1:4" s="82" customFormat="1" x14ac:dyDescent="0.25">
      <c r="A131" s="128"/>
      <c r="D131" s="84"/>
    </row>
    <row r="132" spans="1:4" s="82" customFormat="1" x14ac:dyDescent="0.25">
      <c r="A132" s="128"/>
      <c r="D132" s="84"/>
    </row>
    <row r="133" spans="1:4" s="82" customFormat="1" x14ac:dyDescent="0.25">
      <c r="A133" s="128"/>
      <c r="D133" s="84"/>
    </row>
    <row r="134" spans="1:4" s="82" customFormat="1" x14ac:dyDescent="0.25">
      <c r="A134" s="128"/>
      <c r="D134" s="84"/>
    </row>
    <row r="135" spans="1:4" s="82" customFormat="1" x14ac:dyDescent="0.25">
      <c r="A135" s="128"/>
      <c r="D135" s="84"/>
    </row>
    <row r="136" spans="1:4" s="82" customFormat="1" x14ac:dyDescent="0.25">
      <c r="A136" s="128"/>
      <c r="D136" s="84"/>
    </row>
    <row r="137" spans="1:4" s="82" customFormat="1" x14ac:dyDescent="0.25">
      <c r="A137" s="128"/>
      <c r="D137" s="84"/>
    </row>
    <row r="138" spans="1:4" s="82" customFormat="1" x14ac:dyDescent="0.25">
      <c r="A138" s="128"/>
      <c r="D138" s="84"/>
    </row>
    <row r="139" spans="1:4" s="82" customFormat="1" x14ac:dyDescent="0.25">
      <c r="A139" s="128"/>
      <c r="D139" s="84"/>
    </row>
    <row r="140" spans="1:4" s="82" customFormat="1" x14ac:dyDescent="0.25">
      <c r="A140" s="128"/>
      <c r="D140" s="84"/>
    </row>
    <row r="141" spans="1:4" s="82" customFormat="1" x14ac:dyDescent="0.25">
      <c r="A141" s="128"/>
      <c r="D141" s="84"/>
    </row>
    <row r="142" spans="1:4" s="82" customFormat="1" x14ac:dyDescent="0.25">
      <c r="A142" s="128"/>
      <c r="D142" s="84"/>
    </row>
    <row r="143" spans="1:4" s="82" customFormat="1" x14ac:dyDescent="0.25">
      <c r="A143" s="128"/>
      <c r="D143" s="84"/>
    </row>
    <row r="144" spans="1:4" s="82" customFormat="1" x14ac:dyDescent="0.25">
      <c r="A144" s="128"/>
      <c r="D144" s="84"/>
    </row>
    <row r="145" spans="1:4" s="82" customFormat="1" x14ac:dyDescent="0.25">
      <c r="A145" s="128"/>
      <c r="D145" s="84"/>
    </row>
    <row r="146" spans="1:4" s="82" customFormat="1" x14ac:dyDescent="0.25">
      <c r="A146" s="128"/>
      <c r="D146" s="84"/>
    </row>
    <row r="147" spans="1:4" s="82" customFormat="1" x14ac:dyDescent="0.25">
      <c r="A147" s="128"/>
      <c r="D147" s="84"/>
    </row>
    <row r="148" spans="1:4" s="82" customFormat="1" x14ac:dyDescent="0.25">
      <c r="A148" s="128"/>
      <c r="D148" s="84"/>
    </row>
    <row r="149" spans="1:4" s="82" customFormat="1" x14ac:dyDescent="0.25">
      <c r="A149" s="128"/>
      <c r="D149" s="84"/>
    </row>
    <row r="150" spans="1:4" s="82" customFormat="1" x14ac:dyDescent="0.25">
      <c r="A150" s="128"/>
      <c r="D150" s="84"/>
    </row>
    <row r="151" spans="1:4" s="82" customFormat="1" x14ac:dyDescent="0.25">
      <c r="A151" s="128"/>
      <c r="D151" s="84"/>
    </row>
    <row r="152" spans="1:4" s="82" customFormat="1" x14ac:dyDescent="0.25">
      <c r="A152" s="128"/>
      <c r="D152" s="84"/>
    </row>
    <row r="153" spans="1:4" s="82" customFormat="1" x14ac:dyDescent="0.25">
      <c r="A153" s="128"/>
      <c r="D153" s="84"/>
    </row>
    <row r="154" spans="1:4" s="82" customFormat="1" x14ac:dyDescent="0.25">
      <c r="A154" s="128"/>
      <c r="D154" s="84"/>
    </row>
    <row r="155" spans="1:4" s="82" customFormat="1" x14ac:dyDescent="0.25">
      <c r="A155" s="128"/>
      <c r="D155" s="84"/>
    </row>
    <row r="156" spans="1:4" s="82" customFormat="1" x14ac:dyDescent="0.25">
      <c r="A156" s="128"/>
      <c r="D156" s="84"/>
    </row>
    <row r="157" spans="1:4" s="82" customFormat="1" x14ac:dyDescent="0.25">
      <c r="A157" s="128"/>
      <c r="D157" s="84"/>
    </row>
    <row r="158" spans="1:4" s="82" customFormat="1" x14ac:dyDescent="0.25">
      <c r="A158" s="128"/>
      <c r="D158" s="84"/>
    </row>
    <row r="159" spans="1:4" s="82" customFormat="1" x14ac:dyDescent="0.25">
      <c r="A159" s="128"/>
      <c r="D159" s="84"/>
    </row>
  </sheetData>
  <mergeCells count="11">
    <mergeCell ref="A1:W3"/>
    <mergeCell ref="A37:W37"/>
    <mergeCell ref="A5:W5"/>
    <mergeCell ref="A10:W10"/>
    <mergeCell ref="A20:W20"/>
    <mergeCell ref="D7:U7"/>
    <mergeCell ref="V7:W8"/>
    <mergeCell ref="A7:C8"/>
    <mergeCell ref="D8:I8"/>
    <mergeCell ref="J8:O8"/>
    <mergeCell ref="P8:U8"/>
  </mergeCells>
  <conditionalFormatting sqref="A21:A36 J21:N36 P21:T36 V21:V36">
    <cfRule type="containsText" dxfId="62" priority="120" operator="containsText" text="POSIBLE">
      <formula>NOT(ISERROR(SEARCH("POSIBLE",A21)))</formula>
    </cfRule>
    <cfRule type="containsText" dxfId="61" priority="119" operator="containsText" text="PROBABLE">
      <formula>NOT(ISERROR(SEARCH("PROBABLE",A21)))</formula>
    </cfRule>
    <cfRule type="containsText" dxfId="60" priority="118" operator="containsText" text="INMINENTE">
      <formula>NOT(ISERROR(SEARCH("INMINENTE",A21)))</formula>
    </cfRule>
  </conditionalFormatting>
  <conditionalFormatting sqref="A38:A43">
    <cfRule type="containsText" dxfId="59" priority="112" operator="containsText" text="INMINENTE">
      <formula>NOT(ISERROR(SEARCH("INMINENTE",A38)))</formula>
    </cfRule>
    <cfRule type="containsText" dxfId="58" priority="113" operator="containsText" text="PROBABLE">
      <formula>NOT(ISERROR(SEARCH("PROBABLE",A38)))</formula>
    </cfRule>
    <cfRule type="containsText" dxfId="57" priority="114" operator="containsText" text="POSIBLE">
      <formula>NOT(ISERROR(SEARCH("POSIBLE",A38)))</formula>
    </cfRule>
  </conditionalFormatting>
  <conditionalFormatting sqref="C11:C19 H11:H19 T11:T19">
    <cfRule type="containsText" dxfId="56" priority="123" operator="containsText" text="POSIBLE">
      <formula>NOT(ISERROR(SEARCH("POSIBLE",C11)))</formula>
    </cfRule>
    <cfRule type="containsText" dxfId="55" priority="122" operator="containsText" text="PROBABLE">
      <formula>NOT(ISERROR(SEARCH("PROBABLE",C11)))</formula>
    </cfRule>
    <cfRule type="containsText" dxfId="54" priority="121" operator="containsText" text="INMINENTE">
      <formula>NOT(ISERROR(SEARCH("INMINENTE",C11)))</formula>
    </cfRule>
  </conditionalFormatting>
  <conditionalFormatting sqref="C38:C43">
    <cfRule type="containsText" dxfId="53" priority="110" operator="containsText" text="PROBABLE">
      <formula>NOT(ISERROR(SEARCH("PROBABLE",C38)))</formula>
    </cfRule>
    <cfRule type="containsText" dxfId="52" priority="111" operator="containsText" text="POSIBLE">
      <formula>NOT(ISERROR(SEARCH("POSIBLE",C38)))</formula>
    </cfRule>
    <cfRule type="containsText" dxfId="51" priority="109" operator="containsText" text="INMINENTE">
      <formula>NOT(ISERROR(SEARCH("INMINENTE",C38)))</formula>
    </cfRule>
  </conditionalFormatting>
  <conditionalFormatting sqref="C21:H36">
    <cfRule type="containsText" dxfId="50" priority="117" operator="containsText" text="POSIBLE">
      <formula>NOT(ISERROR(SEARCH("POSIBLE",C21)))</formula>
    </cfRule>
    <cfRule type="containsText" dxfId="49" priority="115" operator="containsText" text="INMINENTE">
      <formula>NOT(ISERROR(SEARCH("INMINENTE",C21)))</formula>
    </cfRule>
    <cfRule type="containsText" dxfId="48" priority="116" operator="containsText" text="PROBABLE">
      <formula>NOT(ISERROR(SEARCH("PROBABLE",C21)))</formula>
    </cfRule>
  </conditionalFormatting>
  <conditionalFormatting sqref="H38:H43">
    <cfRule type="containsText" dxfId="47" priority="55" operator="containsText" text="INMINENTE">
      <formula>NOT(ISERROR(SEARCH("INMINENTE",H38)))</formula>
    </cfRule>
    <cfRule type="containsText" dxfId="46" priority="56" operator="containsText" text="PROBABLE">
      <formula>NOT(ISERROR(SEARCH("PROBABLE",H38)))</formula>
    </cfRule>
    <cfRule type="containsText" dxfId="45" priority="57" operator="containsText" text="POSIBLE">
      <formula>NOT(ISERROR(SEARCH("POSIBLE",H38)))</formula>
    </cfRule>
  </conditionalFormatting>
  <conditionalFormatting sqref="I11:I19 O11:O19 U11:U19">
    <cfRule type="containsText" dxfId="44" priority="44" operator="containsText" text="BAJA">
      <formula>NOT(ISERROR(SEARCH("BAJA",I11)))</formula>
    </cfRule>
    <cfRule type="containsText" dxfId="43" priority="45" operator="containsText" text="MEDIA">
      <formula>NOT(ISERROR(SEARCH("MEDIA",I11)))</formula>
    </cfRule>
    <cfRule type="containsText" dxfId="42" priority="43" operator="containsText" text="ALTO">
      <formula>NOT(ISERROR(SEARCH("ALTO",I11)))</formula>
    </cfRule>
  </conditionalFormatting>
  <conditionalFormatting sqref="I21:I36">
    <cfRule type="containsText" dxfId="41" priority="12" operator="containsText" text="MEDIA">
      <formula>NOT(ISERROR(SEARCH("MEDIA",I21)))</formula>
    </cfRule>
    <cfRule type="containsText" dxfId="40" priority="11" operator="containsText" text="BAJA">
      <formula>NOT(ISERROR(SEARCH("BAJA",I21)))</formula>
    </cfRule>
    <cfRule type="containsText" dxfId="39" priority="10" operator="containsText" text="ALTO">
      <formula>NOT(ISERROR(SEARCH("ALTO",I21)))</formula>
    </cfRule>
  </conditionalFormatting>
  <conditionalFormatting sqref="I38:I43">
    <cfRule type="containsText" dxfId="38" priority="6" operator="containsText" text="MEDIA">
      <formula>NOT(ISERROR(SEARCH("MEDIA",I38)))</formula>
    </cfRule>
    <cfRule type="containsText" dxfId="37" priority="5" operator="containsText" text="BAJA">
      <formula>NOT(ISERROR(SEARCH("BAJA",I38)))</formula>
    </cfRule>
    <cfRule type="containsText" dxfId="36" priority="4" operator="containsText" text="ALTO">
      <formula>NOT(ISERROR(SEARCH("ALTO",I38)))</formula>
    </cfRule>
  </conditionalFormatting>
  <conditionalFormatting sqref="K11:K19">
    <cfRule type="cellIs" dxfId="35" priority="304" stopIfTrue="1" operator="equal">
      <formula>"ALTO"</formula>
    </cfRule>
    <cfRule type="cellIs" dxfId="34" priority="302" stopIfTrue="1" operator="equal">
      <formula>"BAJO"</formula>
    </cfRule>
    <cfRule type="cellIs" dxfId="33" priority="303" stopIfTrue="1" operator="equal">
      <formula>"MEDIO"</formula>
    </cfRule>
  </conditionalFormatting>
  <conditionalFormatting sqref="K38:K43">
    <cfRule type="cellIs" dxfId="32" priority="66" stopIfTrue="1" operator="equal">
      <formula>"ALTO"</formula>
    </cfRule>
    <cfRule type="cellIs" dxfId="31" priority="65" stopIfTrue="1" operator="equal">
      <formula>"MEDIO"</formula>
    </cfRule>
    <cfRule type="cellIs" dxfId="30" priority="64" stopIfTrue="1" operator="equal">
      <formula>"BAJO"</formula>
    </cfRule>
  </conditionalFormatting>
  <conditionalFormatting sqref="N11:N19">
    <cfRule type="containsText" dxfId="29" priority="92" operator="containsText" text="PROBABLE">
      <formula>NOT(ISERROR(SEARCH("PROBABLE",N11)))</formula>
    </cfRule>
    <cfRule type="containsText" dxfId="28" priority="93" operator="containsText" text="POSIBLE">
      <formula>NOT(ISERROR(SEARCH("POSIBLE",N11)))</formula>
    </cfRule>
    <cfRule type="containsText" dxfId="27" priority="91" operator="containsText" text="INMINENTE">
      <formula>NOT(ISERROR(SEARCH("INMINENTE",N11)))</formula>
    </cfRule>
  </conditionalFormatting>
  <conditionalFormatting sqref="N38:N43">
    <cfRule type="containsText" dxfId="26" priority="54" operator="containsText" text="POSIBLE">
      <formula>NOT(ISERROR(SEARCH("POSIBLE",N38)))</formula>
    </cfRule>
    <cfRule type="containsText" dxfId="25" priority="53" operator="containsText" text="PROBABLE">
      <formula>NOT(ISERROR(SEARCH("PROBABLE",N38)))</formula>
    </cfRule>
    <cfRule type="containsText" dxfId="24" priority="52" operator="containsText" text="INMINENTE">
      <formula>NOT(ISERROR(SEARCH("INMINENTE",N38)))</formula>
    </cfRule>
  </conditionalFormatting>
  <conditionalFormatting sqref="O21:O36 U21:U36">
    <cfRule type="containsText" dxfId="23" priority="9" operator="containsText" text="MEDIA">
      <formula>NOT(ISERROR(SEARCH("MEDIA",O21)))</formula>
    </cfRule>
    <cfRule type="containsText" dxfId="22" priority="7" operator="containsText" text="ALTO">
      <formula>NOT(ISERROR(SEARCH("ALTO",O21)))</formula>
    </cfRule>
    <cfRule type="containsText" dxfId="21" priority="8" operator="containsText" text="BAJA">
      <formula>NOT(ISERROR(SEARCH("BAJA",O21)))</formula>
    </cfRule>
  </conditionalFormatting>
  <conditionalFormatting sqref="O38:O43 U38:U43">
    <cfRule type="containsText" dxfId="20" priority="1" operator="containsText" text="ALTO">
      <formula>NOT(ISERROR(SEARCH("ALTO",O38)))</formula>
    </cfRule>
    <cfRule type="containsText" dxfId="19" priority="3" operator="containsText" text="MEDIA">
      <formula>NOT(ISERROR(SEARCH("MEDIA",O38)))</formula>
    </cfRule>
    <cfRule type="containsText" dxfId="18" priority="2" operator="containsText" text="BAJA">
      <formula>NOT(ISERROR(SEARCH("BAJA",O38)))</formula>
    </cfRule>
  </conditionalFormatting>
  <conditionalFormatting sqref="T38:T43">
    <cfRule type="containsText" dxfId="17" priority="51" operator="containsText" text="POSIBLE">
      <formula>NOT(ISERROR(SEARCH("POSIBLE",T38)))</formula>
    </cfRule>
    <cfRule type="containsText" dxfId="16" priority="50" operator="containsText" text="PROBABLE">
      <formula>NOT(ISERROR(SEARCH("PROBABLE",T38)))</formula>
    </cfRule>
    <cfRule type="containsText" dxfId="15" priority="49" operator="containsText" text="INMINENTE">
      <formula>NOT(ISERROR(SEARCH("INMINENTE",T38)))</formula>
    </cfRule>
  </conditionalFormatting>
  <conditionalFormatting sqref="V11:V19">
    <cfRule type="cellIs" dxfId="14" priority="290" stopIfTrue="1" operator="equal">
      <formula>"BAJO"</formula>
    </cfRule>
    <cfRule type="cellIs" dxfId="13" priority="291" stopIfTrue="1" operator="equal">
      <formula>"MEDIO"</formula>
    </cfRule>
    <cfRule type="cellIs" dxfId="12" priority="292" stopIfTrue="1" operator="equal">
      <formula>"ALTO"</formula>
    </cfRule>
  </conditionalFormatting>
  <conditionalFormatting sqref="V38:V43">
    <cfRule type="cellIs" dxfId="11" priority="63" stopIfTrue="1" operator="equal">
      <formula>"ALTO"</formula>
    </cfRule>
    <cfRule type="cellIs" dxfId="10" priority="61" stopIfTrue="1" operator="equal">
      <formula>"BAJO"</formula>
    </cfRule>
    <cfRule type="cellIs" dxfId="9" priority="62" stopIfTrue="1" operator="equal">
      <formula>"MEDIO"</formula>
    </cfRule>
  </conditionalFormatting>
  <conditionalFormatting sqref="W11:W19">
    <cfRule type="containsText" dxfId="8" priority="198" operator="containsText" text="ALTO">
      <formula>NOT(ISERROR(SEARCH("ALTO",W11)))</formula>
    </cfRule>
    <cfRule type="containsText" dxfId="7" priority="200" operator="containsText" text="BAJO">
      <formula>NOT(ISERROR(SEARCH("BAJO",W11)))</formula>
    </cfRule>
    <cfRule type="containsText" dxfId="6" priority="199" operator="containsText" text="MEDIO">
      <formula>NOT(ISERROR(SEARCH("MEDIO",W11)))</formula>
    </cfRule>
  </conditionalFormatting>
  <conditionalFormatting sqref="W21:W36">
    <cfRule type="containsText" dxfId="5" priority="48" operator="containsText" text="BAJO">
      <formula>NOT(ISERROR(SEARCH("BAJO",W21)))</formula>
    </cfRule>
    <cfRule type="containsText" dxfId="4" priority="47" operator="containsText" text="MEDIO">
      <formula>NOT(ISERROR(SEARCH("MEDIO",W21)))</formula>
    </cfRule>
    <cfRule type="containsText" dxfId="3" priority="46" operator="containsText" text="ALTO">
      <formula>NOT(ISERROR(SEARCH("ALTO",W21)))</formula>
    </cfRule>
  </conditionalFormatting>
  <conditionalFormatting sqref="W38:W43">
    <cfRule type="containsText" dxfId="2" priority="58" operator="containsText" text="ALTO">
      <formula>NOT(ISERROR(SEARCH("ALTO",W38)))</formula>
    </cfRule>
    <cfRule type="containsText" dxfId="1" priority="60" operator="containsText" text="BAJO">
      <formula>NOT(ISERROR(SEARCH("BAJO",W38)))</formula>
    </cfRule>
    <cfRule type="containsText" dxfId="0" priority="59" operator="containsText" text="MEDIO">
      <formula>NOT(ISERROR(SEARCH("MEDIO",W38)))</formula>
    </cfRule>
  </conditionalFormatting>
  <printOptions horizontalCentered="1"/>
  <pageMargins left="0.19685039370078741" right="0.19685039370078741" top="0.39370078740157483" bottom="0.39370078740157483" header="0.31496062992125984" footer="0.31496062992125984"/>
  <pageSetup paperSize="5" scale="39"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9182CDE42CDB24DA957A2A5523AAC63" ma:contentTypeVersion="16" ma:contentTypeDescription="Crear nuevo documento." ma:contentTypeScope="" ma:versionID="0fcc2ac79a55f92a458a536cf103134e">
  <xsd:schema xmlns:xsd="http://www.w3.org/2001/XMLSchema" xmlns:xs="http://www.w3.org/2001/XMLSchema" xmlns:p="http://schemas.microsoft.com/office/2006/metadata/properties" xmlns:ns2="40db984f-f749-4df9-80d0-1416c7425b5f" xmlns:ns3="204142f8-d32b-49b7-ab18-b7b86ad58d2c" targetNamespace="http://schemas.microsoft.com/office/2006/metadata/properties" ma:root="true" ma:fieldsID="23ec24614e4ce061314198040113672c" ns2:_="" ns3:_="">
    <xsd:import namespace="40db984f-f749-4df9-80d0-1416c7425b5f"/>
    <xsd:import namespace="204142f8-d32b-49b7-ab18-b7b86ad58d2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b984f-f749-4df9-80d0-1416c7425b5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6990bb65-6c50-4f38-babf-c7965d6a802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04142f8-d32b-49b7-ab18-b7b86ad58d2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bd59b84-2fdf-49c8-baa4-cd4c95ce1f8c}" ma:internalName="TaxCatchAll" ma:showField="CatchAllData" ma:web="204142f8-d32b-49b7-ab18-b7b86ad58d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04142f8-d32b-49b7-ab18-b7b86ad58d2c" xsi:nil="true"/>
    <lcf76f155ced4ddcb4097134ff3c332f xmlns="40db984f-f749-4df9-80d0-1416c7425b5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3E06664-9FE0-4AB7-A2F8-107FFD6A56B0}">
  <ds:schemaRefs>
    <ds:schemaRef ds:uri="http://schemas.microsoft.com/sharepoint/v3/contenttype/forms"/>
  </ds:schemaRefs>
</ds:datastoreItem>
</file>

<file path=customXml/itemProps2.xml><?xml version="1.0" encoding="utf-8"?>
<ds:datastoreItem xmlns:ds="http://schemas.openxmlformats.org/officeDocument/2006/customXml" ds:itemID="{4EED687C-4039-458F-89B4-ACDF8043D8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db984f-f749-4df9-80d0-1416c7425b5f"/>
    <ds:schemaRef ds:uri="204142f8-d32b-49b7-ab18-b7b86ad58d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0AEF68-AAF6-432C-A471-B81EC7AF7D8C}">
  <ds:schemaRefs>
    <ds:schemaRef ds:uri="http://schemas.microsoft.com/office/2006/metadata/properties"/>
    <ds:schemaRef ds:uri="http://schemas.microsoft.com/office/infopath/2007/PartnerControls"/>
    <ds:schemaRef ds:uri="204142f8-d32b-49b7-ab18-b7b86ad58d2c"/>
    <ds:schemaRef ds:uri="40db984f-f749-4df9-80d0-1416c7425b5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Portada</vt:lpstr>
      <vt:lpstr>amenazas</vt:lpstr>
      <vt:lpstr>Hoja2</vt:lpstr>
      <vt:lpstr> Vulpersonas</vt:lpstr>
      <vt:lpstr>Vulrecursos</vt:lpstr>
      <vt:lpstr> Vulsistem</vt:lpstr>
      <vt:lpstr>Analisis de riesgo </vt:lpstr>
      <vt:lpstr>' Vulsistem'!Área_de_impresión</vt:lpstr>
      <vt:lpstr>'Analisis de riesgo '!Área_de_impresión</vt:lpstr>
    </vt:vector>
  </TitlesOfParts>
  <Manager/>
  <Company>aposentos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ANALISIS DE AMENAZAS Y VULNERABILIDAD</dc:title>
  <dc:subject>PLAN DE EMERGENCIAS</dc:subject>
  <dc:creator>OR CUELLAR</dc:creator>
  <cp:keywords/>
  <dc:description/>
  <cp:lastModifiedBy>Angela Cristina Cifuentes Corredor</cp:lastModifiedBy>
  <cp:revision/>
  <dcterms:created xsi:type="dcterms:W3CDTF">2003-09-05T13:36:03Z</dcterms:created>
  <dcterms:modified xsi:type="dcterms:W3CDTF">2026-04-17T19:11:51Z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0x01010099182CDE42CDB24DA957A2A5523AAC63</vt:lpwstr>
  </property>
  <property fmtid="{D5CDD505-2E9C-101B-9397-08002B2CF9AE}" pid="3" name="MediaServiceImageTags">
    <vt:lpwstr/>
  </property>
</Properties>
</file>