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https://bomberosbog-my.sharepoint.com/personal/acifuentes_bomberosbogota_gov_co/Documents/Documentos/2026/Procedimientos/SST/Planes de emergencia/Finales 17042026/B-6 FONTIBÓN/"/>
    </mc:Choice>
  </mc:AlternateContent>
  <xr:revisionPtr revIDLastSave="1" documentId="13_ncr:1_{5727F75D-06D9-483B-985D-45390354A8F0}" xr6:coauthVersionLast="47" xr6:coauthVersionMax="47" xr10:uidLastSave="{41604EB5-88DB-42CD-B45A-D7E54A431E0E}"/>
  <bookViews>
    <workbookView xWindow="-108" yWindow="-108" windowWidth="23256" windowHeight="12456" tabRatio="759" xr2:uid="{00000000-000D-0000-FFFF-FFFF00000000}"/>
  </bookViews>
  <sheets>
    <sheet name="Portada" sheetId="14" r:id="rId1"/>
    <sheet name="Amenazas" sheetId="8" r:id="rId2"/>
    <sheet name="Hoja2" sheetId="17" state="hidden" r:id="rId3"/>
    <sheet name=" Vulpersonas" sheetId="3" r:id="rId4"/>
    <sheet name="Vulrecursos" sheetId="7" r:id="rId5"/>
    <sheet name=" Vulsistem" sheetId="4" r:id="rId6"/>
    <sheet name="Analisis del riesgo" sheetId="12" r:id="rId7"/>
  </sheets>
  <definedNames>
    <definedName name="_xlnm._FilterDatabase" localSheetId="1" hidden="1">Amenazas!#REF!</definedName>
    <definedName name="_xlnm.Print_Area" localSheetId="5">' Vulsistem'!$A$1:$G$40</definedName>
    <definedName name="_xlnm.Print_Area" localSheetId="6">'Analisis del riesgo'!$A$1:$W$40</definedName>
    <definedName name="_xlnm.Print_Area" localSheetId="4">Vulrecursos!$A$1:$G$58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2" l="1"/>
  <c r="A40" i="12"/>
  <c r="B39" i="12"/>
  <c r="C39" i="12" s="1"/>
  <c r="A39" i="12"/>
  <c r="B38" i="12"/>
  <c r="A38" i="12"/>
  <c r="B37" i="12"/>
  <c r="C37" i="12" s="1"/>
  <c r="A37" i="12"/>
  <c r="B36" i="12"/>
  <c r="A36" i="12"/>
  <c r="B35" i="12"/>
  <c r="C35" i="12" s="1"/>
  <c r="A35" i="12"/>
  <c r="B33" i="12"/>
  <c r="A33" i="12"/>
  <c r="B32" i="12"/>
  <c r="C32" i="12" s="1"/>
  <c r="A32" i="12"/>
  <c r="B31" i="12"/>
  <c r="A31" i="12"/>
  <c r="B30" i="12"/>
  <c r="C30" i="12" s="1"/>
  <c r="A30" i="12"/>
  <c r="B29" i="12"/>
  <c r="C29" i="12" s="1"/>
  <c r="A29" i="12"/>
  <c r="B28" i="12"/>
  <c r="C28" i="12" s="1"/>
  <c r="A28" i="12"/>
  <c r="B27" i="12"/>
  <c r="A27" i="12"/>
  <c r="B26" i="12"/>
  <c r="C26" i="12" s="1"/>
  <c r="A26" i="12"/>
  <c r="B25" i="12"/>
  <c r="A25" i="12"/>
  <c r="B24" i="12"/>
  <c r="C24" i="12" s="1"/>
  <c r="A24" i="12"/>
  <c r="B23" i="12"/>
  <c r="A23" i="12"/>
  <c r="B22" i="12"/>
  <c r="C22" i="12" s="1"/>
  <c r="A22" i="12"/>
  <c r="B21" i="12"/>
  <c r="C21" i="12" s="1"/>
  <c r="A21" i="12"/>
  <c r="B20" i="12"/>
  <c r="C20" i="12" s="1"/>
  <c r="A20" i="12"/>
  <c r="B19" i="12"/>
  <c r="A19" i="12"/>
  <c r="B17" i="12"/>
  <c r="C17" i="12" s="1"/>
  <c r="A17" i="12"/>
  <c r="B16" i="12"/>
  <c r="A16" i="12"/>
  <c r="B15" i="12"/>
  <c r="C15" i="12" s="1"/>
  <c r="A15" i="12"/>
  <c r="B14" i="12"/>
  <c r="A14" i="12"/>
  <c r="B13" i="12"/>
  <c r="C13" i="12" s="1"/>
  <c r="A13" i="12"/>
  <c r="B12" i="12"/>
  <c r="C12" i="12" s="1"/>
  <c r="A12" i="12"/>
  <c r="B11" i="12"/>
  <c r="C11" i="12" s="1"/>
  <c r="A11" i="12"/>
  <c r="D25" i="4"/>
  <c r="R12" i="12" s="1"/>
  <c r="D18" i="4"/>
  <c r="Q13" i="12" s="1"/>
  <c r="D12" i="4"/>
  <c r="D43" i="7"/>
  <c r="D32" i="7"/>
  <c r="E32" i="7" s="1"/>
  <c r="D14" i="7"/>
  <c r="D31" i="3"/>
  <c r="F40" i="12" s="1"/>
  <c r="D24" i="3"/>
  <c r="E16" i="12" s="1"/>
  <c r="D17" i="3"/>
  <c r="D14" i="12" s="1"/>
  <c r="K35" i="12" l="1"/>
  <c r="D15" i="12"/>
  <c r="D17" i="12"/>
  <c r="D20" i="12"/>
  <c r="D22" i="12"/>
  <c r="D24" i="12"/>
  <c r="D26" i="12"/>
  <c r="D28" i="12"/>
  <c r="D30" i="12"/>
  <c r="D32" i="12"/>
  <c r="K38" i="12"/>
  <c r="F15" i="12"/>
  <c r="K17" i="12"/>
  <c r="K20" i="12"/>
  <c r="K22" i="12"/>
  <c r="K24" i="12"/>
  <c r="K26" i="12"/>
  <c r="K28" i="12"/>
  <c r="K30" i="12"/>
  <c r="K32" i="12"/>
  <c r="E24" i="3"/>
  <c r="K36" i="12"/>
  <c r="K39" i="12"/>
  <c r="E14" i="12"/>
  <c r="D19" i="12"/>
  <c r="D21" i="12"/>
  <c r="D23" i="12"/>
  <c r="D25" i="12"/>
  <c r="D27" i="12"/>
  <c r="D29" i="12"/>
  <c r="D31" i="12"/>
  <c r="K33" i="12"/>
  <c r="K14" i="12"/>
  <c r="K16" i="12"/>
  <c r="K19" i="12"/>
  <c r="K21" i="12"/>
  <c r="K23" i="12"/>
  <c r="K25" i="12"/>
  <c r="K27" i="12"/>
  <c r="K29" i="12"/>
  <c r="K31" i="12"/>
  <c r="K37" i="12"/>
  <c r="K12" i="12"/>
  <c r="K40" i="12"/>
  <c r="R14" i="12"/>
  <c r="F13" i="12"/>
  <c r="F11" i="12"/>
  <c r="D33" i="12"/>
  <c r="D35" i="12"/>
  <c r="D36" i="12"/>
  <c r="D37" i="12"/>
  <c r="D38" i="12"/>
  <c r="D39" i="12"/>
  <c r="D40" i="12"/>
  <c r="D13" i="12"/>
  <c r="E17" i="3"/>
  <c r="D11" i="12"/>
  <c r="L14" i="12"/>
  <c r="L40" i="12"/>
  <c r="L39" i="12"/>
  <c r="L38" i="12"/>
  <c r="L37" i="12"/>
  <c r="L36" i="12"/>
  <c r="L35" i="12"/>
  <c r="L33" i="12"/>
  <c r="L32" i="12"/>
  <c r="L31" i="12"/>
  <c r="L30" i="12"/>
  <c r="L29" i="12"/>
  <c r="L28" i="12"/>
  <c r="L27" i="12"/>
  <c r="L26" i="12"/>
  <c r="L25" i="12"/>
  <c r="L24" i="12"/>
  <c r="L23" i="12"/>
  <c r="L22" i="12"/>
  <c r="L21" i="12"/>
  <c r="L20" i="12"/>
  <c r="L19" i="12"/>
  <c r="L17" i="12"/>
  <c r="L16" i="12"/>
  <c r="L12" i="12"/>
  <c r="E43" i="7"/>
  <c r="P13" i="12"/>
  <c r="E12" i="4"/>
  <c r="P15" i="12"/>
  <c r="P11" i="12"/>
  <c r="L11" i="12"/>
  <c r="P12" i="12"/>
  <c r="Q40" i="12"/>
  <c r="Q39" i="12"/>
  <c r="Q38" i="12"/>
  <c r="Q37" i="12"/>
  <c r="Q36" i="12"/>
  <c r="Q35" i="12"/>
  <c r="Q33" i="12"/>
  <c r="Q32" i="12"/>
  <c r="Q31" i="12"/>
  <c r="Q30" i="12"/>
  <c r="Q29" i="12"/>
  <c r="Q28" i="12"/>
  <c r="Q27" i="12"/>
  <c r="Q26" i="12"/>
  <c r="Q25" i="12"/>
  <c r="Q24" i="12"/>
  <c r="Q23" i="12"/>
  <c r="Q22" i="12"/>
  <c r="Q21" i="12"/>
  <c r="Q20" i="12"/>
  <c r="Q19" i="12"/>
  <c r="Q17" i="12"/>
  <c r="Q16" i="12"/>
  <c r="Q12" i="12"/>
  <c r="Q14" i="12"/>
  <c r="E18" i="4"/>
  <c r="Q11" i="12"/>
  <c r="P17" i="12"/>
  <c r="P20" i="12"/>
  <c r="P22" i="12"/>
  <c r="P24" i="12"/>
  <c r="P26" i="12"/>
  <c r="P28" i="12"/>
  <c r="P30" i="12"/>
  <c r="P32" i="12"/>
  <c r="P35" i="12"/>
  <c r="P37" i="12"/>
  <c r="P39" i="12"/>
  <c r="E40" i="12"/>
  <c r="E39" i="12"/>
  <c r="E38" i="12"/>
  <c r="E37" i="12"/>
  <c r="E36" i="12"/>
  <c r="E35" i="12"/>
  <c r="E33" i="12"/>
  <c r="E32" i="12"/>
  <c r="E31" i="12"/>
  <c r="E30" i="12"/>
  <c r="E29" i="12"/>
  <c r="E28" i="12"/>
  <c r="E27" i="12"/>
  <c r="E26" i="12"/>
  <c r="E25" i="12"/>
  <c r="E24" i="12"/>
  <c r="E23" i="12"/>
  <c r="E22" i="12"/>
  <c r="E21" i="12"/>
  <c r="E20" i="12"/>
  <c r="E19" i="12"/>
  <c r="E17" i="12"/>
  <c r="E13" i="12"/>
  <c r="E15" i="12"/>
  <c r="E11" i="12"/>
  <c r="R15" i="12"/>
  <c r="R11" i="12"/>
  <c r="E25" i="4"/>
  <c r="R13" i="12"/>
  <c r="R39" i="12"/>
  <c r="R38" i="12"/>
  <c r="R37" i="12"/>
  <c r="R36" i="12"/>
  <c r="R35" i="12"/>
  <c r="R33" i="12"/>
  <c r="R32" i="12"/>
  <c r="R31" i="12"/>
  <c r="R30" i="12"/>
  <c r="R29" i="12"/>
  <c r="R28" i="12"/>
  <c r="R27" i="12"/>
  <c r="R26" i="12"/>
  <c r="R25" i="12"/>
  <c r="R24" i="12"/>
  <c r="R23" i="12"/>
  <c r="R22" i="12"/>
  <c r="R21" i="12"/>
  <c r="R20" i="12"/>
  <c r="R19" i="12"/>
  <c r="R17" i="12"/>
  <c r="R40" i="12"/>
  <c r="E12" i="12"/>
  <c r="L15" i="12"/>
  <c r="P16" i="12"/>
  <c r="D26" i="4"/>
  <c r="L13" i="12"/>
  <c r="P14" i="12"/>
  <c r="Q15" i="12"/>
  <c r="R16" i="12"/>
  <c r="P19" i="12"/>
  <c r="P21" i="12"/>
  <c r="P23" i="12"/>
  <c r="P25" i="12"/>
  <c r="P27" i="12"/>
  <c r="P29" i="12"/>
  <c r="P31" i="12"/>
  <c r="P33" i="12"/>
  <c r="P36" i="12"/>
  <c r="P38" i="12"/>
  <c r="P40" i="12"/>
  <c r="D12" i="12"/>
  <c r="K13" i="12"/>
  <c r="F14" i="12"/>
  <c r="D16" i="12"/>
  <c r="K11" i="12"/>
  <c r="F12" i="12"/>
  <c r="K15" i="12"/>
  <c r="F16" i="12"/>
  <c r="E31" i="3"/>
  <c r="D32" i="3"/>
  <c r="F17" i="12"/>
  <c r="F19" i="12"/>
  <c r="F20" i="12"/>
  <c r="F21" i="12"/>
  <c r="F22" i="12"/>
  <c r="F23" i="12"/>
  <c r="F24" i="12"/>
  <c r="F25" i="12"/>
  <c r="F26" i="12"/>
  <c r="F27" i="12"/>
  <c r="F28" i="12"/>
  <c r="F29" i="12"/>
  <c r="F30" i="12"/>
  <c r="F31" i="12"/>
  <c r="F32" i="12"/>
  <c r="F33" i="12"/>
  <c r="F35" i="12"/>
  <c r="F36" i="12"/>
  <c r="F37" i="12"/>
  <c r="F38" i="12"/>
  <c r="F39" i="12"/>
  <c r="D44" i="7"/>
  <c r="M38" i="12" s="1"/>
  <c r="N38" i="12" s="1"/>
  <c r="J13" i="12"/>
  <c r="J17" i="12"/>
  <c r="J20" i="12"/>
  <c r="J22" i="12"/>
  <c r="J24" i="12"/>
  <c r="J26" i="12"/>
  <c r="J28" i="12"/>
  <c r="J30" i="12"/>
  <c r="J32" i="12"/>
  <c r="J35" i="12"/>
  <c r="J37" i="12"/>
  <c r="J39" i="12"/>
  <c r="E14" i="7"/>
  <c r="J11" i="12"/>
  <c r="J15" i="12"/>
  <c r="J12" i="12"/>
  <c r="J14" i="12"/>
  <c r="J16" i="12"/>
  <c r="J19" i="12"/>
  <c r="J21" i="12"/>
  <c r="J23" i="12"/>
  <c r="J25" i="12"/>
  <c r="J27" i="12"/>
  <c r="J29" i="12"/>
  <c r="J31" i="12"/>
  <c r="J33" i="12"/>
  <c r="J36" i="12"/>
  <c r="J38" i="12"/>
  <c r="J40" i="12"/>
  <c r="C16" i="12"/>
  <c r="C33" i="12"/>
  <c r="C25" i="12"/>
  <c r="C38" i="12"/>
  <c r="C14" i="12"/>
  <c r="C19" i="12"/>
  <c r="C23" i="12"/>
  <c r="C27" i="12"/>
  <c r="C31" i="12"/>
  <c r="C36" i="12"/>
  <c r="C40" i="12"/>
  <c r="S14" i="12" l="1"/>
  <c r="T14" i="12" s="1"/>
  <c r="U14" i="12" s="1"/>
  <c r="S40" i="12"/>
  <c r="T40" i="12" s="1"/>
  <c r="U40" i="12" s="1"/>
  <c r="S39" i="12"/>
  <c r="T39" i="12" s="1"/>
  <c r="U39" i="12" s="1"/>
  <c r="S38" i="12"/>
  <c r="T38" i="12" s="1"/>
  <c r="U38" i="12" s="1"/>
  <c r="S37" i="12"/>
  <c r="T37" i="12" s="1"/>
  <c r="U37" i="12" s="1"/>
  <c r="S36" i="12"/>
  <c r="T36" i="12" s="1"/>
  <c r="U36" i="12" s="1"/>
  <c r="S35" i="12"/>
  <c r="T35" i="12" s="1"/>
  <c r="U35" i="12" s="1"/>
  <c r="S33" i="12"/>
  <c r="T33" i="12" s="1"/>
  <c r="U33" i="12" s="1"/>
  <c r="S32" i="12"/>
  <c r="T32" i="12" s="1"/>
  <c r="U32" i="12" s="1"/>
  <c r="S31" i="12"/>
  <c r="T31" i="12" s="1"/>
  <c r="U31" i="12" s="1"/>
  <c r="S30" i="12"/>
  <c r="T30" i="12" s="1"/>
  <c r="U30" i="12" s="1"/>
  <c r="S29" i="12"/>
  <c r="T29" i="12" s="1"/>
  <c r="U29" i="12" s="1"/>
  <c r="S28" i="12"/>
  <c r="T28" i="12" s="1"/>
  <c r="U28" i="12" s="1"/>
  <c r="S27" i="12"/>
  <c r="T27" i="12" s="1"/>
  <c r="U27" i="12" s="1"/>
  <c r="S26" i="12"/>
  <c r="T26" i="12" s="1"/>
  <c r="U26" i="12" s="1"/>
  <c r="S25" i="12"/>
  <c r="T25" i="12" s="1"/>
  <c r="U25" i="12" s="1"/>
  <c r="S24" i="12"/>
  <c r="T24" i="12" s="1"/>
  <c r="U24" i="12" s="1"/>
  <c r="S23" i="12"/>
  <c r="T23" i="12" s="1"/>
  <c r="U23" i="12" s="1"/>
  <c r="S22" i="12"/>
  <c r="T22" i="12" s="1"/>
  <c r="U22" i="12" s="1"/>
  <c r="S21" i="12"/>
  <c r="T21" i="12" s="1"/>
  <c r="U21" i="12" s="1"/>
  <c r="S20" i="12"/>
  <c r="T20" i="12" s="1"/>
  <c r="U20" i="12" s="1"/>
  <c r="S19" i="12"/>
  <c r="T19" i="12" s="1"/>
  <c r="U19" i="12" s="1"/>
  <c r="S17" i="12"/>
  <c r="T17" i="12" s="1"/>
  <c r="U17" i="12" s="1"/>
  <c r="S16" i="12"/>
  <c r="T16" i="12" s="1"/>
  <c r="U16" i="12" s="1"/>
  <c r="S12" i="12"/>
  <c r="T12" i="12" s="1"/>
  <c r="U12" i="12" s="1"/>
  <c r="E26" i="4"/>
  <c r="V25" i="14" s="1"/>
  <c r="S11" i="12"/>
  <c r="T11" i="12" s="1"/>
  <c r="U11" i="12" s="1"/>
  <c r="R25" i="14"/>
  <c r="S13" i="12"/>
  <c r="T13" i="12" s="1"/>
  <c r="U13" i="12" s="1"/>
  <c r="S15" i="12"/>
  <c r="T15" i="12" s="1"/>
  <c r="U15" i="12" s="1"/>
  <c r="G40" i="12"/>
  <c r="H40" i="12" s="1"/>
  <c r="I40" i="12" s="1"/>
  <c r="G39" i="12"/>
  <c r="H39" i="12" s="1"/>
  <c r="I39" i="12" s="1"/>
  <c r="G38" i="12"/>
  <c r="H38" i="12" s="1"/>
  <c r="I38" i="12" s="1"/>
  <c r="G37" i="12"/>
  <c r="H37" i="12" s="1"/>
  <c r="I37" i="12" s="1"/>
  <c r="G36" i="12"/>
  <c r="H36" i="12" s="1"/>
  <c r="I36" i="12" s="1"/>
  <c r="G35" i="12"/>
  <c r="H35" i="12" s="1"/>
  <c r="I35" i="12" s="1"/>
  <c r="G33" i="12"/>
  <c r="H33" i="12" s="1"/>
  <c r="I33" i="12" s="1"/>
  <c r="G32" i="12"/>
  <c r="H32" i="12" s="1"/>
  <c r="I32" i="12" s="1"/>
  <c r="G28" i="12"/>
  <c r="H28" i="12" s="1"/>
  <c r="I28" i="12" s="1"/>
  <c r="G23" i="12"/>
  <c r="H23" i="12" s="1"/>
  <c r="I23" i="12" s="1"/>
  <c r="G17" i="12"/>
  <c r="H17" i="12" s="1"/>
  <c r="I17" i="12" s="1"/>
  <c r="G14" i="12"/>
  <c r="H14" i="12" s="1"/>
  <c r="I14" i="12" s="1"/>
  <c r="G24" i="12"/>
  <c r="H24" i="12" s="1"/>
  <c r="I24" i="12" s="1"/>
  <c r="G16" i="12"/>
  <c r="H16" i="12" s="1"/>
  <c r="I16" i="12" s="1"/>
  <c r="G12" i="12"/>
  <c r="H12" i="12" s="1"/>
  <c r="I12" i="12" s="1"/>
  <c r="E32" i="3"/>
  <c r="V23" i="14" s="1"/>
  <c r="R23" i="14"/>
  <c r="G31" i="12"/>
  <c r="H31" i="12" s="1"/>
  <c r="I31" i="12" s="1"/>
  <c r="G27" i="12"/>
  <c r="H27" i="12" s="1"/>
  <c r="I27" i="12" s="1"/>
  <c r="G25" i="12"/>
  <c r="H25" i="12" s="1"/>
  <c r="I25" i="12" s="1"/>
  <c r="G22" i="12"/>
  <c r="H22" i="12" s="1"/>
  <c r="I22" i="12" s="1"/>
  <c r="G20" i="12"/>
  <c r="H20" i="12" s="1"/>
  <c r="I20" i="12" s="1"/>
  <c r="G15" i="12"/>
  <c r="H15" i="12" s="1"/>
  <c r="I15" i="12" s="1"/>
  <c r="G30" i="12"/>
  <c r="H30" i="12" s="1"/>
  <c r="I30" i="12" s="1"/>
  <c r="G29" i="12"/>
  <c r="H29" i="12" s="1"/>
  <c r="I29" i="12" s="1"/>
  <c r="G26" i="12"/>
  <c r="H26" i="12" s="1"/>
  <c r="I26" i="12" s="1"/>
  <c r="G21" i="12"/>
  <c r="H21" i="12" s="1"/>
  <c r="I21" i="12" s="1"/>
  <c r="G19" i="12"/>
  <c r="H19" i="12" s="1"/>
  <c r="I19" i="12" s="1"/>
  <c r="G13" i="12"/>
  <c r="H13" i="12" s="1"/>
  <c r="I13" i="12" s="1"/>
  <c r="G11" i="12"/>
  <c r="H11" i="12" s="1"/>
  <c r="I11" i="12" s="1"/>
  <c r="M31" i="12"/>
  <c r="N31" i="12" s="1"/>
  <c r="O31" i="12" s="1"/>
  <c r="M30" i="12"/>
  <c r="N30" i="12" s="1"/>
  <c r="O30" i="12" s="1"/>
  <c r="M39" i="12"/>
  <c r="N39" i="12" s="1"/>
  <c r="O39" i="12" s="1"/>
  <c r="M23" i="12"/>
  <c r="N23" i="12" s="1"/>
  <c r="O23" i="12" s="1"/>
  <c r="M13" i="12"/>
  <c r="N13" i="12" s="1"/>
  <c r="O13" i="12" s="1"/>
  <c r="M22" i="12"/>
  <c r="N22" i="12" s="1"/>
  <c r="O22" i="12" s="1"/>
  <c r="R24" i="14"/>
  <c r="M14" i="12"/>
  <c r="N14" i="12" s="1"/>
  <c r="O14" i="12" s="1"/>
  <c r="M25" i="12"/>
  <c r="N25" i="12" s="1"/>
  <c r="O25" i="12" s="1"/>
  <c r="M24" i="12"/>
  <c r="N24" i="12" s="1"/>
  <c r="O24" i="12" s="1"/>
  <c r="M40" i="12"/>
  <c r="N40" i="12" s="1"/>
  <c r="O40" i="12" s="1"/>
  <c r="O38" i="12"/>
  <c r="M26" i="12"/>
  <c r="N26" i="12" s="1"/>
  <c r="O26" i="12" s="1"/>
  <c r="E44" i="7"/>
  <c r="V24" i="14" s="1"/>
  <c r="M27" i="12"/>
  <c r="N27" i="12" s="1"/>
  <c r="O27" i="12" s="1"/>
  <c r="W23" i="12"/>
  <c r="M11" i="12"/>
  <c r="N11" i="12" s="1"/>
  <c r="O11" i="12" s="1"/>
  <c r="M28" i="12"/>
  <c r="N28" i="12" s="1"/>
  <c r="M12" i="12"/>
  <c r="N12" i="12" s="1"/>
  <c r="O12" i="12" s="1"/>
  <c r="M29" i="12"/>
  <c r="N29" i="12" s="1"/>
  <c r="M15" i="12"/>
  <c r="N15" i="12" s="1"/>
  <c r="M33" i="12"/>
  <c r="N33" i="12" s="1"/>
  <c r="M17" i="12"/>
  <c r="N17" i="12" s="1"/>
  <c r="M35" i="12"/>
  <c r="N35" i="12" s="1"/>
  <c r="M19" i="12"/>
  <c r="N19" i="12" s="1"/>
  <c r="M36" i="12"/>
  <c r="N36" i="12" s="1"/>
  <c r="M32" i="12"/>
  <c r="N32" i="12" s="1"/>
  <c r="M16" i="12"/>
  <c r="N16" i="12" s="1"/>
  <c r="M20" i="12"/>
  <c r="N20" i="12" s="1"/>
  <c r="M37" i="12"/>
  <c r="N37" i="12" s="1"/>
  <c r="M21" i="12"/>
  <c r="N21" i="12" s="1"/>
  <c r="W38" i="12" l="1"/>
  <c r="W40" i="12"/>
  <c r="W13" i="12"/>
  <c r="W29" i="12"/>
  <c r="W26" i="12"/>
  <c r="W14" i="12"/>
  <c r="W31" i="12"/>
  <c r="W24" i="12"/>
  <c r="W25" i="12"/>
  <c r="W39" i="12"/>
  <c r="W11" i="12"/>
  <c r="W12" i="12"/>
  <c r="O21" i="12"/>
  <c r="W21" i="12"/>
  <c r="O36" i="12"/>
  <c r="W36" i="12"/>
  <c r="O37" i="12"/>
  <c r="W37" i="12"/>
  <c r="O19" i="12"/>
  <c r="W19" i="12"/>
  <c r="O20" i="12"/>
  <c r="W20" i="12"/>
  <c r="O35" i="12"/>
  <c r="W35" i="12"/>
  <c r="O17" i="12"/>
  <c r="W17" i="12"/>
  <c r="O16" i="12"/>
  <c r="W16" i="12"/>
  <c r="O15" i="12"/>
  <c r="W15" i="12"/>
  <c r="O32" i="12"/>
  <c r="W32" i="12"/>
  <c r="W22" i="12"/>
  <c r="O33" i="12"/>
  <c r="W33" i="12"/>
  <c r="W27" i="12"/>
  <c r="O29" i="12"/>
  <c r="W30" i="12"/>
  <c r="O28" i="12"/>
  <c r="W2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Yahira Placides Urquijo</author>
    <author>usuario</author>
  </authors>
  <commentList>
    <comment ref="D5" authorId="0" shapeId="0" xr:uid="{00000000-0006-0000-0100-000001000000}">
      <text>
        <r>
          <rPr>
            <b/>
            <sz val="9"/>
            <color indexed="81"/>
            <rFont val="Tahoma"/>
            <family val="2"/>
          </rPr>
          <t>EXTERNA
EXTERNA-INTERNA
INTERNA</t>
        </r>
      </text>
    </comment>
    <comment ref="E5" authorId="1" shapeId="0" xr:uid="{00000000-0006-0000-0100-000002000000}">
      <text>
        <r>
          <rPr>
            <b/>
            <sz val="9"/>
            <color indexed="81"/>
            <rFont val="Tahoma"/>
            <family val="2"/>
          </rPr>
          <t xml:space="preserve">Esta descripción debe ser lo más
detallada incluyendo en lo posible la fuente que la generaría, registros históricos, o estudios que sustenten la posibilidad de ocurrencia del evento.
</t>
        </r>
      </text>
    </comment>
    <comment ref="F5" authorId="0" shapeId="0" xr:uid="{00000000-0006-0000-0100-000003000000}">
      <text>
        <r>
          <rPr>
            <b/>
            <sz val="9"/>
            <color indexed="81"/>
            <rFont val="Tahoma"/>
            <family val="2"/>
          </rPr>
          <t>Posible
Probable
Inminente</t>
        </r>
      </text>
    </comment>
  </commentList>
</comments>
</file>

<file path=xl/sharedStrings.xml><?xml version="1.0" encoding="utf-8"?>
<sst xmlns="http://schemas.openxmlformats.org/spreadsheetml/2006/main" count="477" uniqueCount="289">
  <si>
    <t xml:space="preserve"> ANÁLISIS DE RIESGO </t>
  </si>
  <si>
    <t>DATOS DE LA ORGANIZACIÓN</t>
  </si>
  <si>
    <t>EMPRESA</t>
  </si>
  <si>
    <t>NIT</t>
  </si>
  <si>
    <t>ACTIVIDAD ECONÓMICA</t>
  </si>
  <si>
    <t>DIRECCIÓN</t>
  </si>
  <si>
    <t>TELÉFONO</t>
  </si>
  <si>
    <t>CIUDAD</t>
  </si>
  <si>
    <t>DEPARTAMENTO</t>
  </si>
  <si>
    <t>No. COLABORADORES</t>
  </si>
  <si>
    <t>POBLACIÓN FLOTANTE</t>
  </si>
  <si>
    <t>INFORMACIÓN DEL ANÁLISIS DEL RIESGO</t>
  </si>
  <si>
    <t>Fecha de Elaboración:</t>
  </si>
  <si>
    <t>Fecha de Revisión:</t>
  </si>
  <si>
    <t>Responsable de Elaboración:</t>
  </si>
  <si>
    <t>ITEMS EVALUACIÓN DEL RIESGO</t>
  </si>
  <si>
    <t>RESULTADO EVALUACIÓN</t>
  </si>
  <si>
    <t>AMENAZAS</t>
  </si>
  <si>
    <t>ANÁLISIS VULNERABILIDAD</t>
  </si>
  <si>
    <t>Personas</t>
  </si>
  <si>
    <t>Recursos</t>
  </si>
  <si>
    <t>Sistemas o Procesos</t>
  </si>
  <si>
    <t>CONSOLIDADO ANÁLISIS DEL RIESGO</t>
  </si>
  <si>
    <t>PRIORIZACIÓN RIESGOS</t>
  </si>
  <si>
    <t>ANÁLISIS DE RIESGOS
AMENAZAS</t>
  </si>
  <si>
    <t>ORIGEN</t>
  </si>
  <si>
    <t>AMENAZA</t>
  </si>
  <si>
    <t xml:space="preserve">TIPO DE AMENAZA </t>
  </si>
  <si>
    <t>DESCRIPCIÓN DE LA AMENAZA</t>
  </si>
  <si>
    <t xml:space="preserve">CALIFICACIÓN DE LA AMENAZA </t>
  </si>
  <si>
    <t>NATURAL</t>
  </si>
  <si>
    <t>EXTERNA</t>
  </si>
  <si>
    <t>PROBABLE</t>
  </si>
  <si>
    <t>INTERNA - EXTERNA</t>
  </si>
  <si>
    <t>POSIBLE</t>
  </si>
  <si>
    <t>TECNOLOGICOS</t>
  </si>
  <si>
    <t>INTERNA</t>
  </si>
  <si>
    <t>SOCIAL</t>
  </si>
  <si>
    <t>EVENTO</t>
  </si>
  <si>
    <t>COLOR ASIGNADO</t>
  </si>
  <si>
    <t>COMPORTAMIENTO</t>
  </si>
  <si>
    <t>QUE SIGNIFICA</t>
  </si>
  <si>
    <t>Es aquel fenómeno que puede suceder o que es factible porque no existen razones históricas y científicas para decir que esto no sucederá.</t>
  </si>
  <si>
    <t>Nunca ha sucedido</t>
  </si>
  <si>
    <t>Es aquel fenómeno esperado del cual existen razones y argumentos técnicos científicos para creer que sucederá.</t>
  </si>
  <si>
    <t>Ya ha ocurrido</t>
  </si>
  <si>
    <t>INMINENTE</t>
  </si>
  <si>
    <t>Es aquel fenómeno esperado que tiene alta probabilidad de ocurrir.</t>
  </si>
  <si>
    <t>Evidente, detectable</t>
  </si>
  <si>
    <t xml:space="preserve">SI </t>
  </si>
  <si>
    <t xml:space="preserve">NO </t>
  </si>
  <si>
    <t>PARCIAL</t>
  </si>
  <si>
    <t>ANÁLISIS DE RIESGOS</t>
  </si>
  <si>
    <t>EVALUACIÓN DE LA VULNERABILIDAD ELEMENTO: PERSONAS</t>
  </si>
  <si>
    <r>
      <t xml:space="preserve">Para diligenciar la columna "RESPUESTA" debe colocar:
SI              = Cuando el aspecto existe o tiene un nivel bueno. El puntaje asignado es igual a </t>
    </r>
    <r>
      <rPr>
        <b/>
        <sz val="9"/>
        <color rgb="FF0000CC"/>
        <rFont val="Arial"/>
        <family val="2"/>
      </rPr>
      <t>1</t>
    </r>
    <r>
      <rPr>
        <sz val="9"/>
        <rFont val="Arial"/>
        <family val="2"/>
      </rPr>
      <t xml:space="preserve">
NO            = Cuando el aspecto no existe o tiene un nivel deficiente. El puntaje asignado es igual a </t>
    </r>
    <r>
      <rPr>
        <b/>
        <sz val="9"/>
        <color rgb="FF0000CC"/>
        <rFont val="Arial"/>
        <family val="2"/>
      </rPr>
      <t>0</t>
    </r>
    <r>
      <rPr>
        <sz val="9"/>
        <rFont val="Arial"/>
        <family val="2"/>
      </rPr>
      <t xml:space="preserve">
PARCIAL = Cuando la implementación no está terminada o tiene un nivel regular. El puntaje asignado es igual a </t>
    </r>
    <r>
      <rPr>
        <b/>
        <sz val="9"/>
        <color rgb="FF0000CC"/>
        <rFont val="Arial"/>
        <family val="2"/>
      </rPr>
      <t>0,5</t>
    </r>
  </si>
  <si>
    <t>ASPECTO A EVALUAR EN EL ELEMENTO PERSONAS</t>
  </si>
  <si>
    <t>RESPUESTA</t>
  </si>
  <si>
    <t>CALIFICACION</t>
  </si>
  <si>
    <t>OBSERVACIONES</t>
  </si>
  <si>
    <t>1.GESTIÓN ORGANIZACIONAL</t>
  </si>
  <si>
    <t>¿A los empleados se les ha asignado  responsabilidades específicas para emergencias?</t>
  </si>
  <si>
    <t>¿La Organización promueve activamente la participación de sus trabajadores en un programa de preparación para emergencias?</t>
  </si>
  <si>
    <t>¿Existe un esquema organizacional para la respuesta a emergencias, con funciones asignadas (Brigada de emergencias - Comité de emergencias)?</t>
  </si>
  <si>
    <t>¿Han establecido mecanismos de interacción con su entorno que faciliten dar respuesta apropiada a los eventos que se puedan presentar? (Comités de Ayuda Mutua –CAM, Mapa Comunitario de Riesgos, Sistemas de Alerta Temprana – SAT, etc.)</t>
  </si>
  <si>
    <t>¿Existen instrumentos o formatos para realizar inspecciones a las áreas para identificar condiciones inseguras que puedan generar emergencias ?</t>
  </si>
  <si>
    <t>¿Existen instrumentos o formatos para realizar inspecciones a los equipos utilizados en emergencias?</t>
  </si>
  <si>
    <t>¿Se mantienen actualizados los planes de emergencias?</t>
  </si>
  <si>
    <t>Promedio Gestión Organizacional</t>
  </si>
  <si>
    <t>2. CAPACITACION Y ENTRENAMIENTO</t>
  </si>
  <si>
    <t>¿Se cuenta con un programa de capacitación en prevención y control de emergencias?</t>
  </si>
  <si>
    <t>¿Todos los miembros de la sede  han sido  capacitados de acuerdo al programa de capacitación en prevención y respuesta a emergencias?</t>
  </si>
  <si>
    <t>¿El personal de la brigada  - comité, ha recibido entrenamiento y capacitación en temas de prevención y control de emergencias ?</t>
  </si>
  <si>
    <t>¿Esta divulgado el plan de emergencias y evacuación?</t>
  </si>
  <si>
    <t>Se cuenta con manuales, folletos como material de difusión en temas de prevención y control de emergencias ?</t>
  </si>
  <si>
    <t>Promedio Capacitación y Entrenamiento</t>
  </si>
  <si>
    <t>3. CARACTERÍSTICAS DE SEGURIDAD</t>
  </si>
  <si>
    <t xml:space="preserve">¿Se ha identificado y clasificado el personal fijo y flotante en los diferentes horarios laborales y no laborales (menores de edad, adultos mayores, personas con discapacidad física)? </t>
  </si>
  <si>
    <t>¿Se han contemplado acciones específicas teniendo en cuenta la clasificación de la población en la preparación y respuesta a emergencias?</t>
  </si>
  <si>
    <t>Se cuenta con elementos de protección,  suficientes y adecuados para el personal, en el desarrollo de sus actividades rutinarias?</t>
  </si>
  <si>
    <t>Se cuenta con elementos de protección personal para la respuesta para emergencias, de acuerdo con las  amenazas identificadas?</t>
  </si>
  <si>
    <t>Se cuenta con un esquema de seguridad física?</t>
  </si>
  <si>
    <t>Promedio Características de Seguridad</t>
  </si>
  <si>
    <t>VULNERABILIDAD PERSONAS (SUMA TOTAL DE PROMEDIOS)</t>
  </si>
  <si>
    <t>Interpretación de la vulnerabilidad por cada aspecto</t>
  </si>
  <si>
    <t>BUENO</t>
  </si>
  <si>
    <t>Si el resultado esta dentro del rango 0,68 a 1</t>
  </si>
  <si>
    <t>REGULAR</t>
  </si>
  <si>
    <t>Si el resultado esta dentro del rango 0,34 a 0,67</t>
  </si>
  <si>
    <t>MALO</t>
  </si>
  <si>
    <t>Si el resultado esta dentro del rango 0 a 0,33</t>
  </si>
  <si>
    <t>Interpretación de la vulnerabilidad por cada elemento</t>
  </si>
  <si>
    <t>0.0 - 1,00</t>
  </si>
  <si>
    <t>ALTA</t>
  </si>
  <si>
    <t>1,01 - 2,00</t>
  </si>
  <si>
    <t>MEDIA</t>
  </si>
  <si>
    <t>2,01 - 3,00</t>
  </si>
  <si>
    <t>BAJA</t>
  </si>
  <si>
    <t>EVALUACIÓN DE LA VULNERABILIDAD ELEMENTO: RECURSOS</t>
  </si>
  <si>
    <r>
      <t xml:space="preserve">Para diligenciar la columna "RESPUESTA" debe colocar:
SI            = Cuando el aspecto existe o tiene un nivel bueno. El puntaje asignado es igual a </t>
    </r>
    <r>
      <rPr>
        <b/>
        <sz val="10"/>
        <color rgb="FF0000CC"/>
        <rFont val="Arial"/>
        <family val="2"/>
      </rPr>
      <t>1</t>
    </r>
    <r>
      <rPr>
        <sz val="10"/>
        <rFont val="Arial"/>
        <family val="2"/>
      </rPr>
      <t xml:space="preserve">
NO          = Cuando el aspecto no existe o tiene un nivel deficiente. El puntaje asignado es igual a </t>
    </r>
    <r>
      <rPr>
        <b/>
        <sz val="10"/>
        <color rgb="FF0000CC"/>
        <rFont val="Arial"/>
        <family val="2"/>
      </rPr>
      <t>0</t>
    </r>
    <r>
      <rPr>
        <sz val="10"/>
        <rFont val="Arial"/>
        <family val="2"/>
      </rPr>
      <t xml:space="preserve">
PARCIAL = Cuando la implementación no está terminada o tiene un nivel regular. El puntaje asignado es igual a </t>
    </r>
    <r>
      <rPr>
        <b/>
        <sz val="10"/>
        <color rgb="FF0000CC"/>
        <rFont val="Arial"/>
        <family val="2"/>
      </rPr>
      <t>0,5</t>
    </r>
  </si>
  <si>
    <t>ASPECTO A EVALUAR EN EL ELEMENTO RECURSOS</t>
  </si>
  <si>
    <t>1. MATERIALES</t>
  </si>
  <si>
    <t>¿Se cuenta con cinta de acordonamiento o balizamiento?</t>
  </si>
  <si>
    <t>¿Se cuenta con extintores?</t>
  </si>
  <si>
    <t>¿Se cuenta con camillas?</t>
  </si>
  <si>
    <t>¿Se cuenta con botiquines?</t>
  </si>
  <si>
    <t xml:space="preserve">Existe dotación personal para el personal de la brigada y del comité de emergencias? </t>
  </si>
  <si>
    <t>Promedio de Materiales</t>
  </si>
  <si>
    <t>2. EDIFICACIONES</t>
  </si>
  <si>
    <t>¿El tipo de construcción es sismo resistente o cuenta con reforzamiento estructural?</t>
  </si>
  <si>
    <t>¿Existen puertas y muros cortafuego, entre otras características de seguridad?</t>
  </si>
  <si>
    <t>¿Se cuenta con escalera de emergencia,  se encuentran en buen estado, poseen doble pasamanos, señalización, antideslizantes, entre otras características de seguridad?</t>
  </si>
  <si>
    <t>Las escaleras de la edificación usadas como ruta de evacuación,  se encuentran en buen estado, poseen doble pasamanos, señalización, antideslizantes, entre otras características de seguridad?</t>
  </si>
  <si>
    <t>Los pasillos y/o balcones cuentan con barandas o muros suficientemente altos para evitar caídas?</t>
  </si>
  <si>
    <t>¿Están definidas las rutas de evacuación y salidas de emergencia, debidamente señalizadas y con iluminación alterna?</t>
  </si>
  <si>
    <t>¿Se tienen identificados espacios para la ubicación de instalaciones de emergencias (puntos de encuentro, puestos de mando, Módulos de estabilización de heridos, entre otros)?</t>
  </si>
  <si>
    <t>¿Se tienen asegurados o anclados enseres, gabinetes u objetos que puedan caer?</t>
  </si>
  <si>
    <t>Existe más de una salida?</t>
  </si>
  <si>
    <t>¿La Organización  y el sector, cuentan con sistemas de pararrayos y polo a tierra?</t>
  </si>
  <si>
    <t>¿La Organización está protegido y/o alejada  de árboles o postes que puedan caer?</t>
  </si>
  <si>
    <t>¿Las ventanas, tejas y otros elementos no estructurales, se encuentran asegurados a la estructura?</t>
  </si>
  <si>
    <t>Los vidrios de las ventanas son de seguridad o tienen película de seguridad</t>
  </si>
  <si>
    <t>Las instalaciones cuentan  con un programa de mantenimiento preventivo de las redes (agua, luz, gas, electricidad)</t>
  </si>
  <si>
    <t>La edificación cuenta con un adecuado sistema eléctrico, con protección contra sobrecargas.</t>
  </si>
  <si>
    <t>¿Están señalizados los equipos para atención de emergencias (extintores, camillas, botiquines)?</t>
  </si>
  <si>
    <t>Promedio Edificaciones</t>
  </si>
  <si>
    <t>3. EQUIPOS</t>
  </si>
  <si>
    <t xml:space="preserve">¿Se cuenta con algún sistema de alarmas? </t>
  </si>
  <si>
    <t>¿Se cuenta con sistemas automáticos de detección de incendios?</t>
  </si>
  <si>
    <t>¿Se cuenta con sistemas automáticos de control de incendios?</t>
  </si>
  <si>
    <t>¿Se cuenta con sistemas de detección y/o monitoreo de otras amenazas identificadas?</t>
  </si>
  <si>
    <t>¿Se cuenta con un sistema de comunicaciones internas?</t>
  </si>
  <si>
    <t>Se cuenta con un sistema de monitoreo o control de intrusos?</t>
  </si>
  <si>
    <t>¿Se cuenta con gabinetes contra incendio ?</t>
  </si>
  <si>
    <t>¿Se cuenta con medios de transporte para el apoyo logístico en una emergencia (área protegida)?</t>
  </si>
  <si>
    <t>¿Se cuenta con programa de mantenimiento preventivo para los equipos de emergencia?</t>
  </si>
  <si>
    <t>Promedio Equipos</t>
  </si>
  <si>
    <t>VULNERABILIDAD RECURSOS (SUMA TOTAL DE PROMEDIOS)</t>
  </si>
  <si>
    <t>EVALUACIÓN DE LA VULNERABILIDAD ELEMENTO:  SISTEMAS O PROCESOS</t>
  </si>
  <si>
    <t>ASPECTO A EVALUAR EN EL ELEMENTO SISTEMAS</t>
  </si>
  <si>
    <t>1. SERVICIOS PÚBLICOS</t>
  </si>
  <si>
    <t>¿Se cuenta con suministro de energía permanente?</t>
  </si>
  <si>
    <t xml:space="preserve">¿Se cuenta suministro de agua permanente? </t>
  </si>
  <si>
    <t xml:space="preserve">¿Se cuenta con un programa de gestión de residuos? </t>
  </si>
  <si>
    <t>Promedio Servicios Públicos</t>
  </si>
  <si>
    <t>2. SISTEMAS ALTERNOS</t>
  </si>
  <si>
    <t>¿Se cuenta con sistemas redundantes para el suministro de agua (tanque de reserva de agua, pozos subterráneos, carro tanque, entre otros?</t>
  </si>
  <si>
    <t>¿Se cuenta con sistemas redundantes para el suministro de energía (plantas eléctricas, UPS, paneles solares, entre otros?</t>
  </si>
  <si>
    <t>¿Existen hidrantes públicos y/o privados ?</t>
  </si>
  <si>
    <t>¿Se cuenta con sistema de iluminación de emergencia?</t>
  </si>
  <si>
    <t>Promedio Sistemas Alternos</t>
  </si>
  <si>
    <t xml:space="preserve">3. RECUPERACIÓN </t>
  </si>
  <si>
    <t>¿Se tienen identificados los procesos vitales para el funcionamiento de su organización?</t>
  </si>
  <si>
    <t>¿Se cuenta con un plan de continuidad del negocio?</t>
  </si>
  <si>
    <t>¿Se cuenta con algún sistema de seguros para los integrantes de la organización?</t>
  </si>
  <si>
    <t>¿Se tienen aseguradas las edificaciones y los bienes en general para cada amenaza identificada?</t>
  </si>
  <si>
    <t>Se cuenta con un sistema alterno para asegurar los expedientes en medio magnético y con alguna Cía. Aseguradora.</t>
  </si>
  <si>
    <t>Promedio Recuperación</t>
  </si>
  <si>
    <t>VULNERABILIDAD SISTEMAS O PROCESOS (SUMA TOTAL DE PROMEDIOS)</t>
  </si>
  <si>
    <t>CONSOLIDADO ANÁLISIS DE RIESGO</t>
  </si>
  <si>
    <t>ANALISIS DE AMENAZA</t>
  </si>
  <si>
    <t>ANÁLISIS DE VULNERABILIDAD</t>
  </si>
  <si>
    <t>NIVEL DEL RIESGO</t>
  </si>
  <si>
    <t>PERSONAS</t>
  </si>
  <si>
    <t>RECURSOS</t>
  </si>
  <si>
    <t>SISTEMAS O PROCESOS</t>
  </si>
  <si>
    <t>CALIFICACIÓN</t>
  </si>
  <si>
    <t>COLOR DEL ROMBO</t>
  </si>
  <si>
    <t>TOTAL VULNERABILIDAD DE PERSONAS</t>
  </si>
  <si>
    <t>COLOR ROMBO PERSONAS</t>
  </si>
  <si>
    <t>TOTAL VULNERABILIDAD DE RECURSOS</t>
  </si>
  <si>
    <t>COLOR ROMBO RECURSOS</t>
  </si>
  <si>
    <t>TOTAL VULNERABILIDAD DE SISTEMAS O PROCESOS</t>
  </si>
  <si>
    <t xml:space="preserve">
RESULTADO DEL DIAMANTE
El color del diamante depende del color de cada uno de los cuadrantes según el resultado obtenido en amenaza, personas, recursos, sistemas y procesos respectivamente</t>
  </si>
  <si>
    <t>INTERPRETACIÓN</t>
  </si>
  <si>
    <t>VIAL</t>
  </si>
  <si>
    <t>¿Existe una política general en SST y Seguridad Vial, donde se indica la prevención y preparación para emergencias y se encuentra divulgada ?</t>
  </si>
  <si>
    <t>Tormenta eléctrica (descarga eléctrica)</t>
  </si>
  <si>
    <t>Presencia de Materiales Peligrosos (Fuga y/o derrame de productos químicos)</t>
  </si>
  <si>
    <t>Incendio</t>
  </si>
  <si>
    <t>Accidentes de tránsito internos</t>
  </si>
  <si>
    <t>Incendio de vehículos</t>
  </si>
  <si>
    <t>Explosión</t>
  </si>
  <si>
    <t>Eléctrico</t>
  </si>
  <si>
    <t>Mecánico</t>
  </si>
  <si>
    <t>Movimientos sísmicos</t>
  </si>
  <si>
    <t>Granizadas</t>
  </si>
  <si>
    <t>Vientos fuertes</t>
  </si>
  <si>
    <t>Fallas estructurales</t>
  </si>
  <si>
    <t xml:space="preserve">Hurto </t>
  </si>
  <si>
    <t>Asalto</t>
  </si>
  <si>
    <t>Secuestros</t>
  </si>
  <si>
    <t>Asonadas</t>
  </si>
  <si>
    <t>Terrorismo</t>
  </si>
  <si>
    <t>Concentraciones masivas</t>
  </si>
  <si>
    <t>Accidentes mascotas y semovientes</t>
  </si>
  <si>
    <t>Fallas del vehículo</t>
  </si>
  <si>
    <t>Intensidad del tráfico</t>
  </si>
  <si>
    <t xml:space="preserve">Estado de la infraestructura vial / Falta de iluminación / Falta de señalización </t>
  </si>
  <si>
    <t>Accidentes de tránsito externos</t>
  </si>
  <si>
    <t>Acciones inseguras de actores viales / exceso de velocidad / exceso de confianza / Utilización de elementos distractores / Sueño</t>
  </si>
  <si>
    <t>8423 Orden público y actividades de seguridad</t>
  </si>
  <si>
    <t xml:space="preserve">Bogotá </t>
  </si>
  <si>
    <t>Cundinamarca</t>
  </si>
  <si>
    <t xml:space="preserve">Jeimy Jiseth Alayon Benavides </t>
  </si>
  <si>
    <t xml:space="preserve">Inundación </t>
  </si>
  <si>
    <t xml:space="preserve">Son incendios que involucran vehículos, como automóviles, camiones o trenes. </t>
  </si>
  <si>
    <t>Una explosión es la liberación súbita de energía en forma de calor, luz, presión y ruido.</t>
  </si>
  <si>
    <t xml:space="preserve">Emergencias eléctricas pueden incluir cortocircuitos, electrocuciones o apagones. </t>
  </si>
  <si>
    <t>Las radiaciones ionizantes son un tipo de radiación electromagnética o partículas subatómicas con suficiente energía para liberar electrones de átomos o moléculas, potencialmente causando daño en el ADN y aumentando el riesgo de cáncer. Las radiaciones no ionizantes, en contraste, tienen menos energía y no pueden liberar electrones; ejemplos incluyen luz visible, microondas y ondas de radio, siendo menos dañinas en general, pero aún pueden causar efectos adversos, como quemaduras solares o calentamiento de tejidos con exposición prolongada o intensa.</t>
  </si>
  <si>
    <t xml:space="preserve">Pandemias </t>
  </si>
  <si>
    <t xml:space="preserve">Radiaciones </t>
  </si>
  <si>
    <t>Estos accidentes se producen cuando vehículos colisionan con animales, como perros, gatos, ganado u otros animales domésticos o de granja que se encuentran en las vías públicas.</t>
  </si>
  <si>
    <t>Se refiere a comportamientos peligrosos o imprudentes por parte de conductores, peatones u otros usuarios de la vía pública que pueden contribuir a la ocurrencia de accidentes de tránsito, como exceso de velocidad, conducción bajo la influencia de sustancias, cruzar calles sin respetar señales de tráfico, entre otros.</t>
  </si>
  <si>
    <t>Son problemas mecánicos o técnicos en un vehículo que pueden causar un accidente o contribuir a su gravedad, como fallos en los frenos, neumáticos desgastados o problemas en el motor.</t>
  </si>
  <si>
    <t xml:space="preserve"> Hace referencia a la cantidad de vehículos que circulan en una carretera o en una determinada área en un período de tiempo específico. Puede variar desde un tráfico ligero hasta un tráfico denso y congestionado.</t>
  </si>
  <si>
    <t xml:space="preserve"> Estos términos se refieren a condiciones de la carretera o calle que pueden contribuir a accidentes, como el mal estado del pavimento, la falta de iluminación adecuada en la noche o la ausencia de señales de tráfico claras y adecuadas.</t>
  </si>
  <si>
    <t>Un asalto es un delito que involucra la amenaza o el uso de violencia, o el empleo de amenazas verbales o físicas, para llevar a cabo un robo u otro acto ilegal. A menudo, implica la confrontación directa con la víctima y la posibilidad de lesiones físicas.</t>
  </si>
  <si>
    <t>El secuestro es un delito en el que una persona es detenida o retenida en contra de su voluntad por parte de otra persona o grupo. Esto puede ser con fines de extorsión, rescate, control o coacción, y puede durar desde un breve período de tiempo hasta un secuestro prolongado.</t>
  </si>
  <si>
    <t>Las asonadas son disturbios o desórdenes públicos caracterizados por la violencia y la agitación. En general, involucran a grupos de personas que protestan, se rebelan o causan disturbios en la vía pública, a menudo en respuesta a situaciones políticas o sociales.</t>
  </si>
  <si>
    <t>Se refiere a la reunión de un gran número de personas en un lugar específico y en un momento determinado. Estas concentraciones pueden tener diversos propósitos, como manifestaciones políticas, eventos deportivos, conciertos, celebraciones religiosas o sociales, y suelen requerir medidas de seguridad y logística para garantizar el orden y la seguridad de los asistentes.</t>
  </si>
  <si>
    <t xml:space="preserve">Se evidencian elementos de protección personal por persona en Sede y Casilleros en donde los almacenan </t>
  </si>
  <si>
    <t xml:space="preserve">Ninguna </t>
  </si>
  <si>
    <t xml:space="preserve">Se evidencia Camilla en la sede 
</t>
  </si>
  <si>
    <t xml:space="preserve">Se recomienda realizar inspecciones locativas , la escalera se encuentra en buen estado </t>
  </si>
  <si>
    <t xml:space="preserve">Se recomienda realizar inspecciones locativas periodicamente </t>
  </si>
  <si>
    <t xml:space="preserve">Cuentan con sirenas </t>
  </si>
  <si>
    <t xml:space="preserve">Se cuenta con radio de comuniación interna </t>
  </si>
  <si>
    <t xml:space="preserve">Se cuenta con máquinas de atención de emergencias de Incendios </t>
  </si>
  <si>
    <t xml:space="preserve">Ninguno </t>
  </si>
  <si>
    <t xml:space="preserve">No se evidencia este sistema en la sede </t>
  </si>
  <si>
    <t xml:space="preserve">No se evidencia cumplimiento del item </t>
  </si>
  <si>
    <t>Se evidencia que se cuentan con los formatos de inspecciones los cuales realizan en todas las sedes por  el area SST según lo referido por la subdirección de gestión humana SST. Ejemplo de Formato: GT-PR27-FT04</t>
  </si>
  <si>
    <t xml:space="preserve">Se esta trabajando en la actualización del plan de Emergencias  </t>
  </si>
  <si>
    <t>Se evidencia última divulgación el día 4 de Abril del año 2022, se realizó la divulgación en la página web de la Entidad</t>
  </si>
  <si>
    <t>En página de internet bomberos se pública información de interes en emergencias : Ejemplo -Se evidencia video de Acciones seguras que debes hacer en una emergencia #TemporadadeVientos: https://bomberosbogota.gov.co/content/prevencion-cometas</t>
  </si>
  <si>
    <t xml:space="preserve">Las emergencias mecánicas pueden involucrar accidentes de maquinaria, elevadores atascados o equipos pesados averiados. </t>
  </si>
  <si>
    <t xml:space="preserve">Se refieren a colisiones, choques u otros incidentes que ocurren dentro de la organización. </t>
  </si>
  <si>
    <t>El terrorismo es el uso sistemático de la violencia o la amenaza de violencia con la intención de crear miedo, desestabilizar la sociedad y lograr objetivos políticos, religiosos, ideológicos o sociales. Los actos terroristas suelen ser llevados a cabo por grupos o individuos que buscan provocar un impacto significativo y generar temor en la población.</t>
  </si>
  <si>
    <t xml:space="preserve">Los bomberos realizan guardias y adicional a ello cuentan con cámaras de Seguridad </t>
  </si>
  <si>
    <t xml:space="preserve">Se evidencia botiquín y DEA en la sede - Se recomienda realizar inspecciones de su contenido periodicamente 
</t>
  </si>
  <si>
    <t>No se evidencian objetos que puedan caer, sin embargo se recomienda realizar inspección locativa periodicamente. No se evidencia que las comodas  esten ancladas al piso.</t>
  </si>
  <si>
    <t xml:space="preserve">Existen cuatro  salidas de Emergencia </t>
  </si>
  <si>
    <t>Se evidencia sistemas para rayos , sin embargo no se evidenció documentación ténica que soporte que lo evidenciado efectivamente tiene ese fin.</t>
  </si>
  <si>
    <t xml:space="preserve">La sede cuenta con rociadores </t>
  </si>
  <si>
    <t xml:space="preserve">No se identifican más sistemas en la sede </t>
  </si>
  <si>
    <t xml:space="preserve">Se evidencian gabinetes de incendio en los diferentes pisos de la sede </t>
  </si>
  <si>
    <t>Calle 17 # 96 G -64</t>
  </si>
  <si>
    <r>
      <t xml:space="preserve">Se tienen en:
</t>
    </r>
    <r>
      <rPr>
        <b/>
        <sz val="9"/>
        <rFont val="Arial"/>
        <family val="2"/>
      </rPr>
      <t xml:space="preserve">Gabinetes de Emergencia :  </t>
    </r>
    <r>
      <rPr>
        <sz val="9"/>
        <rFont val="Arial"/>
        <family val="2"/>
      </rPr>
      <t xml:space="preserve">3 unidad (ABC) de 15 librs dentro de los gabinetes 
</t>
    </r>
    <r>
      <rPr>
        <b/>
        <sz val="9"/>
        <rFont val="Arial"/>
        <family val="2"/>
      </rPr>
      <t xml:space="preserve">Bodega: </t>
    </r>
    <r>
      <rPr>
        <sz val="9"/>
        <rFont val="Arial"/>
        <family val="2"/>
      </rPr>
      <t xml:space="preserve">2 CO2 de 15 Libras, 6 ABC de 20 Libras, 
</t>
    </r>
  </si>
  <si>
    <t xml:space="preserve">El personal de la organización refiere que las instalaciones cuentan con estas caracteristicas de seguridad, Sin embargo no se evidencia documentación técnica que apoye lo referido </t>
  </si>
  <si>
    <t xml:space="preserve">Se evidencia escalera de emergencias en buen estado , se recomienda realizar inspecciones locativas periodicamente </t>
  </si>
  <si>
    <t xml:space="preserve">Se evidencia señalización de la ruta de evacuación 
</t>
  </si>
  <si>
    <t>No hay plano de evacuación en donde se evidencie cual es el punto de encuentro , ni tampoco información publicada (e punto de encuentro es frente a la estación )</t>
  </si>
  <si>
    <t>Se cuenta con cámaras de Seguridad y se realizan turnos de guardia</t>
  </si>
  <si>
    <t xml:space="preserve">Funcionarios aseguran que las edificaciones estan aseguradas. No se evidencia documentación que sustente el cumplimiento de este requisito. </t>
  </si>
  <si>
    <t>No se evidencia cumplimiento del item.No se evidencia documentación que sustente el cumplimiento de este requisito.</t>
  </si>
  <si>
    <t>UNIDAD ADMINISTRATIVA ESPECIAL CUERPO OFICIAL DE BOMBEROS - SEDE FONTIBÓN</t>
  </si>
  <si>
    <t>Lon funcionarios se encuentran adscritos a ARL Positiva</t>
  </si>
  <si>
    <t>Las fallas estructurales se refieren a la pérdida de integridad o estabilidad de edificios, puentes u otras estructuras. (Hay filtraciones y humedades en el techo)</t>
  </si>
  <si>
    <t>En la ciudad de Bogotá se pueden presentar vendavales y/o fuertes vientos. Estos pueden llegar a afectar las instalaciones con un riesgo cuantificable/considerable en los ventanales ya que es el area que esta mas expuesta, cuando se lleven y/o arrastren consigo objetos o elementos desde otras zonas. 
Los meses con mayor presencia de vientos fuertes da inicio a mediados de abril y finalizan a mediados de septiembre.</t>
  </si>
  <si>
    <t>Según el Ideam, Bogotá presenta un cambio de clima constante lo cual genera que se puedan presentar tormentas eléctricas.
Estas pueden llegar a provocar daños en las redes eléctricas y de comunicación de la empresa</t>
  </si>
  <si>
    <t xml:space="preserve">Cuando llueve muy fuerte se generan altas laminas de agua en el sotano de la estación, ocasionando perdidas en muebles y enseres. </t>
  </si>
  <si>
    <t xml:space="preserve">Enfermedades endemicas </t>
  </si>
  <si>
    <t>Se han presentado casos de COVID en los bomberos de la estaciòn.</t>
  </si>
  <si>
    <t>Las pandemias son grandes brotes de enfermedades que afectan a varios países y plantean riesgos sanitarios, sociales y económicos importantes. Un agente patógeno que circula rápidamente y se propaga por todo el planeta puede causar la muerte de decenas de millones de personas, perturbar las economías y desestabilizar la seguridad de los países, tal como lo ha demostrado la pandemia de COVID-19. El cambio climático, la urbanización y la falta de agua y saneamiento son factores que pueden contribuir a brotes de rápida propagación y catastróficos.</t>
  </si>
  <si>
    <t>Deslizamientos</t>
  </si>
  <si>
    <t xml:space="preserve">Son conocidos popularmente como deslizamientos, derrumbes, procesos de remoción en masa, fenómenos de remoción en masa, fallas de taludes y laderas. Movimiento rápido de material a lo largo de la ladera sobre un plano o superficie inclinada. </t>
  </si>
  <si>
    <t xml:space="preserve">Las avenidas torrenciales son crecidas repentinas producto de fuertes precipitaciones que causan aumentos rápidos del nivel de agua de los ríos y quebradas de alta pendiente. Estas crecientes pueden ser acompañadas por flujo de sedimentos de acuerdo con las condiciones de la cuenca. Debido a sus características pueden causar grandes daños en infraestructura y pérdida de vidas humanas. </t>
  </si>
  <si>
    <t>Avenidas torrenciales</t>
  </si>
  <si>
    <t xml:space="preserve">El granizo, por lo tanto, es una precipitación sólida. Se compone de pequeñas esferas de hielo, con un diámetro habitual de entre cinco y cincuenta milímetros. El granizo se genera en las nubes de tipo cumulonimbo.
En la estación se pueden presentar afectaciones en los ventanales y taponamientos en los desagues de la terraza, generando aumento de niveles de agua de la misma y filtraciones al interior produciendo daños en infraestructura y  equipamiento. </t>
  </si>
  <si>
    <t xml:space="preserve">Se puede presentar fugas teniendo en cuenta que en la estación cuenta con una cocina y/o cafetería donde se realiza cocción y calentamiento de alimentos.
Se presenta acumulacion de gases y vapores y/o mal funcionamiento en el sistema de la caldera, Generando posible explosion. </t>
  </si>
  <si>
    <t>Es un fenómeno que se presenta cuando uno
o varios materiales inflamables son
consumidos en forma incontrolada por el
fuego, generando pérdidas en vidas o/y
bienes. Para que se produzca fuego es
necesario que existan tres elementos: material
combustible, oxígeno y una fuente de calor</t>
  </si>
  <si>
    <t xml:space="preserve">Son sinistros viales que involucran a vehículos que cruzan fronteras de la organización.
Se evidencia que no cuentan con reductores de velocidad, donde la velocidad de los actores viales externos es alta, lo que pueden generar accidentes fatales. </t>
  </si>
  <si>
    <t xml:space="preserve">El hurto es un delito en el que una persona toma propiedad de otra sin su consentimiento y con la intención de apoderarse de ella permanentemente.
Estàn expuestos en los cambios de turno en la salida y entrada de la estación, por la zona en la que se encuentra ubicada la estacion. </t>
  </si>
  <si>
    <t xml:space="preserve">Cumple con las normas de construccion NSR </t>
  </si>
  <si>
    <t>NO se cuentan con fichas tecnicas de los ventanales</t>
  </si>
  <si>
    <t xml:space="preserve">Se recomienda hacer reubicacion y nueva señalizacion </t>
  </si>
  <si>
    <t>3822500 Ext 30600</t>
  </si>
  <si>
    <t>Probables movimientos vibratorios, rápidos y violentos de la superficie terrestre, provocados por perturbaciones en el interior de la Tierra (choque de placas tectónicas)</t>
  </si>
  <si>
    <t xml:space="preserve">Se tiene control de todo el personal que ingresa a la estación. </t>
  </si>
  <si>
    <t xml:space="preserve">Se tienen los equipos de acuerdo a la emergencia que tengan que brindarle su respetiva atención. </t>
  </si>
  <si>
    <t xml:space="preserve">No se evidencia que dentro del plan de emergencias se tenga contemplado personal contratista de mantenimiento  </t>
  </si>
  <si>
    <t xml:space="preserve">Toda la dotación del personal es para atención de emergencias </t>
  </si>
  <si>
    <r>
      <rPr>
        <b/>
        <sz val="10"/>
        <rFont val="Arial"/>
        <family val="2"/>
      </rPr>
      <t>Politica General SST:</t>
    </r>
    <r>
      <rPr>
        <sz val="10"/>
        <rFont val="Arial"/>
        <family val="2"/>
      </rPr>
      <t>“La UAE Cuerpo Oficial de Bomberos de Bogotá esta comprometida con la protección de la salud y la seguridad de los servidores y contratistas, mediante la promoción de la salud física y mental, la prevención de enfermedades y accidentes en el entorno laboral, integrando metodologías de identificación y control de peligros, reducción de riesgos, y de esta manera generar ambientes de trabajo seguros que garanticen el bienestar social de sus colaboradores y partes interesadas”.
La Política de Seguridad Vial de la Unidad Administrativa Especial Cuerpo Oficial de Bomberos de Bogotá, tiene como objeto garantizar la seguridad vial de sus actores viales a través del diseño, implementación, mantenimiento y mejora continua del plan estratégico de seguridad vial y en cumplimiento a los requisitos legales aplicables
3.	OBJETIVOS DE SEGURIDAD VIAL
•	Identificar, y promover la reducción de los riesgos viales
•	Estructurar programas de gestión de riesgos críticos y factores de desempeño que mitiguen los riesgos viales.
•	Promover una cultura orientada a la generación de buenas prácticas en seguridad vial, con la participación de los funcionarios y partes interesadas</t>
    </r>
  </si>
  <si>
    <r>
      <t xml:space="preserve">La asignación de responsabilidades específicas para la atención de emergencias:
</t>
    </r>
    <r>
      <rPr>
        <b/>
        <sz val="10"/>
        <rFont val="Arial"/>
        <family val="2"/>
      </rPr>
      <t>En estaciones no se cuenta con dicha asignación</t>
    </r>
    <r>
      <rPr>
        <sz val="10"/>
        <rFont val="Arial"/>
        <family val="2"/>
      </rPr>
      <t xml:space="preserve">, sin embargo, los jefes (tenientes, sargentos) son los comandantes de los incidentes y quienes generan las ordenes correspondientes (jefes de brigada), los demás operativos (cabos y bomberos) contarían como brigadas contra incendios y derrames, brigada de evacuación y rescate y brigada de primeros auxilios. </t>
    </r>
  </si>
  <si>
    <t>Anualmente la entidad cuenta con un Plan Institucional de Capacitación donde se preparan a los/as servidores/as para la atención de las diferentes emergencias de la ciudad.</t>
  </si>
  <si>
    <t xml:space="preserve">La asignación del esquema organizacional para la respuesta a emergencias corresponde al SCI y a las designaciones que realice periodicamente el comandante del incidente. </t>
  </si>
  <si>
    <t xml:space="preserve">Se evidencia que se cuentan con los formatos de inspecciones los cuales realizan en todas las sedes por  el area SST según lo referido por la subdirección de gestión humana SST. Documento referencia: GT-PR27-FT05 Matriz de Condiciones Inseguras. </t>
  </si>
  <si>
    <t>ANEXO 1: AMENAZAS Y ANÁLISIS DE VULNERABILIDAD
ESTACIÓN B-6 FONTIBÓN</t>
  </si>
  <si>
    <t>22/04/2026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</si>
</sst>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2"/>
      <name val="Arial"/>
    </font>
    <font>
      <sz val="10"/>
      <name val="Arial"/>
      <family val="2"/>
    </font>
    <font>
      <u/>
      <sz val="12"/>
      <color indexed="12"/>
      <name val="Arial"/>
      <family val="2"/>
    </font>
    <font>
      <b/>
      <sz val="10"/>
      <name val="Arial"/>
      <family val="2"/>
    </font>
    <font>
      <b/>
      <sz val="12"/>
      <name val="Arial"/>
      <family val="2"/>
    </font>
    <font>
      <sz val="10"/>
      <name val="Arial"/>
      <family val="2"/>
    </font>
    <font>
      <sz val="8"/>
      <name val="Arial"/>
      <family val="2"/>
    </font>
    <font>
      <sz val="9"/>
      <name val="Arial"/>
      <family val="2"/>
    </font>
    <font>
      <b/>
      <sz val="9"/>
      <name val="Arial"/>
      <family val="2"/>
    </font>
    <font>
      <b/>
      <sz val="9"/>
      <color indexed="81"/>
      <name val="Tahoma"/>
      <family val="2"/>
    </font>
    <font>
      <b/>
      <sz val="12"/>
      <name val="Franklin Gothic Medium"/>
      <family val="2"/>
    </font>
    <font>
      <sz val="8"/>
      <name val="Franklin Gothic Medium"/>
      <family val="2"/>
    </font>
    <font>
      <sz val="10"/>
      <name val="Franklin Gothic Medium"/>
      <family val="2"/>
    </font>
    <font>
      <sz val="9"/>
      <name val="Franklin Gothic Medium"/>
      <family val="2"/>
    </font>
    <font>
      <sz val="11"/>
      <name val="Franklin Gothic Medium"/>
      <family val="2"/>
    </font>
    <font>
      <sz val="12"/>
      <name val="Franklin Gothic Medium"/>
      <family val="2"/>
    </font>
    <font>
      <sz val="10"/>
      <color rgb="FFFF0000"/>
      <name val="Franklin Gothic Medium"/>
      <family val="2"/>
    </font>
    <font>
      <sz val="11"/>
      <name val="Arial"/>
      <family val="2"/>
    </font>
    <font>
      <b/>
      <sz val="9"/>
      <color theme="0"/>
      <name val="Arial"/>
      <family val="2"/>
    </font>
    <font>
      <b/>
      <sz val="11"/>
      <name val="Arial"/>
      <family val="2"/>
    </font>
    <font>
      <b/>
      <sz val="10"/>
      <color rgb="FF0000CC"/>
      <name val="Arial"/>
      <family val="2"/>
    </font>
    <font>
      <b/>
      <sz val="9"/>
      <color rgb="FF0000CC"/>
      <name val="Arial"/>
      <family val="2"/>
    </font>
    <font>
      <sz val="8"/>
      <color theme="0"/>
      <name val="Arial"/>
      <family val="2"/>
    </font>
    <font>
      <b/>
      <sz val="10"/>
      <color theme="0"/>
      <name val="Arial"/>
      <family val="2"/>
    </font>
    <font>
      <sz val="12"/>
      <name val="Arial"/>
      <family val="2"/>
    </font>
    <font>
      <b/>
      <sz val="14"/>
      <color theme="0"/>
      <name val="Arial"/>
      <family val="2"/>
    </font>
    <font>
      <b/>
      <sz val="11"/>
      <color theme="0"/>
      <name val="Calibri"/>
      <family val="2"/>
      <scheme val="minor"/>
    </font>
    <font>
      <sz val="12"/>
      <name val="Calibri"/>
      <family val="2"/>
      <scheme val="minor"/>
    </font>
    <font>
      <b/>
      <sz val="14"/>
      <color theme="0"/>
      <name val="Calibri"/>
      <family val="2"/>
      <scheme val="minor"/>
    </font>
    <font>
      <b/>
      <sz val="9"/>
      <name val="Calibri"/>
      <family val="2"/>
      <scheme val="minor"/>
    </font>
    <font>
      <b/>
      <sz val="10"/>
      <name val="Calibri"/>
      <family val="2"/>
      <scheme val="minor"/>
    </font>
    <font>
      <sz val="10"/>
      <name val="Calibri"/>
      <family val="2"/>
      <scheme val="minor"/>
    </font>
    <font>
      <sz val="9"/>
      <name val="Calibri"/>
      <family val="2"/>
      <scheme val="minor"/>
    </font>
    <font>
      <b/>
      <sz val="8"/>
      <name val="Calibri"/>
      <family val="2"/>
      <scheme val="minor"/>
    </font>
    <font>
      <sz val="8"/>
      <name val="Calibri"/>
      <family val="2"/>
      <scheme val="minor"/>
    </font>
    <font>
      <b/>
      <sz val="10"/>
      <color theme="0"/>
      <name val="Calibri"/>
      <family val="2"/>
      <scheme val="minor"/>
    </font>
    <font>
      <u/>
      <sz val="12"/>
      <color indexed="12"/>
      <name val="Calibri"/>
      <family val="2"/>
      <scheme val="minor"/>
    </font>
    <font>
      <b/>
      <sz val="12"/>
      <name val="Calibri"/>
      <family val="2"/>
      <scheme val="minor"/>
    </font>
    <font>
      <b/>
      <sz val="9"/>
      <color theme="0"/>
      <name val="Calibri"/>
      <family val="2"/>
      <scheme val="minor"/>
    </font>
    <font>
      <sz val="12"/>
      <color theme="1" tint="0.249977111117893"/>
      <name val="Arial"/>
      <family val="2"/>
    </font>
  </fonts>
  <fills count="13">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3884A"/>
        <bgColor indexed="64"/>
      </patternFill>
    </fill>
    <fill>
      <patternFill patternType="solid">
        <fgColor rgb="FFC00000"/>
        <bgColor indexed="64"/>
      </patternFill>
    </fill>
    <fill>
      <patternFill patternType="solid">
        <fgColor theme="7" tint="0.399975585192419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style="medium">
        <color indexed="64"/>
      </right>
      <top/>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5" fillId="0" borderId="0"/>
  </cellStyleXfs>
  <cellXfs count="275">
    <xf numFmtId="0" fontId="0" fillId="0" borderId="0" xfId="0"/>
    <xf numFmtId="0" fontId="24" fillId="0" borderId="0" xfId="0" applyFont="1"/>
    <xf numFmtId="0" fontId="1"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protection locked="0"/>
    </xf>
    <xf numFmtId="0" fontId="7" fillId="0" borderId="2" xfId="2" applyFont="1" applyBorder="1" applyAlignment="1" applyProtection="1">
      <alignment horizontal="center" vertical="center" wrapText="1"/>
      <protection locked="0"/>
    </xf>
    <xf numFmtId="164" fontId="7" fillId="0" borderId="2" xfId="2" applyNumberFormat="1" applyFont="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wrapText="1"/>
      <protection locked="0"/>
    </xf>
    <xf numFmtId="164" fontId="7" fillId="0" borderId="11" xfId="2" applyNumberFormat="1" applyFont="1" applyBorder="1" applyAlignment="1" applyProtection="1">
      <alignment horizontal="center" vertical="center" wrapText="1"/>
      <protection locked="0"/>
    </xf>
    <xf numFmtId="0" fontId="7" fillId="0" borderId="2" xfId="2" applyFont="1" applyBorder="1" applyAlignment="1" applyProtection="1">
      <alignment horizontal="center" vertical="center"/>
      <protection locked="0"/>
    </xf>
    <xf numFmtId="0" fontId="7" fillId="0" borderId="1"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12" xfId="2" applyFont="1" applyBorder="1" applyAlignment="1" applyProtection="1">
      <alignment horizontal="center" vertical="center" wrapText="1"/>
      <protection locked="0"/>
    </xf>
    <xf numFmtId="0" fontId="27" fillId="5" borderId="0" xfId="0" applyFont="1" applyFill="1" applyProtection="1">
      <protection locked="0"/>
    </xf>
    <xf numFmtId="0" fontId="29" fillId="5" borderId="0" xfId="0" applyFont="1" applyFill="1" applyAlignment="1" applyProtection="1">
      <alignment horizontal="left" vertical="center"/>
      <protection locked="0"/>
    </xf>
    <xf numFmtId="0" fontId="31" fillId="5" borderId="0" xfId="0" applyFont="1" applyFill="1" applyAlignment="1" applyProtection="1">
      <alignment vertical="center"/>
      <protection locked="0"/>
    </xf>
    <xf numFmtId="0" fontId="29" fillId="5" borderId="0" xfId="0" applyFont="1" applyFill="1" applyAlignment="1" applyProtection="1">
      <alignment horizontal="left" vertical="center" textRotation="90"/>
      <protection locked="0"/>
    </xf>
    <xf numFmtId="0" fontId="32" fillId="5" borderId="0" xfId="0" applyFont="1" applyFill="1" applyProtection="1">
      <protection locked="0"/>
    </xf>
    <xf numFmtId="0" fontId="34" fillId="5" borderId="0" xfId="0" applyFont="1" applyFill="1" applyAlignment="1" applyProtection="1">
      <alignment vertical="center"/>
      <protection locked="0"/>
    </xf>
    <xf numFmtId="0" fontId="27" fillId="5" borderId="0" xfId="0"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0" fontId="13" fillId="0" borderId="0" xfId="0" applyFont="1" applyAlignment="1" applyProtection="1">
      <alignment vertical="center"/>
      <protection locked="0"/>
    </xf>
    <xf numFmtId="0" fontId="7" fillId="5" borderId="0" xfId="0" applyFont="1" applyFill="1" applyAlignment="1" applyProtection="1">
      <alignment vertical="center"/>
      <protection locked="0"/>
    </xf>
    <xf numFmtId="0" fontId="13" fillId="5" borderId="0" xfId="0" applyFont="1" applyFill="1" applyAlignment="1" applyProtection="1">
      <alignment vertical="center"/>
      <protection locked="0"/>
    </xf>
    <xf numFmtId="0" fontId="18" fillId="10" borderId="24" xfId="0" applyFont="1" applyFill="1" applyBorder="1" applyAlignment="1" applyProtection="1">
      <alignment horizontal="center" vertical="center" wrapText="1"/>
      <protection locked="0"/>
    </xf>
    <xf numFmtId="0" fontId="18" fillId="10" borderId="24" xfId="0" applyFont="1" applyFill="1" applyBorder="1" applyAlignment="1" applyProtection="1">
      <alignment horizontal="center" vertical="center"/>
      <protection locked="0"/>
    </xf>
    <xf numFmtId="0" fontId="13" fillId="5" borderId="0" xfId="0" applyFont="1" applyFill="1" applyAlignment="1" applyProtection="1">
      <alignment horizontal="center" vertical="center"/>
      <protection locked="0"/>
    </xf>
    <xf numFmtId="0" fontId="7" fillId="5" borderId="39" xfId="0" applyFont="1" applyFill="1" applyBorder="1" applyAlignment="1" applyProtection="1">
      <alignment vertical="center" wrapText="1"/>
      <protection locked="0"/>
    </xf>
    <xf numFmtId="0" fontId="7" fillId="5" borderId="38" xfId="0" applyFont="1" applyFill="1" applyBorder="1" applyAlignment="1" applyProtection="1">
      <alignment horizontal="center" vertical="center" wrapText="1"/>
      <protection locked="0"/>
    </xf>
    <xf numFmtId="0" fontId="7" fillId="5" borderId="36" xfId="0" applyFont="1" applyFill="1" applyBorder="1" applyAlignment="1" applyProtection="1">
      <alignment vertical="center" wrapText="1"/>
      <protection locked="0"/>
    </xf>
    <xf numFmtId="0" fontId="7" fillId="5" borderId="33" xfId="0" applyFont="1" applyFill="1" applyBorder="1" applyAlignment="1" applyProtection="1">
      <alignment horizontal="center" vertical="center" wrapText="1"/>
      <protection locked="0"/>
    </xf>
    <xf numFmtId="0" fontId="7" fillId="5" borderId="37" xfId="0" applyFont="1" applyFill="1" applyBorder="1" applyAlignment="1" applyProtection="1">
      <alignment vertical="center" wrapText="1"/>
      <protection locked="0"/>
    </xf>
    <xf numFmtId="0" fontId="7" fillId="5" borderId="34" xfId="0" applyFont="1" applyFill="1" applyBorder="1" applyAlignment="1" applyProtection="1">
      <alignment horizontal="center" vertical="center" wrapText="1"/>
      <protection locked="0"/>
    </xf>
    <xf numFmtId="0" fontId="13" fillId="5" borderId="0" xfId="0" applyFont="1" applyFill="1" applyAlignment="1" applyProtection="1">
      <alignment vertical="center" wrapText="1"/>
      <protection locked="0"/>
    </xf>
    <xf numFmtId="0" fontId="13" fillId="5" borderId="0" xfId="0" applyFont="1" applyFill="1" applyAlignment="1" applyProtection="1">
      <alignment horizontal="center" vertical="center" wrapText="1"/>
      <protection locked="0"/>
    </xf>
    <xf numFmtId="0" fontId="11" fillId="0" borderId="0" xfId="2" applyFont="1" applyAlignment="1" applyProtection="1">
      <alignment vertical="center"/>
      <protection locked="0"/>
    </xf>
    <xf numFmtId="0" fontId="11" fillId="5" borderId="0" xfId="2" applyFont="1" applyFill="1" applyAlignment="1" applyProtection="1">
      <alignment vertical="center"/>
      <protection locked="0"/>
    </xf>
    <xf numFmtId="0" fontId="1" fillId="0" borderId="0" xfId="2" applyFont="1" applyAlignment="1" applyProtection="1">
      <alignment vertical="center"/>
      <protection locked="0"/>
    </xf>
    <xf numFmtId="0" fontId="6" fillId="5" borderId="0" xfId="2" applyFont="1" applyFill="1" applyAlignment="1" applyProtection="1">
      <alignment vertical="center"/>
      <protection locked="0"/>
    </xf>
    <xf numFmtId="0" fontId="10" fillId="0" borderId="0" xfId="2" applyFont="1" applyAlignment="1" applyProtection="1">
      <alignment horizontal="center" vertical="center"/>
      <protection locked="0"/>
    </xf>
    <xf numFmtId="2" fontId="11" fillId="0" borderId="0" xfId="2" applyNumberFormat="1" applyFont="1" applyAlignment="1" applyProtection="1">
      <alignment vertical="center"/>
      <protection locked="0"/>
    </xf>
    <xf numFmtId="2" fontId="8" fillId="3" borderId="27" xfId="2" applyNumberFormat="1" applyFont="1" applyFill="1" applyBorder="1" applyAlignment="1" applyProtection="1">
      <alignment horizontal="center" vertical="center" wrapText="1"/>
      <protection locked="0"/>
    </xf>
    <xf numFmtId="2" fontId="8" fillId="3" borderId="51" xfId="2" applyNumberFormat="1" applyFont="1" applyFill="1" applyBorder="1" applyAlignment="1" applyProtection="1">
      <alignment horizontal="center" vertical="center" wrapText="1"/>
      <protection locked="0"/>
    </xf>
    <xf numFmtId="2" fontId="8" fillId="6" borderId="51" xfId="2" applyNumberFormat="1" applyFont="1" applyFill="1" applyBorder="1" applyAlignment="1" applyProtection="1">
      <alignment horizontal="center" vertical="center" wrapText="1"/>
      <protection locked="0"/>
    </xf>
    <xf numFmtId="0" fontId="22" fillId="5" borderId="0" xfId="2" applyFont="1" applyFill="1" applyAlignment="1" applyProtection="1">
      <alignment vertical="center"/>
      <protection locked="0"/>
    </xf>
    <xf numFmtId="0" fontId="8" fillId="0" borderId="3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7" fillId="5" borderId="30" xfId="0" applyFont="1" applyFill="1" applyBorder="1" applyAlignment="1" applyProtection="1">
      <alignment horizontal="center" vertical="center"/>
      <protection locked="0"/>
    </xf>
    <xf numFmtId="0" fontId="8" fillId="5" borderId="15" xfId="0" applyFont="1" applyFill="1" applyBorder="1" applyAlignment="1" applyProtection="1">
      <alignment horizontal="center" vertical="center"/>
      <protection locked="0"/>
    </xf>
    <xf numFmtId="0" fontId="1" fillId="5" borderId="16" xfId="2" applyFont="1" applyFill="1" applyBorder="1" applyAlignment="1" applyProtection="1">
      <alignment vertical="center"/>
      <protection locked="0"/>
    </xf>
    <xf numFmtId="0" fontId="1" fillId="5" borderId="0" xfId="2" applyFont="1" applyFill="1" applyAlignment="1" applyProtection="1">
      <alignment vertical="center"/>
      <protection locked="0"/>
    </xf>
    <xf numFmtId="0" fontId="7"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1" fillId="5" borderId="19" xfId="2" applyFont="1" applyFill="1" applyBorder="1" applyAlignment="1" applyProtection="1">
      <alignment vertical="center"/>
      <protection locked="0"/>
    </xf>
    <xf numFmtId="0" fontId="7" fillId="5" borderId="23"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1" fillId="5" borderId="21" xfId="2" applyFont="1" applyFill="1" applyBorder="1" applyAlignment="1" applyProtection="1">
      <alignment vertical="center"/>
      <protection locked="0"/>
    </xf>
    <xf numFmtId="0" fontId="4" fillId="5" borderId="0" xfId="0" applyFont="1" applyFill="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3" fillId="5" borderId="0" xfId="0" applyFont="1" applyFill="1" applyAlignment="1" applyProtection="1">
      <alignment horizontal="center" vertical="center"/>
      <protection locked="0"/>
    </xf>
    <xf numFmtId="0" fontId="14" fillId="0" borderId="0" xfId="2" applyFont="1" applyProtection="1">
      <protection locked="0"/>
    </xf>
    <xf numFmtId="0" fontId="14" fillId="5" borderId="0" xfId="2" applyFont="1" applyFill="1" applyProtection="1">
      <protection locked="0"/>
    </xf>
    <xf numFmtId="0" fontId="11" fillId="5" borderId="0" xfId="2" applyFont="1" applyFill="1" applyProtection="1">
      <protection locked="0"/>
    </xf>
    <xf numFmtId="0" fontId="10" fillId="5" borderId="0" xfId="2" applyFont="1" applyFill="1" applyAlignment="1" applyProtection="1">
      <alignment horizontal="center"/>
      <protection locked="0"/>
    </xf>
    <xf numFmtId="0" fontId="14" fillId="0" borderId="0" xfId="2" applyFont="1" applyAlignment="1" applyProtection="1">
      <alignment vertical="center"/>
      <protection locked="0"/>
    </xf>
    <xf numFmtId="0" fontId="8" fillId="5" borderId="35" xfId="0" applyFont="1" applyFill="1" applyBorder="1" applyAlignment="1" applyProtection="1">
      <alignment horizontal="center" vertical="center"/>
      <protection locked="0"/>
    </xf>
    <xf numFmtId="0" fontId="8" fillId="5"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center" vertical="center"/>
      <protection locked="0"/>
    </xf>
    <xf numFmtId="0" fontId="7" fillId="5" borderId="0" xfId="2" applyFont="1" applyFill="1" applyAlignment="1" applyProtection="1">
      <alignment vertical="center"/>
      <protection locked="0"/>
    </xf>
    <xf numFmtId="0" fontId="17" fillId="5" borderId="0" xfId="2" applyFont="1" applyFill="1" applyProtection="1">
      <protection locked="0"/>
    </xf>
    <xf numFmtId="0" fontId="7" fillId="5" borderId="16" xfId="2" applyFont="1" applyFill="1" applyBorder="1" applyAlignment="1" applyProtection="1">
      <alignment vertical="center"/>
      <protection locked="0"/>
    </xf>
    <xf numFmtId="0" fontId="7" fillId="5" borderId="19" xfId="2" applyFont="1" applyFill="1" applyBorder="1" applyAlignment="1" applyProtection="1">
      <alignment vertical="center"/>
      <protection locked="0"/>
    </xf>
    <xf numFmtId="0" fontId="7" fillId="5" borderId="21" xfId="2" applyFont="1" applyFill="1" applyBorder="1" applyAlignment="1" applyProtection="1">
      <alignment vertical="center"/>
      <protection locked="0"/>
    </xf>
    <xf numFmtId="0" fontId="6" fillId="5" borderId="0" xfId="2" applyFont="1" applyFill="1" applyProtection="1">
      <protection locked="0"/>
    </xf>
    <xf numFmtId="0" fontId="11" fillId="0" borderId="0" xfId="2" applyFont="1" applyProtection="1">
      <protection locked="0"/>
    </xf>
    <xf numFmtId="0" fontId="12" fillId="0" borderId="0" xfId="2" applyFont="1" applyAlignment="1" applyProtection="1">
      <alignment vertical="center"/>
      <protection locked="0"/>
    </xf>
    <xf numFmtId="0" fontId="12" fillId="5" borderId="0" xfId="2" applyFont="1" applyFill="1" applyAlignment="1" applyProtection="1">
      <alignment vertical="center"/>
      <protection locked="0"/>
    </xf>
    <xf numFmtId="0" fontId="15" fillId="0" borderId="0" xfId="2" applyFont="1" applyAlignment="1" applyProtection="1">
      <alignment vertical="center"/>
      <protection locked="0"/>
    </xf>
    <xf numFmtId="0" fontId="16" fillId="0" borderId="0" xfId="2" applyFont="1" applyAlignment="1" applyProtection="1">
      <alignment vertical="center"/>
      <protection locked="0"/>
    </xf>
    <xf numFmtId="0" fontId="8" fillId="0" borderId="3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12" fillId="5" borderId="0" xfId="0" applyFont="1" applyFill="1" applyAlignment="1" applyProtection="1">
      <alignment vertical="center"/>
      <protection locked="0"/>
    </xf>
    <xf numFmtId="0" fontId="12" fillId="0" borderId="0" xfId="0" applyFont="1" applyAlignment="1" applyProtection="1">
      <alignment vertical="center"/>
      <protection locked="0"/>
    </xf>
    <xf numFmtId="0" fontId="12" fillId="5" borderId="0" xfId="0" applyFont="1" applyFill="1" applyAlignment="1" applyProtection="1">
      <alignment horizontal="center" vertical="center"/>
      <protection locked="0"/>
    </xf>
    <xf numFmtId="0" fontId="1" fillId="5" borderId="0" xfId="0" applyFont="1" applyFill="1" applyAlignment="1" applyProtection="1">
      <alignment vertical="center"/>
      <protection locked="0"/>
    </xf>
    <xf numFmtId="0" fontId="12" fillId="0" borderId="0" xfId="0" applyFont="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1" fillId="5" borderId="0" xfId="0" applyFont="1" applyFill="1" applyAlignment="1" applyProtection="1">
      <alignment horizontal="right" vertical="center"/>
      <protection locked="0"/>
    </xf>
    <xf numFmtId="0" fontId="13" fillId="11" borderId="0" xfId="0" applyFont="1" applyFill="1" applyAlignment="1" applyProtection="1">
      <alignment vertical="center"/>
      <protection locked="0"/>
    </xf>
    <xf numFmtId="0" fontId="18" fillId="11" borderId="52" xfId="2" applyFont="1" applyFill="1" applyBorder="1" applyAlignment="1" applyProtection="1">
      <alignment horizontal="center" vertical="center"/>
      <protection locked="0"/>
    </xf>
    <xf numFmtId="0" fontId="14" fillId="11" borderId="0" xfId="2" applyFont="1" applyFill="1" applyProtection="1">
      <protection locked="0"/>
    </xf>
    <xf numFmtId="0" fontId="18" fillId="11" borderId="51" xfId="2" applyFont="1" applyFill="1" applyBorder="1" applyAlignment="1" applyProtection="1">
      <alignment horizontal="center" vertical="center"/>
      <protection locked="0"/>
    </xf>
    <xf numFmtId="0" fontId="12" fillId="11" borderId="0" xfId="2" applyFont="1" applyFill="1" applyAlignment="1" applyProtection="1">
      <alignment vertical="center"/>
      <protection locked="0"/>
    </xf>
    <xf numFmtId="0" fontId="12" fillId="11" borderId="0" xfId="0" applyFont="1" applyFill="1" applyAlignment="1" applyProtection="1">
      <alignment vertical="center"/>
      <protection locked="0"/>
    </xf>
    <xf numFmtId="0" fontId="38" fillId="11" borderId="51" xfId="0" applyFont="1" applyFill="1" applyBorder="1" applyAlignment="1" applyProtection="1">
      <alignment horizontal="center" vertical="center" wrapText="1"/>
      <protection locked="0"/>
    </xf>
    <xf numFmtId="0" fontId="38" fillId="11" borderId="51" xfId="0" applyFont="1" applyFill="1" applyBorder="1" applyAlignment="1" applyProtection="1">
      <alignment horizontal="center" vertical="center" textRotation="90" wrapText="1"/>
      <protection locked="0"/>
    </xf>
    <xf numFmtId="0" fontId="38" fillId="11" borderId="51" xfId="0" applyFont="1" applyFill="1" applyBorder="1" applyAlignment="1" applyProtection="1">
      <alignment horizontal="center" vertical="top" wrapText="1"/>
      <protection locked="0"/>
    </xf>
    <xf numFmtId="0" fontId="7" fillId="5" borderId="0" xfId="0" applyFont="1" applyFill="1" applyAlignment="1" applyProtection="1">
      <alignment vertical="center" wrapText="1"/>
      <protection locked="0"/>
    </xf>
    <xf numFmtId="0" fontId="7" fillId="5" borderId="8"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7" fillId="5" borderId="32" xfId="0" applyFont="1" applyFill="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8" fillId="11" borderId="11" xfId="0" applyFont="1" applyFill="1" applyBorder="1" applyAlignment="1" applyProtection="1">
      <alignment horizontal="center" vertical="center"/>
      <protection locked="0"/>
    </xf>
    <xf numFmtId="0" fontId="18" fillId="11" borderId="11" xfId="0" applyFont="1" applyFill="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5" borderId="0" xfId="0" applyFont="1" applyFill="1" applyAlignment="1" applyProtection="1">
      <alignment vertical="center" wrapText="1"/>
      <protection locked="0"/>
    </xf>
    <xf numFmtId="0" fontId="12" fillId="5"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2" fontId="8" fillId="3" borderId="58" xfId="2" applyNumberFormat="1" applyFont="1" applyFill="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2" fontId="24" fillId="0" borderId="1" xfId="0" applyNumberFormat="1" applyFont="1" applyBorder="1" applyAlignment="1" applyProtection="1">
      <alignment horizontal="center" vertical="center"/>
      <protection locked="0"/>
    </xf>
    <xf numFmtId="2" fontId="2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4" fillId="0" borderId="1" xfId="0" applyFont="1" applyBorder="1" applyAlignment="1" applyProtection="1">
      <alignment vertical="center"/>
      <protection locked="0"/>
    </xf>
    <xf numFmtId="0" fontId="4" fillId="8" borderId="1" xfId="0" applyFont="1" applyFill="1" applyBorder="1" applyAlignment="1" applyProtection="1">
      <alignment horizontal="center" vertical="center"/>
      <protection locked="0"/>
    </xf>
    <xf numFmtId="0" fontId="39"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7" fillId="9" borderId="15" xfId="0" applyFont="1" applyFill="1" applyBorder="1" applyAlignment="1" applyProtection="1">
      <alignment horizontal="justify" vertical="center" wrapText="1"/>
      <protection locked="0"/>
    </xf>
    <xf numFmtId="0" fontId="17" fillId="9" borderId="1" xfId="0" applyFont="1" applyFill="1" applyBorder="1" applyAlignment="1" applyProtection="1">
      <alignment horizontal="justify" vertical="center" wrapText="1"/>
      <protection locked="0"/>
    </xf>
    <xf numFmtId="0" fontId="17" fillId="9" borderId="11" xfId="0" applyFont="1" applyFill="1" applyBorder="1" applyAlignment="1" applyProtection="1">
      <alignment horizontal="justify" vertical="center" wrapText="1"/>
      <protection locked="0"/>
    </xf>
    <xf numFmtId="0" fontId="17" fillId="9" borderId="17" xfId="0" applyFont="1" applyFill="1" applyBorder="1" applyAlignment="1" applyProtection="1">
      <alignment horizontal="justify" vertical="center" wrapText="1"/>
      <protection locked="0"/>
    </xf>
    <xf numFmtId="2" fontId="31" fillId="5" borderId="6" xfId="0" applyNumberFormat="1" applyFont="1" applyFill="1" applyBorder="1" applyAlignment="1" applyProtection="1">
      <alignment horizontal="center" vertical="center"/>
      <protection locked="0"/>
    </xf>
    <xf numFmtId="0" fontId="31" fillId="5" borderId="6" xfId="0" applyFont="1" applyFill="1" applyBorder="1" applyAlignment="1" applyProtection="1">
      <alignment horizontal="center" vertical="center"/>
      <protection locked="0"/>
    </xf>
    <xf numFmtId="3" fontId="29" fillId="5" borderId="5" xfId="0" applyNumberFormat="1" applyFont="1" applyFill="1" applyBorder="1" applyAlignment="1" applyProtection="1">
      <alignment horizontal="center" vertical="center" wrapText="1"/>
      <protection locked="0"/>
    </xf>
    <xf numFmtId="0" fontId="29" fillId="5" borderId="5" xfId="0"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1" fillId="5" borderId="10"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26" fillId="11" borderId="0" xfId="0" applyFont="1" applyFill="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1" fillId="5" borderId="0" xfId="0" applyFont="1" applyFill="1" applyAlignment="1" applyProtection="1">
      <alignment horizontal="right" vertical="center"/>
      <protection locked="0"/>
    </xf>
    <xf numFmtId="0" fontId="33" fillId="0" borderId="5" xfId="0" applyFont="1" applyBorder="1" applyAlignment="1" applyProtection="1">
      <alignment horizontal="center" vertical="center"/>
      <protection locked="0"/>
    </xf>
    <xf numFmtId="49" fontId="32" fillId="5" borderId="5" xfId="0" applyNumberFormat="1" applyFont="1" applyFill="1" applyBorder="1" applyAlignment="1" applyProtection="1">
      <alignment horizontal="center" vertical="center"/>
      <protection locked="0"/>
    </xf>
    <xf numFmtId="0" fontId="37" fillId="5" borderId="6" xfId="0" applyFont="1" applyFill="1" applyBorder="1" applyAlignment="1" applyProtection="1">
      <alignment horizontal="left" vertical="center"/>
      <protection locked="0"/>
    </xf>
    <xf numFmtId="0" fontId="31" fillId="9" borderId="6" xfId="0" applyFont="1" applyFill="1" applyBorder="1" applyAlignment="1" applyProtection="1">
      <alignment horizontal="center" vertical="center"/>
      <protection locked="0"/>
    </xf>
    <xf numFmtId="0" fontId="36" fillId="5" borderId="7" xfId="1" applyFont="1" applyFill="1" applyBorder="1" applyAlignment="1" applyProtection="1">
      <alignment horizontal="left" vertical="center"/>
      <protection locked="0"/>
    </xf>
    <xf numFmtId="0" fontId="36" fillId="5" borderId="6" xfId="1" applyFont="1" applyFill="1" applyBorder="1" applyAlignment="1" applyProtection="1">
      <alignment horizontal="left" vertical="center"/>
      <protection locked="0"/>
    </xf>
    <xf numFmtId="0" fontId="35" fillId="11" borderId="26" xfId="0" applyFont="1" applyFill="1" applyBorder="1" applyAlignment="1" applyProtection="1">
      <alignment horizontal="center" vertical="center"/>
      <protection locked="0"/>
    </xf>
    <xf numFmtId="0" fontId="35" fillId="11" borderId="27" xfId="0" applyFont="1" applyFill="1" applyBorder="1" applyAlignment="1" applyProtection="1">
      <alignment horizontal="center" vertical="center"/>
      <protection locked="0"/>
    </xf>
    <xf numFmtId="0" fontId="36" fillId="5" borderId="6" xfId="1" applyFont="1" applyFill="1" applyBorder="1" applyAlignment="1" applyProtection="1">
      <alignment horizontal="left" vertical="center" indent="2"/>
      <protection locked="0"/>
    </xf>
    <xf numFmtId="0" fontId="31" fillId="9" borderId="7" xfId="0" applyFont="1" applyFill="1" applyBorder="1" applyAlignment="1" applyProtection="1">
      <alignment horizontal="center" vertical="center"/>
      <protection locked="0"/>
    </xf>
    <xf numFmtId="0" fontId="35" fillId="11" borderId="41" xfId="0" applyFont="1" applyFill="1" applyBorder="1" applyAlignment="1" applyProtection="1">
      <alignment horizontal="center" vertical="center"/>
      <protection locked="0"/>
    </xf>
    <xf numFmtId="0" fontId="35" fillId="11" borderId="29" xfId="0" applyFont="1" applyFill="1" applyBorder="1" applyAlignment="1" applyProtection="1">
      <alignment horizontal="center" vertical="center"/>
      <protection locked="0"/>
    </xf>
    <xf numFmtId="0" fontId="35" fillId="11" borderId="40" xfId="0" applyFont="1" applyFill="1" applyBorder="1" applyAlignment="1" applyProtection="1">
      <alignment horizontal="center" vertical="center"/>
      <protection locked="0"/>
    </xf>
    <xf numFmtId="0" fontId="36" fillId="5" borderId="13" xfId="1" applyFont="1" applyFill="1" applyBorder="1" applyAlignment="1" applyProtection="1">
      <alignment horizontal="left" vertical="center"/>
      <protection locked="0"/>
    </xf>
    <xf numFmtId="0" fontId="31" fillId="9" borderId="13" xfId="0" applyFont="1" applyFill="1" applyBorder="1" applyAlignment="1" applyProtection="1">
      <alignment horizontal="center" vertical="center"/>
      <protection locked="0"/>
    </xf>
    <xf numFmtId="0" fontId="28" fillId="11" borderId="0" xfId="0" applyFont="1" applyFill="1" applyAlignment="1" applyProtection="1">
      <alignment horizontal="center" vertical="center" wrapText="1"/>
      <protection locked="0"/>
    </xf>
    <xf numFmtId="0" fontId="30" fillId="5" borderId="0" xfId="0" applyFont="1" applyFill="1" applyAlignment="1" applyProtection="1">
      <alignment horizontal="center" vertical="center" wrapText="1"/>
      <protection locked="0"/>
    </xf>
    <xf numFmtId="0" fontId="26" fillId="11" borderId="0" xfId="0" applyFont="1" applyFill="1" applyAlignment="1" applyProtection="1">
      <alignment horizontal="center" vertical="center" wrapText="1"/>
      <protection locked="0"/>
    </xf>
    <xf numFmtId="0" fontId="27" fillId="5" borderId="1" xfId="0" applyFont="1" applyFill="1" applyBorder="1" applyAlignment="1" applyProtection="1">
      <alignment horizontal="center"/>
      <protection locked="0"/>
    </xf>
    <xf numFmtId="0" fontId="4" fillId="5" borderId="63" xfId="0" applyFont="1" applyFill="1" applyBorder="1" applyAlignment="1" applyProtection="1">
      <alignment horizontal="center" vertical="center" wrapText="1"/>
      <protection locked="0"/>
    </xf>
    <xf numFmtId="0" fontId="4" fillId="5" borderId="64"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62" xfId="0" applyFont="1" applyFill="1" applyBorder="1" applyAlignment="1" applyProtection="1">
      <alignment horizontal="center" vertical="center"/>
      <protection locked="0"/>
    </xf>
    <xf numFmtId="0" fontId="4" fillId="5" borderId="65"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5" borderId="66"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textRotation="90" wrapText="1"/>
      <protection locked="0"/>
    </xf>
    <xf numFmtId="0" fontId="4" fillId="3" borderId="18" xfId="0" applyFont="1" applyFill="1" applyBorder="1" applyAlignment="1" applyProtection="1">
      <alignment horizontal="center" vertical="center" textRotation="90" wrapText="1"/>
      <protection locked="0"/>
    </xf>
    <xf numFmtId="0" fontId="4" fillId="3" borderId="20" xfId="0" applyFont="1" applyFill="1" applyBorder="1" applyAlignment="1" applyProtection="1">
      <alignment horizontal="center" vertical="center" textRotation="90" wrapText="1"/>
      <protection locked="0"/>
    </xf>
    <xf numFmtId="0" fontId="17" fillId="0" borderId="17"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4" fillId="7" borderId="14" xfId="0" applyFont="1" applyFill="1" applyBorder="1" applyAlignment="1" applyProtection="1">
      <alignment horizontal="center" vertical="center" textRotation="90" wrapText="1"/>
      <protection locked="0"/>
    </xf>
    <xf numFmtId="0" fontId="4" fillId="7" borderId="18" xfId="0" applyFont="1" applyFill="1" applyBorder="1" applyAlignment="1" applyProtection="1">
      <alignment horizontal="center" vertical="center" textRotation="90" wrapText="1"/>
      <protection locked="0"/>
    </xf>
    <xf numFmtId="0" fontId="4" fillId="7" borderId="20" xfId="0" applyFont="1" applyFill="1" applyBorder="1" applyAlignment="1" applyProtection="1">
      <alignment horizontal="center" vertical="center" textRotation="90" wrapText="1"/>
      <protection locked="0"/>
    </xf>
    <xf numFmtId="0" fontId="25" fillId="11" borderId="0" xfId="0" applyFont="1" applyFill="1" applyAlignment="1" applyProtection="1">
      <alignment horizontal="center" vertical="center" wrapText="1"/>
      <protection locked="0"/>
    </xf>
    <xf numFmtId="0" fontId="25" fillId="11" borderId="0" xfId="0" applyFont="1" applyFill="1" applyAlignment="1" applyProtection="1">
      <alignment horizontal="center" vertical="center"/>
      <protection locked="0"/>
    </xf>
    <xf numFmtId="0" fontId="18" fillId="11" borderId="11"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protection locked="0"/>
    </xf>
    <xf numFmtId="0" fontId="18" fillId="10" borderId="26" xfId="0" applyFont="1" applyFill="1" applyBorder="1" applyAlignment="1" applyProtection="1">
      <alignment horizontal="center" vertical="center"/>
      <protection locked="0"/>
    </xf>
    <xf numFmtId="0" fontId="18" fillId="10" borderId="28" xfId="0" applyFont="1" applyFill="1" applyBorder="1" applyAlignment="1" applyProtection="1">
      <alignment horizontal="center" vertical="center"/>
      <protection locked="0"/>
    </xf>
    <xf numFmtId="0" fontId="7" fillId="5" borderId="22"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4" fillId="12" borderId="60" xfId="0" applyFont="1" applyFill="1" applyBorder="1" applyAlignment="1" applyProtection="1">
      <alignment horizontal="center" vertical="center" textRotation="90" wrapText="1"/>
      <protection locked="0"/>
    </xf>
    <xf numFmtId="0" fontId="4" fillId="12" borderId="50" xfId="0" applyFont="1" applyFill="1" applyBorder="1" applyAlignment="1" applyProtection="1">
      <alignment horizontal="center" vertical="center" textRotation="90" wrapText="1"/>
      <protection locked="0"/>
    </xf>
    <xf numFmtId="0" fontId="4" fillId="12" borderId="22" xfId="0" applyFont="1" applyFill="1" applyBorder="1" applyAlignment="1" applyProtection="1">
      <alignment horizontal="center" vertical="center" textRotation="90" wrapText="1"/>
      <protection locked="0"/>
    </xf>
    <xf numFmtId="0" fontId="4" fillId="4" borderId="61" xfId="0" applyFont="1" applyFill="1" applyBorder="1" applyAlignment="1" applyProtection="1">
      <alignment horizontal="center" vertical="center" textRotation="90"/>
      <protection locked="0"/>
    </xf>
    <xf numFmtId="0" fontId="4" fillId="4" borderId="62" xfId="0" applyFont="1" applyFill="1" applyBorder="1" applyAlignment="1" applyProtection="1">
      <alignment horizontal="center" vertical="center" textRotation="90"/>
      <protection locked="0"/>
    </xf>
    <xf numFmtId="0" fontId="7" fillId="0" borderId="1" xfId="2" applyFont="1" applyBorder="1" applyAlignment="1" applyProtection="1">
      <alignment horizontal="justify" vertical="center" wrapText="1"/>
      <protection locked="0"/>
    </xf>
    <xf numFmtId="0" fontId="1" fillId="0" borderId="2" xfId="2"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1" xfId="2" applyFont="1" applyBorder="1" applyAlignment="1" applyProtection="1">
      <alignment horizontal="justify" vertical="center" wrapText="1"/>
      <protection locked="0"/>
    </xf>
    <xf numFmtId="0" fontId="7" fillId="0" borderId="11" xfId="2" applyFont="1" applyBorder="1" applyAlignment="1" applyProtection="1">
      <alignment horizontal="left" vertical="center" wrapText="1"/>
      <protection locked="0"/>
    </xf>
    <xf numFmtId="0" fontId="8" fillId="6" borderId="51" xfId="2" applyFont="1" applyFill="1" applyBorder="1" applyAlignment="1" applyProtection="1">
      <alignment horizontal="center" vertical="center" wrapText="1"/>
      <protection locked="0"/>
    </xf>
    <xf numFmtId="0" fontId="8" fillId="3" borderId="51" xfId="2" applyFont="1" applyFill="1" applyBorder="1" applyAlignment="1" applyProtection="1">
      <alignment horizontal="center" vertical="center" wrapText="1"/>
      <protection locked="0"/>
    </xf>
    <xf numFmtId="0" fontId="7" fillId="0" borderId="1" xfId="2" applyFont="1" applyBorder="1" applyAlignment="1" applyProtection="1">
      <alignment horizontal="left" vertical="center" wrapText="1"/>
      <protection locked="0"/>
    </xf>
    <xf numFmtId="0" fontId="7" fillId="5" borderId="1" xfId="2" applyFont="1" applyFill="1" applyBorder="1" applyAlignment="1" applyProtection="1">
      <alignment horizontal="justify" vertical="center" wrapText="1"/>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8" fillId="9" borderId="42" xfId="0" applyFont="1" applyFill="1" applyBorder="1" applyAlignment="1" applyProtection="1">
      <alignment horizontal="center" vertical="center" wrapText="1"/>
      <protection locked="0"/>
    </xf>
    <xf numFmtId="0" fontId="8" fillId="9" borderId="45" xfId="0" applyFont="1" applyFill="1" applyBorder="1" applyAlignment="1" applyProtection="1">
      <alignment horizontal="center" vertical="center" wrapText="1"/>
      <protection locked="0"/>
    </xf>
    <xf numFmtId="0" fontId="8" fillId="9" borderId="43" xfId="0" applyFont="1" applyFill="1" applyBorder="1" applyAlignment="1" applyProtection="1">
      <alignment horizontal="center" vertical="center" wrapText="1"/>
      <protection locked="0"/>
    </xf>
    <xf numFmtId="0" fontId="8" fillId="9" borderId="46" xfId="0" applyFont="1" applyFill="1" applyBorder="1" applyAlignment="1" applyProtection="1">
      <alignment horizontal="center" vertical="center" wrapText="1"/>
      <protection locked="0"/>
    </xf>
    <xf numFmtId="0" fontId="8" fillId="9" borderId="44" xfId="0" applyFont="1" applyFill="1" applyBorder="1" applyAlignment="1" applyProtection="1">
      <alignment horizontal="center" vertical="center" wrapText="1"/>
      <protection locked="0"/>
    </xf>
    <xf numFmtId="0" fontId="8" fillId="9" borderId="47" xfId="0" applyFont="1" applyFill="1" applyBorder="1" applyAlignment="1" applyProtection="1">
      <alignment horizontal="center" vertical="center" wrapText="1"/>
      <protection locked="0"/>
    </xf>
    <xf numFmtId="0" fontId="8" fillId="2" borderId="51" xfId="2" applyFont="1" applyFill="1" applyBorder="1" applyAlignment="1" applyProtection="1">
      <alignment horizontal="center" vertical="center" wrapText="1"/>
      <protection locked="0"/>
    </xf>
    <xf numFmtId="0" fontId="7" fillId="0" borderId="18"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 xfId="2" applyFont="1" applyBorder="1" applyAlignment="1" applyProtection="1">
      <alignment horizontal="justify" vertical="center" wrapText="1"/>
      <protection locked="0"/>
    </xf>
    <xf numFmtId="0" fontId="23" fillId="11" borderId="51" xfId="2" applyFont="1" applyFill="1" applyBorder="1" applyAlignment="1" applyProtection="1">
      <alignment horizontal="left" vertical="center"/>
      <protection locked="0"/>
    </xf>
    <xf numFmtId="0" fontId="7" fillId="0" borderId="2" xfId="2" applyFont="1" applyBorder="1" applyAlignment="1" applyProtection="1">
      <alignment horizontal="left" vertical="center" wrapText="1"/>
      <protection locked="0"/>
    </xf>
    <xf numFmtId="0" fontId="8" fillId="3" borderId="58" xfId="2" applyFont="1" applyFill="1" applyBorder="1" applyAlignment="1" applyProtection="1">
      <alignment horizontal="center" vertical="center" wrapText="1"/>
      <protection locked="0"/>
    </xf>
    <xf numFmtId="0" fontId="8" fillId="3" borderId="26" xfId="2" applyFont="1" applyFill="1" applyBorder="1" applyAlignment="1" applyProtection="1">
      <alignment horizontal="center" vertical="center" wrapText="1"/>
      <protection locked="0"/>
    </xf>
    <xf numFmtId="0" fontId="8" fillId="3" borderId="27" xfId="2"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8" fillId="11" borderId="52" xfId="2" applyFont="1" applyFill="1" applyBorder="1" applyAlignment="1" applyProtection="1">
      <alignment horizontal="left" vertical="center"/>
      <protection locked="0"/>
    </xf>
    <xf numFmtId="0" fontId="28" fillId="11" borderId="0" xfId="2" applyFont="1" applyFill="1" applyAlignment="1" applyProtection="1">
      <alignment horizontal="center" vertical="center"/>
      <protection locked="0"/>
    </xf>
    <xf numFmtId="0" fontId="23" fillId="11" borderId="0" xfId="2" applyFont="1" applyFill="1" applyAlignment="1" applyProtection="1">
      <alignment horizontal="center" vertical="center"/>
      <protection locked="0"/>
    </xf>
    <xf numFmtId="0" fontId="18" fillId="11" borderId="26" xfId="2" applyFont="1" applyFill="1" applyBorder="1" applyAlignment="1" applyProtection="1">
      <alignment horizontal="left" vertical="center"/>
      <protection locked="0"/>
    </xf>
    <xf numFmtId="0" fontId="18" fillId="11" borderId="27" xfId="2" applyFont="1" applyFill="1" applyBorder="1" applyAlignment="1" applyProtection="1">
      <alignment horizontal="left" vertical="center"/>
      <protection locked="0"/>
    </xf>
    <xf numFmtId="0" fontId="18" fillId="11" borderId="28" xfId="2" applyFont="1" applyFill="1" applyBorder="1" applyAlignment="1" applyProtection="1">
      <alignment horizontal="left" vertical="center"/>
      <protection locked="0"/>
    </xf>
    <xf numFmtId="0" fontId="7" fillId="0" borderId="53" xfId="2" applyFont="1" applyBorder="1" applyAlignment="1" applyProtection="1">
      <alignment vertical="center" wrapText="1"/>
      <protection locked="0"/>
    </xf>
    <xf numFmtId="0" fontId="7" fillId="0" borderId="54" xfId="2" applyFont="1" applyBorder="1" applyAlignment="1" applyProtection="1">
      <alignment vertical="center" wrapText="1"/>
      <protection locked="0"/>
    </xf>
    <xf numFmtId="0" fontId="7" fillId="0" borderId="55" xfId="2" applyFont="1" applyBorder="1" applyAlignment="1" applyProtection="1">
      <alignment vertical="center" wrapText="1"/>
      <protection locked="0"/>
    </xf>
    <xf numFmtId="0" fontId="8" fillId="3" borderId="28" xfId="2" applyFont="1" applyFill="1" applyBorder="1" applyAlignment="1" applyProtection="1">
      <alignment horizontal="center" vertical="center" wrapText="1"/>
      <protection locked="0"/>
    </xf>
    <xf numFmtId="0" fontId="19" fillId="5" borderId="0" xfId="0" applyFont="1" applyFill="1" applyAlignment="1" applyProtection="1">
      <alignment horizontal="center" vertical="center"/>
      <protection locked="0"/>
    </xf>
    <xf numFmtId="0" fontId="18" fillId="11" borderId="52" xfId="2" applyFont="1" applyFill="1" applyBorder="1" applyAlignment="1" applyProtection="1">
      <alignment horizontal="center" vertical="center" wrapText="1"/>
      <protection locked="0"/>
    </xf>
    <xf numFmtId="0" fontId="18" fillId="11" borderId="52" xfId="2" applyFont="1" applyFill="1" applyBorder="1" applyAlignment="1" applyProtection="1">
      <alignment horizontal="center" vertical="center"/>
      <protection locked="0"/>
    </xf>
    <xf numFmtId="0" fontId="1" fillId="0" borderId="1" xfId="2" applyFont="1" applyBorder="1" applyAlignment="1" applyProtection="1">
      <alignment horizontal="justify" vertical="center" wrapText="1"/>
      <protection locked="0"/>
    </xf>
    <xf numFmtId="0" fontId="1" fillId="0" borderId="1" xfId="2" applyFont="1" applyBorder="1" applyAlignment="1" applyProtection="1">
      <alignment horizontal="left" vertical="center" wrapText="1"/>
      <protection locked="0"/>
    </xf>
    <xf numFmtId="0" fontId="18" fillId="11" borderId="51" xfId="2" applyFont="1" applyFill="1" applyBorder="1" applyAlignment="1" applyProtection="1">
      <alignment horizontal="center" vertical="center" wrapText="1"/>
      <protection locked="0"/>
    </xf>
    <xf numFmtId="0" fontId="1" fillId="0" borderId="2" xfId="2" applyFont="1" applyBorder="1" applyAlignment="1" applyProtection="1">
      <alignment horizontal="justify" vertical="center" wrapText="1"/>
      <protection locked="0"/>
    </xf>
    <xf numFmtId="0" fontId="18" fillId="11" borderId="51" xfId="2" applyFont="1" applyFill="1" applyBorder="1" applyAlignment="1" applyProtection="1">
      <alignment horizontal="left" vertical="center"/>
      <protection locked="0"/>
    </xf>
    <xf numFmtId="0" fontId="1" fillId="0" borderId="11" xfId="2" applyFont="1" applyBorder="1" applyAlignment="1" applyProtection="1">
      <alignment horizontal="justify" vertical="center" wrapText="1"/>
      <protection locked="0"/>
    </xf>
    <xf numFmtId="0" fontId="1" fillId="0" borderId="0" xfId="2" applyFont="1" applyAlignment="1" applyProtection="1">
      <alignment horizontal="left" vertical="center" wrapText="1"/>
      <protection locked="0"/>
    </xf>
    <xf numFmtId="0" fontId="18" fillId="11" borderId="51" xfId="2" applyFont="1" applyFill="1" applyBorder="1" applyAlignment="1" applyProtection="1">
      <alignment horizontal="center" vertical="center"/>
      <protection locked="0"/>
    </xf>
    <xf numFmtId="0" fontId="1" fillId="0" borderId="2" xfId="2" applyFont="1" applyBorder="1" applyAlignment="1" applyProtection="1">
      <alignment horizontal="left" vertical="top" wrapText="1"/>
      <protection locked="0"/>
    </xf>
    <xf numFmtId="0" fontId="25" fillId="11" borderId="0" xfId="2" applyFont="1" applyFill="1" applyAlignment="1" applyProtection="1">
      <alignment horizontal="center" vertical="center"/>
      <protection locked="0"/>
    </xf>
    <xf numFmtId="0" fontId="18" fillId="5" borderId="4" xfId="2" applyFont="1" applyFill="1" applyBorder="1" applyAlignment="1" applyProtection="1">
      <alignment horizontal="center" vertical="center" wrapText="1"/>
      <protection locked="0"/>
    </xf>
    <xf numFmtId="0" fontId="18" fillId="5" borderId="0" xfId="2" applyFont="1" applyFill="1" applyAlignment="1" applyProtection="1">
      <alignment horizontal="center" vertical="center" wrapText="1"/>
      <protection locked="0"/>
    </xf>
    <xf numFmtId="0" fontId="7" fillId="5" borderId="30" xfId="0" applyFont="1" applyFill="1" applyBorder="1" applyAlignment="1" applyProtection="1">
      <alignment horizontal="left" vertical="center"/>
      <protection locked="0"/>
    </xf>
    <xf numFmtId="0" fontId="7" fillId="5" borderId="15" xfId="0" applyFont="1" applyFill="1" applyBorder="1" applyAlignment="1" applyProtection="1">
      <alignment horizontal="left" vertical="center"/>
      <protection locked="0"/>
    </xf>
    <xf numFmtId="0" fontId="7" fillId="5" borderId="16" xfId="0" applyFont="1" applyFill="1" applyBorder="1" applyAlignment="1" applyProtection="1">
      <alignment horizontal="left" vertical="center"/>
      <protection locked="0"/>
    </xf>
    <xf numFmtId="0" fontId="7" fillId="5" borderId="3"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5" borderId="19" xfId="0" applyFont="1" applyFill="1" applyBorder="1" applyAlignment="1" applyProtection="1">
      <alignment horizontal="left" vertical="center"/>
      <protection locked="0"/>
    </xf>
    <xf numFmtId="0" fontId="7" fillId="5" borderId="23" xfId="0" applyFont="1" applyFill="1" applyBorder="1" applyAlignment="1" applyProtection="1">
      <alignment horizontal="left" vertical="center"/>
      <protection locked="0"/>
    </xf>
    <xf numFmtId="0" fontId="7" fillId="5" borderId="17" xfId="0" applyFont="1" applyFill="1" applyBorder="1" applyAlignment="1" applyProtection="1">
      <alignment horizontal="left" vertical="center"/>
      <protection locked="0"/>
    </xf>
    <xf numFmtId="0" fontId="7" fillId="5" borderId="21" xfId="0" applyFont="1" applyFill="1" applyBorder="1" applyAlignment="1" applyProtection="1">
      <alignment horizontal="left" vertical="center"/>
      <protection locked="0"/>
    </xf>
    <xf numFmtId="0" fontId="8" fillId="9" borderId="48" xfId="0" applyFont="1" applyFill="1" applyBorder="1"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8" fillId="9" borderId="49" xfId="0" applyFont="1" applyFill="1" applyBorder="1" applyAlignment="1" applyProtection="1">
      <alignment horizontal="center" vertical="center" wrapText="1"/>
      <protection locked="0"/>
    </xf>
    <xf numFmtId="0" fontId="1" fillId="5" borderId="1" xfId="2" applyFont="1" applyFill="1" applyBorder="1" applyAlignment="1" applyProtection="1">
      <alignment horizontal="justify" vertical="center" wrapText="1"/>
      <protection locked="0"/>
    </xf>
    <xf numFmtId="0" fontId="1" fillId="0" borderId="11" xfId="2" applyFont="1" applyBorder="1" applyAlignment="1" applyProtection="1">
      <alignment horizontal="left" vertical="center" wrapText="1"/>
      <protection locked="0"/>
    </xf>
    <xf numFmtId="0" fontId="8" fillId="5" borderId="0" xfId="2" applyFont="1" applyFill="1" applyAlignment="1" applyProtection="1">
      <alignment horizontal="center" vertical="center" wrapText="1"/>
      <protection locked="0"/>
    </xf>
    <xf numFmtId="0" fontId="7" fillId="0" borderId="30"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28" fillId="11" borderId="0" xfId="0" applyFont="1" applyFill="1" applyAlignment="1" applyProtection="1">
      <alignment horizontal="center" vertical="center"/>
      <protection locked="0"/>
    </xf>
    <xf numFmtId="0" fontId="18" fillId="11" borderId="50" xfId="0" applyFont="1" applyFill="1" applyBorder="1" applyAlignment="1" applyProtection="1">
      <alignment horizontal="left" vertical="center"/>
      <protection locked="0"/>
    </xf>
    <xf numFmtId="0" fontId="18" fillId="11" borderId="12" xfId="0" applyFont="1" applyFill="1" applyBorder="1" applyAlignment="1" applyProtection="1">
      <alignment horizontal="left" vertical="center"/>
      <protection locked="0"/>
    </xf>
    <xf numFmtId="0" fontId="18" fillId="11" borderId="56" xfId="0" applyFont="1" applyFill="1" applyBorder="1" applyAlignment="1" applyProtection="1">
      <alignment horizontal="left" vertical="center"/>
      <protection locked="0"/>
    </xf>
    <xf numFmtId="0" fontId="26" fillId="11" borderId="0" xfId="2" applyFont="1" applyFill="1" applyAlignment="1" applyProtection="1">
      <alignment horizontal="center" vertical="center"/>
      <protection locked="0"/>
    </xf>
    <xf numFmtId="0" fontId="38" fillId="11" borderId="57" xfId="0" applyFont="1" applyFill="1" applyBorder="1" applyAlignment="1" applyProtection="1">
      <alignment horizontal="left" vertical="center" wrapText="1"/>
      <protection locked="0"/>
    </xf>
    <xf numFmtId="0" fontId="18" fillId="11" borderId="43" xfId="0" applyFont="1" applyFill="1" applyBorder="1" applyAlignment="1" applyProtection="1">
      <alignment horizontal="left" vertical="center"/>
      <protection locked="0"/>
    </xf>
    <xf numFmtId="0" fontId="18" fillId="11" borderId="0" xfId="0" applyFont="1" applyFill="1" applyAlignment="1" applyProtection="1">
      <alignment horizontal="left" vertical="center"/>
      <protection locked="0"/>
    </xf>
    <xf numFmtId="0" fontId="18" fillId="11" borderId="46" xfId="0" applyFont="1" applyFill="1" applyBorder="1" applyAlignment="1" applyProtection="1">
      <alignment horizontal="left" vertical="center"/>
      <protection locked="0"/>
    </xf>
    <xf numFmtId="0" fontId="38" fillId="11" borderId="51" xfId="0" applyFont="1" applyFill="1" applyBorder="1" applyAlignment="1" applyProtection="1">
      <alignment horizontal="center" vertical="center" wrapText="1"/>
      <protection locked="0"/>
    </xf>
  </cellXfs>
  <cellStyles count="3">
    <cellStyle name="Hipervínculo" xfId="1" builtinId="8"/>
    <cellStyle name="Normal" xfId="0" builtinId="0"/>
    <cellStyle name="Normal_Análisis de Vulnerabilidad2003" xfId="2" xr:uid="{00000000-0005-0000-0000-000002000000}"/>
  </cellStyles>
  <dxfs count="57">
    <dxf>
      <font>
        <b val="0"/>
        <condense val="0"/>
        <extend val="0"/>
        <color indexed="8"/>
      </font>
      <fill>
        <patternFill patternType="solid">
          <fgColor indexed="49"/>
          <bgColor indexed="11"/>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34"/>
          <bgColor indexed="13"/>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34"/>
          <bgColor indexed="13"/>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00B050"/>
        </patternFill>
      </fill>
    </dxf>
  </dxfs>
  <tableStyles count="0" defaultTableStyle="TableStyleMedium9" defaultPivotStyle="PivotStyleLight16"/>
  <colors>
    <mruColors>
      <color rgb="FF03884A"/>
      <color rgb="FF167A39"/>
      <color rgb="FFFFFF66"/>
      <color rgb="FFA6C5D8"/>
      <color rgb="FF33CCCC"/>
      <color rgb="FF99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1</xdr:col>
      <xdr:colOff>134471</xdr:colOff>
      <xdr:row>0</xdr:row>
      <xdr:rowOff>123265</xdr:rowOff>
    </xdr:from>
    <xdr:to>
      <xdr:col>2</xdr:col>
      <xdr:colOff>273984</xdr:colOff>
      <xdr:row>3</xdr:row>
      <xdr:rowOff>51547</xdr:rowOff>
    </xdr:to>
    <xdr:pic>
      <xdr:nvPicPr>
        <xdr:cNvPr id="2" name="Imagen 1" descr="Descripción: Logo Alcaldia Mayor de Bogotá">
          <a:extLst>
            <a:ext uri="{FF2B5EF4-FFF2-40B4-BE49-F238E27FC236}">
              <a16:creationId xmlns:a16="http://schemas.microsoft.com/office/drawing/2014/main" id="{CA769FA9-50BB-48F4-98A0-83ADD97F5B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396" y="123265"/>
          <a:ext cx="653863" cy="528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121396</xdr:colOff>
      <xdr:row>37</xdr:row>
      <xdr:rowOff>169864</xdr:rowOff>
    </xdr:from>
    <xdr:to>
      <xdr:col>3</xdr:col>
      <xdr:colOff>740521</xdr:colOff>
      <xdr:row>37</xdr:row>
      <xdr:rowOff>538538</xdr:rowOff>
    </xdr:to>
    <xdr:sp macro="" textlink="">
      <xdr:nvSpPr>
        <xdr:cNvPr id="8422" name="1 Rombo">
          <a:extLst>
            <a:ext uri="{FF2B5EF4-FFF2-40B4-BE49-F238E27FC236}">
              <a16:creationId xmlns:a16="http://schemas.microsoft.com/office/drawing/2014/main" id="{00000000-0008-0000-0100-0000E6200000}"/>
            </a:ext>
          </a:extLst>
        </xdr:cNvPr>
        <xdr:cNvSpPr>
          <a:spLocks noChangeArrowheads="1"/>
        </xdr:cNvSpPr>
      </xdr:nvSpPr>
      <xdr:spPr bwMode="auto">
        <a:xfrm>
          <a:off x="3367834" y="49112489"/>
          <a:ext cx="619125" cy="368674"/>
        </a:xfrm>
        <a:prstGeom prst="diamond">
          <a:avLst/>
        </a:prstGeom>
        <a:solidFill>
          <a:srgbClr val="92D050"/>
        </a:solidFill>
        <a:ln w="9525" algn="ctr">
          <a:solidFill>
            <a:srgbClr val="000000"/>
          </a:solidFill>
          <a:round/>
          <a:headEnd/>
          <a:tailEnd/>
        </a:ln>
      </xdr:spPr>
    </xdr:sp>
    <xdr:clientData/>
  </xdr:twoCellAnchor>
  <xdr:twoCellAnchor>
    <xdr:from>
      <xdr:col>3</xdr:col>
      <xdr:colOff>156321</xdr:colOff>
      <xdr:row>38</xdr:row>
      <xdr:rowOff>54256</xdr:rowOff>
    </xdr:from>
    <xdr:to>
      <xdr:col>3</xdr:col>
      <xdr:colOff>775446</xdr:colOff>
      <xdr:row>38</xdr:row>
      <xdr:rowOff>422930</xdr:rowOff>
    </xdr:to>
    <xdr:sp macro="" textlink="">
      <xdr:nvSpPr>
        <xdr:cNvPr id="8423" name="3 Rombo">
          <a:extLst>
            <a:ext uri="{FF2B5EF4-FFF2-40B4-BE49-F238E27FC236}">
              <a16:creationId xmlns:a16="http://schemas.microsoft.com/office/drawing/2014/main" id="{00000000-0008-0000-0100-0000E7200000}"/>
            </a:ext>
          </a:extLst>
        </xdr:cNvPr>
        <xdr:cNvSpPr>
          <a:spLocks noChangeArrowheads="1"/>
        </xdr:cNvSpPr>
      </xdr:nvSpPr>
      <xdr:spPr bwMode="auto">
        <a:xfrm>
          <a:off x="3402759" y="49679506"/>
          <a:ext cx="619125" cy="368674"/>
        </a:xfrm>
        <a:prstGeom prst="diamond">
          <a:avLst/>
        </a:prstGeom>
        <a:solidFill>
          <a:srgbClr val="FFFF00"/>
        </a:solidFill>
        <a:ln w="9525" algn="ctr">
          <a:solidFill>
            <a:srgbClr val="000000"/>
          </a:solidFill>
          <a:round/>
          <a:headEnd/>
          <a:tailEnd/>
        </a:ln>
      </xdr:spPr>
    </xdr:sp>
    <xdr:clientData/>
  </xdr:twoCellAnchor>
  <xdr:twoCellAnchor>
    <xdr:from>
      <xdr:col>3</xdr:col>
      <xdr:colOff>178546</xdr:colOff>
      <xdr:row>39</xdr:row>
      <xdr:rowOff>199838</xdr:rowOff>
    </xdr:from>
    <xdr:to>
      <xdr:col>3</xdr:col>
      <xdr:colOff>797671</xdr:colOff>
      <xdr:row>39</xdr:row>
      <xdr:rowOff>568512</xdr:rowOff>
    </xdr:to>
    <xdr:sp macro="" textlink="">
      <xdr:nvSpPr>
        <xdr:cNvPr id="8424" name="4 Rombo">
          <a:extLst>
            <a:ext uri="{FF2B5EF4-FFF2-40B4-BE49-F238E27FC236}">
              <a16:creationId xmlns:a16="http://schemas.microsoft.com/office/drawing/2014/main" id="{00000000-0008-0000-0100-0000E8200000}"/>
            </a:ext>
          </a:extLst>
        </xdr:cNvPr>
        <xdr:cNvSpPr>
          <a:spLocks noChangeArrowheads="1"/>
        </xdr:cNvSpPr>
      </xdr:nvSpPr>
      <xdr:spPr bwMode="auto">
        <a:xfrm>
          <a:off x="3424984" y="50277526"/>
          <a:ext cx="619125" cy="368674"/>
        </a:xfrm>
        <a:prstGeom prst="diamond">
          <a:avLst/>
        </a:prstGeom>
        <a:solidFill>
          <a:srgbClr val="FF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171451</xdr:colOff>
      <xdr:row>39</xdr:row>
      <xdr:rowOff>95250</xdr:rowOff>
    </xdr:from>
    <xdr:to>
      <xdr:col>5</xdr:col>
      <xdr:colOff>666751</xdr:colOff>
      <xdr:row>39</xdr:row>
      <xdr:rowOff>463924</xdr:rowOff>
    </xdr:to>
    <xdr:sp macro="" textlink="">
      <xdr:nvSpPr>
        <xdr:cNvPr id="3" name="1 Rombo">
          <a:extLst>
            <a:ext uri="{FF2B5EF4-FFF2-40B4-BE49-F238E27FC236}">
              <a16:creationId xmlns:a16="http://schemas.microsoft.com/office/drawing/2014/main" id="{00000000-0008-0000-0300-000003000000}"/>
            </a:ext>
          </a:extLst>
        </xdr:cNvPr>
        <xdr:cNvSpPr>
          <a:spLocks noChangeArrowheads="1"/>
        </xdr:cNvSpPr>
      </xdr:nvSpPr>
      <xdr:spPr bwMode="auto">
        <a:xfrm>
          <a:off x="5534026" y="16992600"/>
          <a:ext cx="495300" cy="368674"/>
        </a:xfrm>
        <a:prstGeom prst="diamond">
          <a:avLst/>
        </a:prstGeom>
        <a:solidFill>
          <a:srgbClr val="92D050"/>
        </a:solidFill>
        <a:ln w="9525" algn="ctr">
          <a:solidFill>
            <a:srgbClr val="000000"/>
          </a:solidFill>
          <a:round/>
          <a:headEnd/>
          <a:tailEnd/>
        </a:ln>
      </xdr:spPr>
    </xdr:sp>
    <xdr:clientData/>
  </xdr:twoCellAnchor>
  <xdr:twoCellAnchor>
    <xdr:from>
      <xdr:col>5</xdr:col>
      <xdr:colOff>171451</xdr:colOff>
      <xdr:row>38</xdr:row>
      <xdr:rowOff>100293</xdr:rowOff>
    </xdr:from>
    <xdr:to>
      <xdr:col>5</xdr:col>
      <xdr:colOff>666751</xdr:colOff>
      <xdr:row>38</xdr:row>
      <xdr:rowOff>468967</xdr:rowOff>
    </xdr:to>
    <xdr:sp macro="" textlink="">
      <xdr:nvSpPr>
        <xdr:cNvPr id="4" name="3 Rombo">
          <a:extLst>
            <a:ext uri="{FF2B5EF4-FFF2-40B4-BE49-F238E27FC236}">
              <a16:creationId xmlns:a16="http://schemas.microsoft.com/office/drawing/2014/main" id="{00000000-0008-0000-0300-000004000000}"/>
            </a:ext>
          </a:extLst>
        </xdr:cNvPr>
        <xdr:cNvSpPr>
          <a:spLocks noChangeArrowheads="1"/>
        </xdr:cNvSpPr>
      </xdr:nvSpPr>
      <xdr:spPr bwMode="auto">
        <a:xfrm>
          <a:off x="5534026" y="16483293"/>
          <a:ext cx="495300" cy="368674"/>
        </a:xfrm>
        <a:prstGeom prst="diamond">
          <a:avLst/>
        </a:prstGeom>
        <a:solidFill>
          <a:srgbClr val="FFFF00"/>
        </a:solidFill>
        <a:ln w="9525" algn="ctr">
          <a:solidFill>
            <a:srgbClr val="000000"/>
          </a:solidFill>
          <a:round/>
          <a:headEnd/>
          <a:tailEnd/>
        </a:ln>
      </xdr:spPr>
    </xdr:sp>
    <xdr:clientData/>
  </xdr:twoCellAnchor>
  <xdr:twoCellAnchor>
    <xdr:from>
      <xdr:col>5</xdr:col>
      <xdr:colOff>161926</xdr:colOff>
      <xdr:row>37</xdr:row>
      <xdr:rowOff>110938</xdr:rowOff>
    </xdr:from>
    <xdr:to>
      <xdr:col>5</xdr:col>
      <xdr:colOff>657226</xdr:colOff>
      <xdr:row>37</xdr:row>
      <xdr:rowOff>479612</xdr:rowOff>
    </xdr:to>
    <xdr:sp macro="" textlink="">
      <xdr:nvSpPr>
        <xdr:cNvPr id="5" name="4 Rombo">
          <a:extLst>
            <a:ext uri="{FF2B5EF4-FFF2-40B4-BE49-F238E27FC236}">
              <a16:creationId xmlns:a16="http://schemas.microsoft.com/office/drawing/2014/main" id="{00000000-0008-0000-0300-000005000000}"/>
            </a:ext>
          </a:extLst>
        </xdr:cNvPr>
        <xdr:cNvSpPr>
          <a:spLocks noChangeArrowheads="1"/>
        </xdr:cNvSpPr>
      </xdr:nvSpPr>
      <xdr:spPr bwMode="auto">
        <a:xfrm>
          <a:off x="5524501" y="15979588"/>
          <a:ext cx="495300" cy="368674"/>
        </a:xfrm>
        <a:prstGeom prst="diamond">
          <a:avLst/>
        </a:prstGeom>
        <a:solidFill>
          <a:srgbClr val="FF0000"/>
        </a:solid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200025</xdr:colOff>
      <xdr:row>51</xdr:row>
      <xdr:rowOff>85725</xdr:rowOff>
    </xdr:from>
    <xdr:to>
      <xdr:col>5</xdr:col>
      <xdr:colOff>619125</xdr:colOff>
      <xdr:row>51</xdr:row>
      <xdr:rowOff>454399</xdr:rowOff>
    </xdr:to>
    <xdr:sp macro="" textlink="">
      <xdr:nvSpPr>
        <xdr:cNvPr id="3" name="1 Rombo">
          <a:extLst>
            <a:ext uri="{FF2B5EF4-FFF2-40B4-BE49-F238E27FC236}">
              <a16:creationId xmlns:a16="http://schemas.microsoft.com/office/drawing/2014/main" id="{00000000-0008-0000-0400-000003000000}"/>
            </a:ext>
          </a:extLst>
        </xdr:cNvPr>
        <xdr:cNvSpPr>
          <a:spLocks noChangeArrowheads="1"/>
        </xdr:cNvSpPr>
      </xdr:nvSpPr>
      <xdr:spPr bwMode="auto">
        <a:xfrm>
          <a:off x="5514975" y="21374100"/>
          <a:ext cx="419100" cy="368674"/>
        </a:xfrm>
        <a:prstGeom prst="diamond">
          <a:avLst/>
        </a:prstGeom>
        <a:solidFill>
          <a:srgbClr val="92D050"/>
        </a:solidFill>
        <a:ln w="9525" algn="ctr">
          <a:solidFill>
            <a:srgbClr val="000000"/>
          </a:solidFill>
          <a:round/>
          <a:headEnd/>
          <a:tailEnd/>
        </a:ln>
      </xdr:spPr>
    </xdr:sp>
    <xdr:clientData/>
  </xdr:twoCellAnchor>
  <xdr:twoCellAnchor>
    <xdr:from>
      <xdr:col>5</xdr:col>
      <xdr:colOff>209550</xdr:colOff>
      <xdr:row>50</xdr:row>
      <xdr:rowOff>81243</xdr:rowOff>
    </xdr:from>
    <xdr:to>
      <xdr:col>5</xdr:col>
      <xdr:colOff>619125</xdr:colOff>
      <xdr:row>50</xdr:row>
      <xdr:rowOff>449917</xdr:rowOff>
    </xdr:to>
    <xdr:sp macro="" textlink="">
      <xdr:nvSpPr>
        <xdr:cNvPr id="4" name="3 Rombo">
          <a:extLst>
            <a:ext uri="{FF2B5EF4-FFF2-40B4-BE49-F238E27FC236}">
              <a16:creationId xmlns:a16="http://schemas.microsoft.com/office/drawing/2014/main" id="{00000000-0008-0000-0400-000004000000}"/>
            </a:ext>
          </a:extLst>
        </xdr:cNvPr>
        <xdr:cNvSpPr>
          <a:spLocks noChangeArrowheads="1"/>
        </xdr:cNvSpPr>
      </xdr:nvSpPr>
      <xdr:spPr bwMode="auto">
        <a:xfrm>
          <a:off x="5524500" y="20855268"/>
          <a:ext cx="409575" cy="368674"/>
        </a:xfrm>
        <a:prstGeom prst="diamond">
          <a:avLst/>
        </a:prstGeom>
        <a:solidFill>
          <a:srgbClr val="FFFF00"/>
        </a:solidFill>
        <a:ln w="9525" algn="ctr">
          <a:solidFill>
            <a:srgbClr val="000000"/>
          </a:solidFill>
          <a:round/>
          <a:headEnd/>
          <a:tailEnd/>
        </a:ln>
      </xdr:spPr>
    </xdr:sp>
    <xdr:clientData/>
  </xdr:twoCellAnchor>
  <xdr:twoCellAnchor>
    <xdr:from>
      <xdr:col>5</xdr:col>
      <xdr:colOff>228600</xdr:colOff>
      <xdr:row>49</xdr:row>
      <xdr:rowOff>72838</xdr:rowOff>
    </xdr:from>
    <xdr:to>
      <xdr:col>5</xdr:col>
      <xdr:colOff>619125</xdr:colOff>
      <xdr:row>49</xdr:row>
      <xdr:rowOff>441512</xdr:rowOff>
    </xdr:to>
    <xdr:sp macro="" textlink="">
      <xdr:nvSpPr>
        <xdr:cNvPr id="5" name="4 Rombo">
          <a:extLst>
            <a:ext uri="{FF2B5EF4-FFF2-40B4-BE49-F238E27FC236}">
              <a16:creationId xmlns:a16="http://schemas.microsoft.com/office/drawing/2014/main" id="{00000000-0008-0000-0400-000005000000}"/>
            </a:ext>
          </a:extLst>
        </xdr:cNvPr>
        <xdr:cNvSpPr>
          <a:spLocks noChangeArrowheads="1"/>
        </xdr:cNvSpPr>
      </xdr:nvSpPr>
      <xdr:spPr bwMode="auto">
        <a:xfrm>
          <a:off x="5543550" y="20332513"/>
          <a:ext cx="390525" cy="368674"/>
        </a:xfrm>
        <a:prstGeom prst="diamond">
          <a:avLst/>
        </a:prstGeom>
        <a:solidFill>
          <a:srgbClr val="FF0000"/>
        </a:solidFill>
        <a:ln w="9525" algn="ctr">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180975</xdr:colOff>
      <xdr:row>33</xdr:row>
      <xdr:rowOff>66675</xdr:rowOff>
    </xdr:from>
    <xdr:to>
      <xdr:col>5</xdr:col>
      <xdr:colOff>647700</xdr:colOff>
      <xdr:row>33</xdr:row>
      <xdr:rowOff>435349</xdr:rowOff>
    </xdr:to>
    <xdr:sp macro="" textlink="">
      <xdr:nvSpPr>
        <xdr:cNvPr id="3" name="1 Rombo">
          <a:extLst>
            <a:ext uri="{FF2B5EF4-FFF2-40B4-BE49-F238E27FC236}">
              <a16:creationId xmlns:a16="http://schemas.microsoft.com/office/drawing/2014/main" id="{00000000-0008-0000-0500-000003000000}"/>
            </a:ext>
          </a:extLst>
        </xdr:cNvPr>
        <xdr:cNvSpPr>
          <a:spLocks noChangeArrowheads="1"/>
        </xdr:cNvSpPr>
      </xdr:nvSpPr>
      <xdr:spPr bwMode="auto">
        <a:xfrm>
          <a:off x="5495925" y="12344400"/>
          <a:ext cx="466725" cy="368674"/>
        </a:xfrm>
        <a:prstGeom prst="diamond">
          <a:avLst/>
        </a:prstGeom>
        <a:solidFill>
          <a:srgbClr val="92D050"/>
        </a:solidFill>
        <a:ln w="9525" algn="ctr">
          <a:solidFill>
            <a:srgbClr val="000000"/>
          </a:solidFill>
          <a:round/>
          <a:headEnd/>
          <a:tailEnd/>
        </a:ln>
      </xdr:spPr>
    </xdr:sp>
    <xdr:clientData/>
  </xdr:twoCellAnchor>
  <xdr:twoCellAnchor>
    <xdr:from>
      <xdr:col>5</xdr:col>
      <xdr:colOff>190500</xdr:colOff>
      <xdr:row>32</xdr:row>
      <xdr:rowOff>100293</xdr:rowOff>
    </xdr:from>
    <xdr:to>
      <xdr:col>5</xdr:col>
      <xdr:colOff>647700</xdr:colOff>
      <xdr:row>32</xdr:row>
      <xdr:rowOff>468967</xdr:rowOff>
    </xdr:to>
    <xdr:sp macro="" textlink="">
      <xdr:nvSpPr>
        <xdr:cNvPr id="4" name="3 Rombo">
          <a:extLst>
            <a:ext uri="{FF2B5EF4-FFF2-40B4-BE49-F238E27FC236}">
              <a16:creationId xmlns:a16="http://schemas.microsoft.com/office/drawing/2014/main" id="{00000000-0008-0000-0500-000004000000}"/>
            </a:ext>
          </a:extLst>
        </xdr:cNvPr>
        <xdr:cNvSpPr>
          <a:spLocks noChangeArrowheads="1"/>
        </xdr:cNvSpPr>
      </xdr:nvSpPr>
      <xdr:spPr bwMode="auto">
        <a:xfrm>
          <a:off x="5505450" y="11863668"/>
          <a:ext cx="457200" cy="368674"/>
        </a:xfrm>
        <a:prstGeom prst="diamond">
          <a:avLst/>
        </a:prstGeom>
        <a:solidFill>
          <a:srgbClr val="FFFF00"/>
        </a:solidFill>
        <a:ln w="9525" algn="ctr">
          <a:solidFill>
            <a:srgbClr val="000000"/>
          </a:solidFill>
          <a:round/>
          <a:headEnd/>
          <a:tailEnd/>
        </a:ln>
      </xdr:spPr>
    </xdr:sp>
    <xdr:clientData/>
  </xdr:twoCellAnchor>
  <xdr:twoCellAnchor>
    <xdr:from>
      <xdr:col>5</xdr:col>
      <xdr:colOff>219075</xdr:colOff>
      <xdr:row>31</xdr:row>
      <xdr:rowOff>82363</xdr:rowOff>
    </xdr:from>
    <xdr:to>
      <xdr:col>5</xdr:col>
      <xdr:colOff>647700</xdr:colOff>
      <xdr:row>31</xdr:row>
      <xdr:rowOff>451037</xdr:rowOff>
    </xdr:to>
    <xdr:sp macro="" textlink="">
      <xdr:nvSpPr>
        <xdr:cNvPr id="5" name="4 Rombo">
          <a:extLst>
            <a:ext uri="{FF2B5EF4-FFF2-40B4-BE49-F238E27FC236}">
              <a16:creationId xmlns:a16="http://schemas.microsoft.com/office/drawing/2014/main" id="{00000000-0008-0000-0500-000005000000}"/>
            </a:ext>
          </a:extLst>
        </xdr:cNvPr>
        <xdr:cNvSpPr>
          <a:spLocks noChangeArrowheads="1"/>
        </xdr:cNvSpPr>
      </xdr:nvSpPr>
      <xdr:spPr bwMode="auto">
        <a:xfrm>
          <a:off x="5534025" y="11331388"/>
          <a:ext cx="428625" cy="368674"/>
        </a:xfrm>
        <a:prstGeom prst="diamond">
          <a:avLst/>
        </a:prstGeom>
        <a:solidFill>
          <a:srgbClr val="FF0000"/>
        </a:solidFill>
        <a:ln w="9525" algn="ctr">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-180975</xdr:colOff>
          <xdr:row>0</xdr:row>
          <xdr:rowOff>-66675</xdr:rowOff>
        </xdr:from>
        <xdr:to>
          <xdr:col>0</xdr:col>
          <xdr:colOff>-180975</xdr:colOff>
          <xdr:row>0</xdr:row>
          <xdr:rowOff>-66675</xdr:rowOff>
        </xdr:to>
        <xdr:pic>
          <xdr:nvPicPr>
            <xdr:cNvPr id="246" name="Picture 19779">
              <a:extLst>
                <a:ext uri="{FF2B5EF4-FFF2-40B4-BE49-F238E27FC236}">
                  <a16:creationId xmlns:a16="http://schemas.microsoft.com/office/drawing/2014/main" id="{E0C56661-122C-46C3-AE31-11B2B34A7F25}"/>
                </a:ext>
              </a:extLst>
            </xdr:cNvPr>
            <xdr:cNvPicPr>
              <a:picLocks noChangeAspect="1" noChangeArrowheads="1"/>
              <a:extLst>
                <a:ext uri="{84589F7E-364E-4C9E-8A38-B11213B215E9}">
                  <a14:cameraTool cellRange="SIST1" spid="_x0000_s158618"/>
                </a:ext>
              </a:extLst>
            </xdr:cNvPicPr>
          </xdr:nvPicPr>
          <xdr:blipFill rotWithShape="1">
            <a:blip xmlns:r="http://schemas.openxmlformats.org/officeDocument/2006/relationships" r:embed="rId1"/>
            <a:srcRect l="9377" t="9860" r="9357" b="7043"/>
            <a:stretch>
              <a:fillRect/>
            </a:stretch>
          </xdr:blipFill>
          <xdr:spPr bwMode="auto">
            <a:xfrm>
              <a:off x="11284949" y="4651676"/>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166" name="Picture 19783">
              <a:extLst>
                <a:ext uri="{FF2B5EF4-FFF2-40B4-BE49-F238E27FC236}">
                  <a16:creationId xmlns:a16="http://schemas.microsoft.com/office/drawing/2014/main" id="{C65342D8-6BD8-40B2-A236-95EB517525F1}"/>
                </a:ext>
              </a:extLst>
            </xdr:cNvPr>
            <xdr:cNvPicPr>
              <a:picLocks noChangeAspect="1" noChangeArrowheads="1"/>
              <a:extLst>
                <a:ext uri="{84589F7E-364E-4C9E-8A38-B11213B215E9}">
                  <a14:cameraTool cellRange="SIST2" spid="_x0000_s158619"/>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-66675</xdr:rowOff>
        </xdr:from>
        <xdr:to>
          <xdr:col>0</xdr:col>
          <xdr:colOff>-180975</xdr:colOff>
          <xdr:row>0</xdr:row>
          <xdr:rowOff>-66675</xdr:rowOff>
        </xdr:to>
        <xdr:pic>
          <xdr:nvPicPr>
            <xdr:cNvPr id="242" name="Picture 19787">
              <a:extLst>
                <a:ext uri="{FF2B5EF4-FFF2-40B4-BE49-F238E27FC236}">
                  <a16:creationId xmlns:a16="http://schemas.microsoft.com/office/drawing/2014/main" id="{7491A0F0-B0E7-4E75-BD15-4E19C97BA0FE}"/>
                </a:ext>
              </a:extLst>
            </xdr:cNvPr>
            <xdr:cNvPicPr>
              <a:picLocks noChangeAspect="1" noChangeArrowheads="1"/>
              <a:extLst>
                <a:ext uri="{84589F7E-364E-4C9E-8A38-B11213B215E9}">
                  <a14:cameraTool cellRange="SIST5" spid="_x0000_s158620"/>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-76200</xdr:rowOff>
        </xdr:from>
        <xdr:to>
          <xdr:col>0</xdr:col>
          <xdr:colOff>-190500</xdr:colOff>
          <xdr:row>0</xdr:row>
          <xdr:rowOff>-76200</xdr:rowOff>
        </xdr:to>
        <xdr:pic>
          <xdr:nvPicPr>
            <xdr:cNvPr id="261" name="Picture 19791">
              <a:extLst>
                <a:ext uri="{FF2B5EF4-FFF2-40B4-BE49-F238E27FC236}">
                  <a16:creationId xmlns:a16="http://schemas.microsoft.com/office/drawing/2014/main" id="{EE7AB635-CC51-4E95-90DA-10704A140225}"/>
                </a:ext>
              </a:extLst>
            </xdr:cNvPr>
            <xdr:cNvPicPr>
              <a:picLocks noChangeAspect="1" noChangeArrowheads="1"/>
              <a:extLst>
                <a:ext uri="{84589F7E-364E-4C9E-8A38-B11213B215E9}">
                  <a14:cameraTool cellRange="SIST6" spid="_x0000_s158621"/>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-95250</xdr:rowOff>
        </xdr:from>
        <xdr:to>
          <xdr:col>0</xdr:col>
          <xdr:colOff>-180975</xdr:colOff>
          <xdr:row>0</xdr:row>
          <xdr:rowOff>-95250</xdr:rowOff>
        </xdr:to>
        <xdr:pic>
          <xdr:nvPicPr>
            <xdr:cNvPr id="266" name="Picture 19795">
              <a:extLst>
                <a:ext uri="{FF2B5EF4-FFF2-40B4-BE49-F238E27FC236}">
                  <a16:creationId xmlns:a16="http://schemas.microsoft.com/office/drawing/2014/main" id="{6E9737CB-253D-4AC1-941E-A1D3D82966D8}"/>
                </a:ext>
              </a:extLst>
            </xdr:cNvPr>
            <xdr:cNvPicPr>
              <a:picLocks noChangeAspect="1" noChangeArrowheads="1"/>
              <a:extLst>
                <a:ext uri="{84589F7E-364E-4C9E-8A38-B11213B215E9}">
                  <a14:cameraTool cellRange="SIST7" spid="_x0000_s158622"/>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-152400</xdr:rowOff>
        </xdr:from>
        <xdr:to>
          <xdr:col>0</xdr:col>
          <xdr:colOff>-123825</xdr:colOff>
          <xdr:row>0</xdr:row>
          <xdr:rowOff>-152400</xdr:rowOff>
        </xdr:to>
        <xdr:pic>
          <xdr:nvPicPr>
            <xdr:cNvPr id="267" name="Picture 19796">
              <a:extLst>
                <a:ext uri="{FF2B5EF4-FFF2-40B4-BE49-F238E27FC236}">
                  <a16:creationId xmlns:a16="http://schemas.microsoft.com/office/drawing/2014/main" id="{F4862260-0217-448A-85E5-2224600CA050}"/>
                </a:ext>
              </a:extLst>
            </xdr:cNvPr>
            <xdr:cNvPicPr>
              <a:picLocks noChangeAspect="1" noChangeArrowheads="1"/>
              <a:extLst>
                <a:ext uri="{84589F7E-364E-4C9E-8A38-B11213B215E9}">
                  <a14:cameraTool cellRange="AMENAZA7" spid="_x0000_s158623"/>
                </a:ext>
              </a:extLst>
            </xdr:cNvPicPr>
          </xdr:nvPicPr>
          <xdr:blipFill rotWithShape="1">
            <a:blip xmlns:r="http://schemas.openxmlformats.org/officeDocument/2006/relationships" r:embed="rId3"/>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-85725</xdr:rowOff>
        </xdr:from>
        <xdr:to>
          <xdr:col>0</xdr:col>
          <xdr:colOff>-180975</xdr:colOff>
          <xdr:row>0</xdr:row>
          <xdr:rowOff>-85725</xdr:rowOff>
        </xdr:to>
        <xdr:pic>
          <xdr:nvPicPr>
            <xdr:cNvPr id="280" name="Picture 19799">
              <a:extLst>
                <a:ext uri="{FF2B5EF4-FFF2-40B4-BE49-F238E27FC236}">
                  <a16:creationId xmlns:a16="http://schemas.microsoft.com/office/drawing/2014/main" id="{1CCFC94A-CC0F-470F-9013-323A8A9BA175}"/>
                </a:ext>
              </a:extLst>
            </xdr:cNvPr>
            <xdr:cNvPicPr>
              <a:picLocks noChangeAspect="1" noChangeArrowheads="1"/>
              <a:extLst>
                <a:ext uri="{84589F7E-364E-4C9E-8A38-B11213B215E9}">
                  <a14:cameraTool cellRange="SIST9" spid="_x0000_s158624"/>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-152400</xdr:rowOff>
        </xdr:from>
        <xdr:to>
          <xdr:col>0</xdr:col>
          <xdr:colOff>-123825</xdr:colOff>
          <xdr:row>0</xdr:row>
          <xdr:rowOff>-152400</xdr:rowOff>
        </xdr:to>
        <xdr:pic>
          <xdr:nvPicPr>
            <xdr:cNvPr id="281" name="Picture 19800">
              <a:extLst>
                <a:ext uri="{FF2B5EF4-FFF2-40B4-BE49-F238E27FC236}">
                  <a16:creationId xmlns:a16="http://schemas.microsoft.com/office/drawing/2014/main" id="{96AEC7A9-9EAF-4CCA-93DE-C36E9CAF1C9D}"/>
                </a:ext>
              </a:extLst>
            </xdr:cNvPr>
            <xdr:cNvPicPr>
              <a:picLocks noChangeAspect="1" noChangeArrowheads="1"/>
              <a:extLst>
                <a:ext uri="{84589F7E-364E-4C9E-8A38-B11213B215E9}">
                  <a14:cameraTool cellRange="AMENAZA9" spid="_x0000_s158625"/>
                </a:ext>
              </a:extLst>
            </xdr:cNvPicPr>
          </xdr:nvPicPr>
          <xdr:blipFill rotWithShape="1">
            <a:blip xmlns:r="http://schemas.openxmlformats.org/officeDocument/2006/relationships" r:embed="rId4"/>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-76200</xdr:rowOff>
        </xdr:from>
        <xdr:to>
          <xdr:col>0</xdr:col>
          <xdr:colOff>-190500</xdr:colOff>
          <xdr:row>0</xdr:row>
          <xdr:rowOff>-76200</xdr:rowOff>
        </xdr:to>
        <xdr:pic>
          <xdr:nvPicPr>
            <xdr:cNvPr id="285" name="Picture 19803">
              <a:extLst>
                <a:ext uri="{FF2B5EF4-FFF2-40B4-BE49-F238E27FC236}">
                  <a16:creationId xmlns:a16="http://schemas.microsoft.com/office/drawing/2014/main" id="{CD0A0003-34E6-48D8-B12A-342688CE5917}"/>
                </a:ext>
              </a:extLst>
            </xdr:cNvPr>
            <xdr:cNvPicPr>
              <a:picLocks noChangeAspect="1" noChangeArrowheads="1"/>
              <a:extLst>
                <a:ext uri="{84589F7E-364E-4C9E-8A38-B11213B215E9}">
                  <a14:cameraTool cellRange="SIST10" spid="_x0000_s158626"/>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0</xdr:row>
          <xdr:rowOff>-152400</xdr:rowOff>
        </xdr:from>
        <xdr:to>
          <xdr:col>0</xdr:col>
          <xdr:colOff>-133350</xdr:colOff>
          <xdr:row>0</xdr:row>
          <xdr:rowOff>-152400</xdr:rowOff>
        </xdr:to>
        <xdr:pic>
          <xdr:nvPicPr>
            <xdr:cNvPr id="286" name="Picture 19804">
              <a:extLst>
                <a:ext uri="{FF2B5EF4-FFF2-40B4-BE49-F238E27FC236}">
                  <a16:creationId xmlns:a16="http://schemas.microsoft.com/office/drawing/2014/main" id="{6A17A54D-320D-4425-B4E3-6383FFCD19B4}"/>
                </a:ext>
              </a:extLst>
            </xdr:cNvPr>
            <xdr:cNvPicPr>
              <a:picLocks noChangeAspect="1" noChangeArrowheads="1"/>
              <a:extLst>
                <a:ext uri="{84589F7E-364E-4C9E-8A38-B11213B215E9}">
                  <a14:cameraTool cellRange="AMENAZA10" spid="_x0000_s158627"/>
                </a:ext>
              </a:extLst>
            </xdr:cNvPicPr>
          </xdr:nvPicPr>
          <xdr:blipFill rotWithShape="1">
            <a:blip xmlns:r="http://schemas.openxmlformats.org/officeDocument/2006/relationships" r:embed="rId5"/>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290" name="Picture 19807">
              <a:extLst>
                <a:ext uri="{FF2B5EF4-FFF2-40B4-BE49-F238E27FC236}">
                  <a16:creationId xmlns:a16="http://schemas.microsoft.com/office/drawing/2014/main" id="{9C88894D-989F-44AB-9569-91159F3B9C64}"/>
                </a:ext>
              </a:extLst>
            </xdr:cNvPr>
            <xdr:cNvPicPr>
              <a:picLocks noChangeAspect="1" noChangeArrowheads="1"/>
              <a:extLst>
                <a:ext uri="{84589F7E-364E-4C9E-8A38-B11213B215E9}">
                  <a14:cameraTool cellRange="SIST11" spid="_x0000_s158628"/>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-142875</xdr:rowOff>
        </xdr:from>
        <xdr:to>
          <xdr:col>0</xdr:col>
          <xdr:colOff>-123825</xdr:colOff>
          <xdr:row>0</xdr:row>
          <xdr:rowOff>-142875</xdr:rowOff>
        </xdr:to>
        <xdr:pic>
          <xdr:nvPicPr>
            <xdr:cNvPr id="291" name="Picture 19808">
              <a:extLst>
                <a:ext uri="{FF2B5EF4-FFF2-40B4-BE49-F238E27FC236}">
                  <a16:creationId xmlns:a16="http://schemas.microsoft.com/office/drawing/2014/main" id="{2DCC026A-9E77-4D9F-8EAC-83A78ECEF42A}"/>
                </a:ext>
              </a:extLst>
            </xdr:cNvPr>
            <xdr:cNvPicPr>
              <a:picLocks noChangeAspect="1" noChangeArrowheads="1"/>
              <a:extLst>
                <a:ext uri="{84589F7E-364E-4C9E-8A38-B11213B215E9}">
                  <a14:cameraTool cellRange="AMENAZA11" spid="_x0000_s158629"/>
                </a:ext>
              </a:extLst>
            </xdr:cNvPicPr>
          </xdr:nvPicPr>
          <xdr:blipFill rotWithShape="1">
            <a:blip xmlns:r="http://schemas.openxmlformats.org/officeDocument/2006/relationships" r:embed="rId6"/>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295" name="Picture 19811">
              <a:extLst>
                <a:ext uri="{FF2B5EF4-FFF2-40B4-BE49-F238E27FC236}">
                  <a16:creationId xmlns:a16="http://schemas.microsoft.com/office/drawing/2014/main" id="{699E4B3B-E16A-4997-8795-F7600AC6E077}"/>
                </a:ext>
              </a:extLst>
            </xdr:cNvPr>
            <xdr:cNvPicPr>
              <a:picLocks noChangeAspect="1" noChangeArrowheads="1"/>
              <a:extLst>
                <a:ext uri="{84589F7E-364E-4C9E-8A38-B11213B215E9}">
                  <a14:cameraTool cellRange="SIST12" spid="_x0000_s158630"/>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-76200</xdr:rowOff>
        </xdr:from>
        <xdr:to>
          <xdr:col>0</xdr:col>
          <xdr:colOff>-180975</xdr:colOff>
          <xdr:row>0</xdr:row>
          <xdr:rowOff>-76200</xdr:rowOff>
        </xdr:to>
        <xdr:pic>
          <xdr:nvPicPr>
            <xdr:cNvPr id="116" name="Picture 19818">
              <a:extLst>
                <a:ext uri="{FF2B5EF4-FFF2-40B4-BE49-F238E27FC236}">
                  <a16:creationId xmlns:a16="http://schemas.microsoft.com/office/drawing/2014/main" id="{E0DFD579-BD5E-42F6-A3A4-3B85E1F0AB9A}"/>
                </a:ext>
              </a:extLst>
            </xdr:cNvPr>
            <xdr:cNvPicPr>
              <a:picLocks noChangeAspect="1" noChangeArrowheads="1"/>
              <a:extLst>
                <a:ext uri="{84589F7E-364E-4C9E-8A38-B11213B215E9}">
                  <a14:cameraTool cellRange="SIST1" spid="_x0000_s158631"/>
                </a:ext>
              </a:extLst>
            </xdr:cNvPicPr>
          </xdr:nvPicPr>
          <xdr:blipFill rotWithShape="1">
            <a:blip xmlns:r="http://schemas.openxmlformats.org/officeDocument/2006/relationships" r:embed="rId2"/>
            <a:srcRect l="9377" t="9860" r="9357" b="7043"/>
            <a:stretch>
              <a:fillRect/>
            </a:stretch>
          </xdr:blipFill>
          <xdr:spPr bwMode="auto">
            <a:xfrm>
              <a:off x="11374369" y="4707795"/>
              <a:ext cx="1416437" cy="681852"/>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-85725</xdr:rowOff>
        </xdr:from>
        <xdr:to>
          <xdr:col>0</xdr:col>
          <xdr:colOff>-180975</xdr:colOff>
          <xdr:row>0</xdr:row>
          <xdr:rowOff>-85725</xdr:rowOff>
        </xdr:to>
        <xdr:pic>
          <xdr:nvPicPr>
            <xdr:cNvPr id="23" name="Picture 19834">
              <a:extLst>
                <a:ext uri="{FF2B5EF4-FFF2-40B4-BE49-F238E27FC236}">
                  <a16:creationId xmlns:a16="http://schemas.microsoft.com/office/drawing/2014/main" id="{E35F1129-78B1-4418-86D9-D7F24108E158}"/>
                </a:ext>
              </a:extLst>
            </xdr:cNvPr>
            <xdr:cNvPicPr>
              <a:picLocks noChangeAspect="1" noChangeArrowheads="1"/>
              <a:extLst>
                <a:ext uri="{84589F7E-364E-4C9E-8A38-B11213B215E9}">
                  <a14:cameraTool cellRange="SIST9" spid="_x0000_s158632"/>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-142875</xdr:rowOff>
        </xdr:from>
        <xdr:to>
          <xdr:col>0</xdr:col>
          <xdr:colOff>-123825</xdr:colOff>
          <xdr:row>0</xdr:row>
          <xdr:rowOff>-142875</xdr:rowOff>
        </xdr:to>
        <xdr:pic>
          <xdr:nvPicPr>
            <xdr:cNvPr id="24" name="Picture 19835">
              <a:extLst>
                <a:ext uri="{FF2B5EF4-FFF2-40B4-BE49-F238E27FC236}">
                  <a16:creationId xmlns:a16="http://schemas.microsoft.com/office/drawing/2014/main" id="{A5BA21DB-7EEA-48B5-982F-5D3581173D8C}"/>
                </a:ext>
              </a:extLst>
            </xdr:cNvPr>
            <xdr:cNvPicPr>
              <a:picLocks noChangeAspect="1" noChangeArrowheads="1"/>
              <a:extLst>
                <a:ext uri="{84589F7E-364E-4C9E-8A38-B11213B215E9}">
                  <a14:cameraTool cellRange="AMENAZA9" spid="_x0000_s158633"/>
                </a:ext>
              </a:extLst>
            </xdr:cNvPicPr>
          </xdr:nvPicPr>
          <xdr:blipFill rotWithShape="1">
            <a:blip xmlns:r="http://schemas.openxmlformats.org/officeDocument/2006/relationships" r:embed="rId7"/>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28" name="Picture 19838">
              <a:extLst>
                <a:ext uri="{FF2B5EF4-FFF2-40B4-BE49-F238E27FC236}">
                  <a16:creationId xmlns:a16="http://schemas.microsoft.com/office/drawing/2014/main" id="{E423B1F8-FBF5-40F1-AABF-E8DBD99B45F4}"/>
                </a:ext>
              </a:extLst>
            </xdr:cNvPr>
            <xdr:cNvPicPr>
              <a:picLocks noChangeAspect="1" noChangeArrowheads="1"/>
              <a:extLst>
                <a:ext uri="{84589F7E-364E-4C9E-8A38-B11213B215E9}">
                  <a14:cameraTool cellRange="SIST10" spid="_x0000_s158634"/>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0</xdr:row>
          <xdr:rowOff>-142875</xdr:rowOff>
        </xdr:from>
        <xdr:to>
          <xdr:col>0</xdr:col>
          <xdr:colOff>-133350</xdr:colOff>
          <xdr:row>0</xdr:row>
          <xdr:rowOff>-142875</xdr:rowOff>
        </xdr:to>
        <xdr:pic>
          <xdr:nvPicPr>
            <xdr:cNvPr id="29" name="Picture 19839">
              <a:extLst>
                <a:ext uri="{FF2B5EF4-FFF2-40B4-BE49-F238E27FC236}">
                  <a16:creationId xmlns:a16="http://schemas.microsoft.com/office/drawing/2014/main" id="{B8788FCB-92F1-4DA7-919B-781EA83EBDC8}"/>
                </a:ext>
              </a:extLst>
            </xdr:cNvPr>
            <xdr:cNvPicPr>
              <a:picLocks noChangeAspect="1" noChangeArrowheads="1"/>
              <a:extLst>
                <a:ext uri="{84589F7E-364E-4C9E-8A38-B11213B215E9}">
                  <a14:cameraTool cellRange="AMENAZA10" spid="_x0000_s158635"/>
                </a:ext>
              </a:extLst>
            </xdr:cNvPicPr>
          </xdr:nvPicPr>
          <xdr:blipFill rotWithShape="1">
            <a:blip xmlns:r="http://schemas.openxmlformats.org/officeDocument/2006/relationships" r:embed="rId5"/>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33" name="Picture 19842">
              <a:extLst>
                <a:ext uri="{FF2B5EF4-FFF2-40B4-BE49-F238E27FC236}">
                  <a16:creationId xmlns:a16="http://schemas.microsoft.com/office/drawing/2014/main" id="{B351E156-839F-45C5-BB44-65085AF6E34B}"/>
                </a:ext>
              </a:extLst>
            </xdr:cNvPr>
            <xdr:cNvPicPr>
              <a:picLocks noChangeAspect="1" noChangeArrowheads="1"/>
              <a:extLst>
                <a:ext uri="{84589F7E-364E-4C9E-8A38-B11213B215E9}">
                  <a14:cameraTool cellRange="SIST11" spid="_x0000_s158636"/>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-133350</xdr:rowOff>
        </xdr:from>
        <xdr:to>
          <xdr:col>0</xdr:col>
          <xdr:colOff>-123825</xdr:colOff>
          <xdr:row>0</xdr:row>
          <xdr:rowOff>-133350</xdr:rowOff>
        </xdr:to>
        <xdr:pic>
          <xdr:nvPicPr>
            <xdr:cNvPr id="34" name="Picture 19843">
              <a:extLst>
                <a:ext uri="{FF2B5EF4-FFF2-40B4-BE49-F238E27FC236}">
                  <a16:creationId xmlns:a16="http://schemas.microsoft.com/office/drawing/2014/main" id="{170F7AE3-F1FF-4231-96F3-A928A3D60525}"/>
                </a:ext>
              </a:extLst>
            </xdr:cNvPr>
            <xdr:cNvPicPr>
              <a:picLocks noChangeAspect="1" noChangeArrowheads="1"/>
              <a:extLst>
                <a:ext uri="{84589F7E-364E-4C9E-8A38-B11213B215E9}">
                  <a14:cameraTool cellRange="AMENAZA11" spid="_x0000_s158637"/>
                </a:ext>
              </a:extLst>
            </xdr:cNvPicPr>
          </xdr:nvPicPr>
          <xdr:blipFill rotWithShape="1">
            <a:blip xmlns:r="http://schemas.openxmlformats.org/officeDocument/2006/relationships" r:embed="rId6"/>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xdr:twoCellAnchor>
    <xdr:from>
      <xdr:col>21</xdr:col>
      <xdr:colOff>1238250</xdr:colOff>
      <xdr:row>10</xdr:row>
      <xdr:rowOff>108239</xdr:rowOff>
    </xdr:from>
    <xdr:to>
      <xdr:col>21</xdr:col>
      <xdr:colOff>3489031</xdr:colOff>
      <xdr:row>10</xdr:row>
      <xdr:rowOff>2304592</xdr:rowOff>
    </xdr:to>
    <xdr:grpSp>
      <xdr:nvGrpSpPr>
        <xdr:cNvPr id="22" name="Group 74">
          <a:extLst>
            <a:ext uri="{FF2B5EF4-FFF2-40B4-BE49-F238E27FC236}">
              <a16:creationId xmlns:a16="http://schemas.microsoft.com/office/drawing/2014/main" id="{EB51A5F2-EF73-4A24-9BE9-D55B56C7CD43}"/>
            </a:ext>
          </a:extLst>
        </xdr:cNvPr>
        <xdr:cNvGrpSpPr>
          <a:grpSpLocks/>
        </xdr:cNvGrpSpPr>
      </xdr:nvGrpSpPr>
      <xdr:grpSpPr bwMode="auto">
        <a:xfrm>
          <a:off x="3417570" y="6966239"/>
          <a:ext cx="2250781" cy="2196353"/>
          <a:chOff x="815" y="707"/>
          <a:chExt cx="1981" cy="1487"/>
        </a:xfrm>
      </xdr:grpSpPr>
      <xdr:grpSp>
        <xdr:nvGrpSpPr>
          <xdr:cNvPr id="25" name="Group 79">
            <a:extLst>
              <a:ext uri="{FF2B5EF4-FFF2-40B4-BE49-F238E27FC236}">
                <a16:creationId xmlns:a16="http://schemas.microsoft.com/office/drawing/2014/main" id="{DF3F64E8-1252-4750-968D-E32639B09B6C}"/>
              </a:ext>
            </a:extLst>
          </xdr:cNvPr>
          <xdr:cNvGrpSpPr>
            <a:grpSpLocks/>
          </xdr:cNvGrpSpPr>
        </xdr:nvGrpSpPr>
        <xdr:grpSpPr bwMode="auto">
          <a:xfrm>
            <a:off x="815" y="707"/>
            <a:ext cx="1981" cy="1487"/>
            <a:chOff x="815" y="707"/>
            <a:chExt cx="1981" cy="1487"/>
          </a:xfrm>
        </xdr:grpSpPr>
        <xdr:grpSp>
          <xdr:nvGrpSpPr>
            <xdr:cNvPr id="32" name="Group 89">
              <a:extLst>
                <a:ext uri="{FF2B5EF4-FFF2-40B4-BE49-F238E27FC236}">
                  <a16:creationId xmlns:a16="http://schemas.microsoft.com/office/drawing/2014/main" id="{6D89AD6E-852E-4DB2-84AA-E0124F2FA629}"/>
                </a:ext>
              </a:extLst>
            </xdr:cNvPr>
            <xdr:cNvGrpSpPr>
              <a:grpSpLocks/>
            </xdr:cNvGrpSpPr>
          </xdr:nvGrpSpPr>
          <xdr:grpSpPr bwMode="auto">
            <a:xfrm>
              <a:off x="1325" y="707"/>
              <a:ext cx="958" cy="712"/>
              <a:chOff x="1325" y="707"/>
              <a:chExt cx="958" cy="712"/>
            </a:xfrm>
          </xdr:grpSpPr>
          <xdr:sp macro="" textlink="">
            <xdr:nvSpPr>
              <xdr:cNvPr id="44" name="AutoShape 91">
                <a:extLst>
                  <a:ext uri="{FF2B5EF4-FFF2-40B4-BE49-F238E27FC236}">
                    <a16:creationId xmlns:a16="http://schemas.microsoft.com/office/drawing/2014/main" id="{4648E934-3B64-4A74-81DE-E5079B94286C}"/>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5" name="Text Box 90">
                <a:extLst>
                  <a:ext uri="{FF2B5EF4-FFF2-40B4-BE49-F238E27FC236}">
                    <a16:creationId xmlns:a16="http://schemas.microsoft.com/office/drawing/2014/main" id="{61B20B60-AC10-4476-AB63-41994C12436A}"/>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5" name="Group 86">
              <a:extLst>
                <a:ext uri="{FF2B5EF4-FFF2-40B4-BE49-F238E27FC236}">
                  <a16:creationId xmlns:a16="http://schemas.microsoft.com/office/drawing/2014/main" id="{2DF1C0F8-D6D9-4689-B6DF-034787B64DB9}"/>
                </a:ext>
              </a:extLst>
            </xdr:cNvPr>
            <xdr:cNvGrpSpPr>
              <a:grpSpLocks/>
            </xdr:cNvGrpSpPr>
          </xdr:nvGrpSpPr>
          <xdr:grpSpPr bwMode="auto">
            <a:xfrm>
              <a:off x="1368" y="1482"/>
              <a:ext cx="958" cy="712"/>
              <a:chOff x="1368" y="1482"/>
              <a:chExt cx="958" cy="712"/>
            </a:xfrm>
          </xdr:grpSpPr>
          <xdr:sp macro="" textlink="">
            <xdr:nvSpPr>
              <xdr:cNvPr id="42" name="AutoShape 88">
                <a:extLst>
                  <a:ext uri="{FF2B5EF4-FFF2-40B4-BE49-F238E27FC236}">
                    <a16:creationId xmlns:a16="http://schemas.microsoft.com/office/drawing/2014/main" id="{269E79C7-3C4A-45B6-BB65-7E281B2F3923}"/>
                  </a:ext>
                </a:extLst>
              </xdr:cNvPr>
              <xdr:cNvSpPr>
                <a:spLocks noChangeArrowheads="1"/>
              </xdr:cNvSpPr>
            </xdr:nvSpPr>
            <xdr:spPr bwMode="auto">
              <a:xfrm>
                <a:off x="1368"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3" name="Text Box 87">
                <a:extLst>
                  <a:ext uri="{FF2B5EF4-FFF2-40B4-BE49-F238E27FC236}">
                    <a16:creationId xmlns:a16="http://schemas.microsoft.com/office/drawing/2014/main" id="{BE4EABF7-9B4A-4354-B80D-0EAB45EBD9DB}"/>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6" name="Group 83">
              <a:extLst>
                <a:ext uri="{FF2B5EF4-FFF2-40B4-BE49-F238E27FC236}">
                  <a16:creationId xmlns:a16="http://schemas.microsoft.com/office/drawing/2014/main" id="{4DAC83BC-41B9-4F5C-8885-FCE9D2CC0973}"/>
                </a:ext>
              </a:extLst>
            </xdr:cNvPr>
            <xdr:cNvGrpSpPr>
              <a:grpSpLocks/>
            </xdr:cNvGrpSpPr>
          </xdr:nvGrpSpPr>
          <xdr:grpSpPr bwMode="auto">
            <a:xfrm>
              <a:off x="815" y="1111"/>
              <a:ext cx="958" cy="712"/>
              <a:chOff x="815" y="1111"/>
              <a:chExt cx="958" cy="712"/>
            </a:xfrm>
          </xdr:grpSpPr>
          <xdr:sp macro="" textlink="">
            <xdr:nvSpPr>
              <xdr:cNvPr id="40" name="AutoShape 85">
                <a:extLst>
                  <a:ext uri="{FF2B5EF4-FFF2-40B4-BE49-F238E27FC236}">
                    <a16:creationId xmlns:a16="http://schemas.microsoft.com/office/drawing/2014/main" id="{0B4D9484-92D1-440F-9B36-30168E7FCC2E}"/>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1" name="Text Box 84">
                <a:extLst>
                  <a:ext uri="{FF2B5EF4-FFF2-40B4-BE49-F238E27FC236}">
                    <a16:creationId xmlns:a16="http://schemas.microsoft.com/office/drawing/2014/main" id="{73822BE1-3D2B-4FD7-A3A1-9FCA984503C7}"/>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7" name="Group 80">
              <a:extLst>
                <a:ext uri="{FF2B5EF4-FFF2-40B4-BE49-F238E27FC236}">
                  <a16:creationId xmlns:a16="http://schemas.microsoft.com/office/drawing/2014/main" id="{4DDE16FE-DEA2-4974-BC43-58BC58B07992}"/>
                </a:ext>
              </a:extLst>
            </xdr:cNvPr>
            <xdr:cNvGrpSpPr>
              <a:grpSpLocks/>
            </xdr:cNvGrpSpPr>
          </xdr:nvGrpSpPr>
          <xdr:grpSpPr bwMode="auto">
            <a:xfrm>
              <a:off x="1838" y="1100"/>
              <a:ext cx="958" cy="712"/>
              <a:chOff x="1838" y="1100"/>
              <a:chExt cx="958" cy="712"/>
            </a:xfrm>
          </xdr:grpSpPr>
          <xdr:sp macro="" textlink="">
            <xdr:nvSpPr>
              <xdr:cNvPr id="38" name="AutoShape 82">
                <a:extLst>
                  <a:ext uri="{FF2B5EF4-FFF2-40B4-BE49-F238E27FC236}">
                    <a16:creationId xmlns:a16="http://schemas.microsoft.com/office/drawing/2014/main" id="{7C1BCF5B-7B92-45AD-A3C1-FE674391DDE3}"/>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9" name="Text Box 81">
                <a:extLst>
                  <a:ext uri="{FF2B5EF4-FFF2-40B4-BE49-F238E27FC236}">
                    <a16:creationId xmlns:a16="http://schemas.microsoft.com/office/drawing/2014/main" id="{6E363A58-7AA5-4BF7-BF36-B7594D3C459F}"/>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6" name="Text Box 78">
            <a:extLst>
              <a:ext uri="{FF2B5EF4-FFF2-40B4-BE49-F238E27FC236}">
                <a16:creationId xmlns:a16="http://schemas.microsoft.com/office/drawing/2014/main" id="{48E74728-5ABB-4DEB-B650-1FF2F32354EA}"/>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7" name="Text Box 77">
            <a:extLst>
              <a:ext uri="{FF2B5EF4-FFF2-40B4-BE49-F238E27FC236}">
                <a16:creationId xmlns:a16="http://schemas.microsoft.com/office/drawing/2014/main" id="{8D529765-E6B4-40C0-818B-3CDE777C9287}"/>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0" name="Text Box 76">
            <a:extLst>
              <a:ext uri="{FF2B5EF4-FFF2-40B4-BE49-F238E27FC236}">
                <a16:creationId xmlns:a16="http://schemas.microsoft.com/office/drawing/2014/main" id="{ACEF257F-9EA6-4BDB-A3D3-AE225D93B81F}"/>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1" name="Text Box 75">
            <a:extLst>
              <a:ext uri="{FF2B5EF4-FFF2-40B4-BE49-F238E27FC236}">
                <a16:creationId xmlns:a16="http://schemas.microsoft.com/office/drawing/2014/main" id="{15B23D57-0201-4456-B024-C9157ED7BDF9}"/>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1316182</xdr:colOff>
      <xdr:row>11</xdr:row>
      <xdr:rowOff>86590</xdr:rowOff>
    </xdr:from>
    <xdr:to>
      <xdr:col>21</xdr:col>
      <xdr:colOff>3566963</xdr:colOff>
      <xdr:row>11</xdr:row>
      <xdr:rowOff>2282943</xdr:rowOff>
    </xdr:to>
    <xdr:grpSp>
      <xdr:nvGrpSpPr>
        <xdr:cNvPr id="82" name="Group 74">
          <a:extLst>
            <a:ext uri="{FF2B5EF4-FFF2-40B4-BE49-F238E27FC236}">
              <a16:creationId xmlns:a16="http://schemas.microsoft.com/office/drawing/2014/main" id="{84EC59A0-D017-45D2-8E32-42B6F88ED4CB}"/>
            </a:ext>
          </a:extLst>
        </xdr:cNvPr>
        <xdr:cNvGrpSpPr>
          <a:grpSpLocks/>
        </xdr:cNvGrpSpPr>
      </xdr:nvGrpSpPr>
      <xdr:grpSpPr bwMode="auto">
        <a:xfrm>
          <a:off x="3495502" y="9367750"/>
          <a:ext cx="2250781" cy="2196353"/>
          <a:chOff x="815" y="707"/>
          <a:chExt cx="1981" cy="1487"/>
        </a:xfrm>
      </xdr:grpSpPr>
      <xdr:grpSp>
        <xdr:nvGrpSpPr>
          <xdr:cNvPr id="83" name="Group 79">
            <a:extLst>
              <a:ext uri="{FF2B5EF4-FFF2-40B4-BE49-F238E27FC236}">
                <a16:creationId xmlns:a16="http://schemas.microsoft.com/office/drawing/2014/main" id="{AC5F86F2-E376-4075-9CFF-F71E2B209418}"/>
              </a:ext>
            </a:extLst>
          </xdr:cNvPr>
          <xdr:cNvGrpSpPr>
            <a:grpSpLocks/>
          </xdr:cNvGrpSpPr>
        </xdr:nvGrpSpPr>
        <xdr:grpSpPr bwMode="auto">
          <a:xfrm>
            <a:off x="815" y="707"/>
            <a:ext cx="1981" cy="1487"/>
            <a:chOff x="815" y="707"/>
            <a:chExt cx="1981" cy="1487"/>
          </a:xfrm>
        </xdr:grpSpPr>
        <xdr:grpSp>
          <xdr:nvGrpSpPr>
            <xdr:cNvPr id="88" name="Group 89">
              <a:extLst>
                <a:ext uri="{FF2B5EF4-FFF2-40B4-BE49-F238E27FC236}">
                  <a16:creationId xmlns:a16="http://schemas.microsoft.com/office/drawing/2014/main" id="{7392373F-DC69-4E96-865D-78DE89005BA1}"/>
                </a:ext>
              </a:extLst>
            </xdr:cNvPr>
            <xdr:cNvGrpSpPr>
              <a:grpSpLocks/>
            </xdr:cNvGrpSpPr>
          </xdr:nvGrpSpPr>
          <xdr:grpSpPr bwMode="auto">
            <a:xfrm>
              <a:off x="1325" y="707"/>
              <a:ext cx="958" cy="712"/>
              <a:chOff x="1325" y="707"/>
              <a:chExt cx="958" cy="712"/>
            </a:xfrm>
          </xdr:grpSpPr>
          <xdr:sp macro="" textlink="">
            <xdr:nvSpPr>
              <xdr:cNvPr id="98" name="AutoShape 91">
                <a:extLst>
                  <a:ext uri="{FF2B5EF4-FFF2-40B4-BE49-F238E27FC236}">
                    <a16:creationId xmlns:a16="http://schemas.microsoft.com/office/drawing/2014/main" id="{EF28A72E-8758-4317-BE4F-2B24C486F70A}"/>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99" name="Text Box 90">
                <a:extLst>
                  <a:ext uri="{FF2B5EF4-FFF2-40B4-BE49-F238E27FC236}">
                    <a16:creationId xmlns:a16="http://schemas.microsoft.com/office/drawing/2014/main" id="{3555862A-502B-40AD-9A00-B112C4A5BB08}"/>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89" name="Group 86">
              <a:extLst>
                <a:ext uri="{FF2B5EF4-FFF2-40B4-BE49-F238E27FC236}">
                  <a16:creationId xmlns:a16="http://schemas.microsoft.com/office/drawing/2014/main" id="{3451156C-F327-41B0-8DC9-1985AF8B3134}"/>
                </a:ext>
              </a:extLst>
            </xdr:cNvPr>
            <xdr:cNvGrpSpPr>
              <a:grpSpLocks/>
            </xdr:cNvGrpSpPr>
          </xdr:nvGrpSpPr>
          <xdr:grpSpPr bwMode="auto">
            <a:xfrm>
              <a:off x="1368" y="1482"/>
              <a:ext cx="958" cy="712"/>
              <a:chOff x="1368" y="1482"/>
              <a:chExt cx="958" cy="712"/>
            </a:xfrm>
          </xdr:grpSpPr>
          <xdr:sp macro="" textlink="">
            <xdr:nvSpPr>
              <xdr:cNvPr id="96" name="AutoShape 88">
                <a:extLst>
                  <a:ext uri="{FF2B5EF4-FFF2-40B4-BE49-F238E27FC236}">
                    <a16:creationId xmlns:a16="http://schemas.microsoft.com/office/drawing/2014/main" id="{E9975A0F-BB16-4236-BED1-D7FD206897EB}"/>
                  </a:ext>
                </a:extLst>
              </xdr:cNvPr>
              <xdr:cNvSpPr>
                <a:spLocks noChangeArrowheads="1"/>
              </xdr:cNvSpPr>
            </xdr:nvSpPr>
            <xdr:spPr bwMode="auto">
              <a:xfrm>
                <a:off x="1368"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97" name="Text Box 87">
                <a:extLst>
                  <a:ext uri="{FF2B5EF4-FFF2-40B4-BE49-F238E27FC236}">
                    <a16:creationId xmlns:a16="http://schemas.microsoft.com/office/drawing/2014/main" id="{00FEB4B0-C0CD-4A79-B8C5-3E8651FBD0CB}"/>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90" name="Group 83">
              <a:extLst>
                <a:ext uri="{FF2B5EF4-FFF2-40B4-BE49-F238E27FC236}">
                  <a16:creationId xmlns:a16="http://schemas.microsoft.com/office/drawing/2014/main" id="{4C88AB48-6573-478A-8736-1736449C0853}"/>
                </a:ext>
              </a:extLst>
            </xdr:cNvPr>
            <xdr:cNvGrpSpPr>
              <a:grpSpLocks/>
            </xdr:cNvGrpSpPr>
          </xdr:nvGrpSpPr>
          <xdr:grpSpPr bwMode="auto">
            <a:xfrm>
              <a:off x="815" y="1111"/>
              <a:ext cx="958" cy="712"/>
              <a:chOff x="815" y="1111"/>
              <a:chExt cx="958" cy="712"/>
            </a:xfrm>
          </xdr:grpSpPr>
          <xdr:sp macro="" textlink="">
            <xdr:nvSpPr>
              <xdr:cNvPr id="94" name="AutoShape 85">
                <a:extLst>
                  <a:ext uri="{FF2B5EF4-FFF2-40B4-BE49-F238E27FC236}">
                    <a16:creationId xmlns:a16="http://schemas.microsoft.com/office/drawing/2014/main" id="{38D48BC7-0EB9-4796-A000-1843BEE8AF4B}"/>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95" name="Text Box 84">
                <a:extLst>
                  <a:ext uri="{FF2B5EF4-FFF2-40B4-BE49-F238E27FC236}">
                    <a16:creationId xmlns:a16="http://schemas.microsoft.com/office/drawing/2014/main" id="{E7CDFC53-F569-4774-BE1C-C023FED9F09E}"/>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91" name="Group 80">
              <a:extLst>
                <a:ext uri="{FF2B5EF4-FFF2-40B4-BE49-F238E27FC236}">
                  <a16:creationId xmlns:a16="http://schemas.microsoft.com/office/drawing/2014/main" id="{3E1ACC93-6FE5-4B26-9BBC-7F855DEED39B}"/>
                </a:ext>
              </a:extLst>
            </xdr:cNvPr>
            <xdr:cNvGrpSpPr>
              <a:grpSpLocks/>
            </xdr:cNvGrpSpPr>
          </xdr:nvGrpSpPr>
          <xdr:grpSpPr bwMode="auto">
            <a:xfrm>
              <a:off x="1838" y="1100"/>
              <a:ext cx="958" cy="712"/>
              <a:chOff x="1838" y="1100"/>
              <a:chExt cx="958" cy="712"/>
            </a:xfrm>
          </xdr:grpSpPr>
          <xdr:sp macro="" textlink="">
            <xdr:nvSpPr>
              <xdr:cNvPr id="92" name="AutoShape 82">
                <a:extLst>
                  <a:ext uri="{FF2B5EF4-FFF2-40B4-BE49-F238E27FC236}">
                    <a16:creationId xmlns:a16="http://schemas.microsoft.com/office/drawing/2014/main" id="{D81D393B-B87B-424A-90F8-D1F04AD313D1}"/>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93" name="Text Box 81">
                <a:extLst>
                  <a:ext uri="{FF2B5EF4-FFF2-40B4-BE49-F238E27FC236}">
                    <a16:creationId xmlns:a16="http://schemas.microsoft.com/office/drawing/2014/main" id="{66018105-4062-46C7-A4BB-06C72A1B3C39}"/>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84" name="Text Box 78">
            <a:extLst>
              <a:ext uri="{FF2B5EF4-FFF2-40B4-BE49-F238E27FC236}">
                <a16:creationId xmlns:a16="http://schemas.microsoft.com/office/drawing/2014/main" id="{3CCFC36A-0A3B-4748-9E4C-3A5CDDAB25FC}"/>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85" name="Text Box 77">
            <a:extLst>
              <a:ext uri="{FF2B5EF4-FFF2-40B4-BE49-F238E27FC236}">
                <a16:creationId xmlns:a16="http://schemas.microsoft.com/office/drawing/2014/main" id="{8C722011-073E-4740-ABBB-39955A965429}"/>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86" name="Text Box 76">
            <a:extLst>
              <a:ext uri="{FF2B5EF4-FFF2-40B4-BE49-F238E27FC236}">
                <a16:creationId xmlns:a16="http://schemas.microsoft.com/office/drawing/2014/main" id="{3026A200-49EF-4522-9704-44EC621CF0BA}"/>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87" name="Text Box 75">
            <a:extLst>
              <a:ext uri="{FF2B5EF4-FFF2-40B4-BE49-F238E27FC236}">
                <a16:creationId xmlns:a16="http://schemas.microsoft.com/office/drawing/2014/main" id="{04D2E75B-E93E-4171-902F-E0BC3E72C753}"/>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1381991</xdr:colOff>
      <xdr:row>12</xdr:row>
      <xdr:rowOff>100445</xdr:rowOff>
    </xdr:from>
    <xdr:to>
      <xdr:col>21</xdr:col>
      <xdr:colOff>3632772</xdr:colOff>
      <xdr:row>12</xdr:row>
      <xdr:rowOff>2296798</xdr:rowOff>
    </xdr:to>
    <xdr:grpSp>
      <xdr:nvGrpSpPr>
        <xdr:cNvPr id="100" name="Group 74">
          <a:extLst>
            <a:ext uri="{FF2B5EF4-FFF2-40B4-BE49-F238E27FC236}">
              <a16:creationId xmlns:a16="http://schemas.microsoft.com/office/drawing/2014/main" id="{347A58F5-DEEA-4771-B484-65B95D00CCFA}"/>
            </a:ext>
          </a:extLst>
        </xdr:cNvPr>
        <xdr:cNvGrpSpPr>
          <a:grpSpLocks/>
        </xdr:cNvGrpSpPr>
      </xdr:nvGrpSpPr>
      <xdr:grpSpPr bwMode="auto">
        <a:xfrm>
          <a:off x="3561311" y="11804765"/>
          <a:ext cx="2250781" cy="2196353"/>
          <a:chOff x="815" y="707"/>
          <a:chExt cx="1981" cy="1487"/>
        </a:xfrm>
      </xdr:grpSpPr>
      <xdr:grpSp>
        <xdr:nvGrpSpPr>
          <xdr:cNvPr id="101" name="Group 79">
            <a:extLst>
              <a:ext uri="{FF2B5EF4-FFF2-40B4-BE49-F238E27FC236}">
                <a16:creationId xmlns:a16="http://schemas.microsoft.com/office/drawing/2014/main" id="{AB72B59E-C024-442B-B0CE-06751D316D3D}"/>
              </a:ext>
            </a:extLst>
          </xdr:cNvPr>
          <xdr:cNvGrpSpPr>
            <a:grpSpLocks/>
          </xdr:cNvGrpSpPr>
        </xdr:nvGrpSpPr>
        <xdr:grpSpPr bwMode="auto">
          <a:xfrm>
            <a:off x="815" y="707"/>
            <a:ext cx="1981" cy="1487"/>
            <a:chOff x="815" y="707"/>
            <a:chExt cx="1981" cy="1487"/>
          </a:xfrm>
        </xdr:grpSpPr>
        <xdr:grpSp>
          <xdr:nvGrpSpPr>
            <xdr:cNvPr id="106" name="Group 89">
              <a:extLst>
                <a:ext uri="{FF2B5EF4-FFF2-40B4-BE49-F238E27FC236}">
                  <a16:creationId xmlns:a16="http://schemas.microsoft.com/office/drawing/2014/main" id="{6C8F75E6-CE56-4408-BE55-34D6F47A2171}"/>
                </a:ext>
              </a:extLst>
            </xdr:cNvPr>
            <xdr:cNvGrpSpPr>
              <a:grpSpLocks/>
            </xdr:cNvGrpSpPr>
          </xdr:nvGrpSpPr>
          <xdr:grpSpPr bwMode="auto">
            <a:xfrm>
              <a:off x="1325" y="707"/>
              <a:ext cx="958" cy="712"/>
              <a:chOff x="1325" y="707"/>
              <a:chExt cx="958" cy="712"/>
            </a:xfrm>
          </xdr:grpSpPr>
          <xdr:sp macro="" textlink="">
            <xdr:nvSpPr>
              <xdr:cNvPr id="117" name="AutoShape 91">
                <a:extLst>
                  <a:ext uri="{FF2B5EF4-FFF2-40B4-BE49-F238E27FC236}">
                    <a16:creationId xmlns:a16="http://schemas.microsoft.com/office/drawing/2014/main" id="{0F73635F-7160-4466-A8AB-208D3285C7D4}"/>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18" name="Text Box 90">
                <a:extLst>
                  <a:ext uri="{FF2B5EF4-FFF2-40B4-BE49-F238E27FC236}">
                    <a16:creationId xmlns:a16="http://schemas.microsoft.com/office/drawing/2014/main" id="{ACC32256-43C3-44ED-B5B9-91BE9ED26E6C}"/>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07" name="Group 86">
              <a:extLst>
                <a:ext uri="{FF2B5EF4-FFF2-40B4-BE49-F238E27FC236}">
                  <a16:creationId xmlns:a16="http://schemas.microsoft.com/office/drawing/2014/main" id="{7E0D5376-D27D-4399-ACBE-0393D4F4AEBD}"/>
                </a:ext>
              </a:extLst>
            </xdr:cNvPr>
            <xdr:cNvGrpSpPr>
              <a:grpSpLocks/>
            </xdr:cNvGrpSpPr>
          </xdr:nvGrpSpPr>
          <xdr:grpSpPr bwMode="auto">
            <a:xfrm>
              <a:off x="1368" y="1482"/>
              <a:ext cx="958" cy="712"/>
              <a:chOff x="1368" y="1482"/>
              <a:chExt cx="958" cy="712"/>
            </a:xfrm>
          </xdr:grpSpPr>
          <xdr:sp macro="" textlink="">
            <xdr:nvSpPr>
              <xdr:cNvPr id="114" name="AutoShape 88">
                <a:extLst>
                  <a:ext uri="{FF2B5EF4-FFF2-40B4-BE49-F238E27FC236}">
                    <a16:creationId xmlns:a16="http://schemas.microsoft.com/office/drawing/2014/main" id="{FC110D4B-949C-49AB-AFC7-310E935EC9F1}"/>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15" name="Text Box 87">
                <a:extLst>
                  <a:ext uri="{FF2B5EF4-FFF2-40B4-BE49-F238E27FC236}">
                    <a16:creationId xmlns:a16="http://schemas.microsoft.com/office/drawing/2014/main" id="{ADB39A49-E31A-4B09-8322-65AF9A8B9D8C}"/>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08" name="Group 83">
              <a:extLst>
                <a:ext uri="{FF2B5EF4-FFF2-40B4-BE49-F238E27FC236}">
                  <a16:creationId xmlns:a16="http://schemas.microsoft.com/office/drawing/2014/main" id="{297594D7-FB31-4DDD-A198-8562B4BA19D5}"/>
                </a:ext>
              </a:extLst>
            </xdr:cNvPr>
            <xdr:cNvGrpSpPr>
              <a:grpSpLocks/>
            </xdr:cNvGrpSpPr>
          </xdr:nvGrpSpPr>
          <xdr:grpSpPr bwMode="auto">
            <a:xfrm>
              <a:off x="815" y="1111"/>
              <a:ext cx="958" cy="712"/>
              <a:chOff x="815" y="1111"/>
              <a:chExt cx="958" cy="712"/>
            </a:xfrm>
          </xdr:grpSpPr>
          <xdr:sp macro="" textlink="">
            <xdr:nvSpPr>
              <xdr:cNvPr id="112" name="AutoShape 85">
                <a:extLst>
                  <a:ext uri="{FF2B5EF4-FFF2-40B4-BE49-F238E27FC236}">
                    <a16:creationId xmlns:a16="http://schemas.microsoft.com/office/drawing/2014/main" id="{494CDCFD-B407-40A8-9A65-5E39E2A0FD72}"/>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3" name="Text Box 84">
                <a:extLst>
                  <a:ext uri="{FF2B5EF4-FFF2-40B4-BE49-F238E27FC236}">
                    <a16:creationId xmlns:a16="http://schemas.microsoft.com/office/drawing/2014/main" id="{EAAAA7D9-A8EB-4592-AB17-3A7DBBDCD55A}"/>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09" name="Group 80">
              <a:extLst>
                <a:ext uri="{FF2B5EF4-FFF2-40B4-BE49-F238E27FC236}">
                  <a16:creationId xmlns:a16="http://schemas.microsoft.com/office/drawing/2014/main" id="{C23C2A0B-423A-4623-B6AF-014F5B2B894C}"/>
                </a:ext>
              </a:extLst>
            </xdr:cNvPr>
            <xdr:cNvGrpSpPr>
              <a:grpSpLocks/>
            </xdr:cNvGrpSpPr>
          </xdr:nvGrpSpPr>
          <xdr:grpSpPr bwMode="auto">
            <a:xfrm>
              <a:off x="1838" y="1100"/>
              <a:ext cx="958" cy="712"/>
              <a:chOff x="1838" y="1100"/>
              <a:chExt cx="958" cy="712"/>
            </a:xfrm>
          </xdr:grpSpPr>
          <xdr:sp macro="" textlink="">
            <xdr:nvSpPr>
              <xdr:cNvPr id="110" name="AutoShape 82">
                <a:extLst>
                  <a:ext uri="{FF2B5EF4-FFF2-40B4-BE49-F238E27FC236}">
                    <a16:creationId xmlns:a16="http://schemas.microsoft.com/office/drawing/2014/main" id="{844F6DED-4399-4BFB-A93B-2B52F7D0DA2F}"/>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1" name="Text Box 81">
                <a:extLst>
                  <a:ext uri="{FF2B5EF4-FFF2-40B4-BE49-F238E27FC236}">
                    <a16:creationId xmlns:a16="http://schemas.microsoft.com/office/drawing/2014/main" id="{F6A6107F-955A-4706-B1A9-DA9AF675D554}"/>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02" name="Text Box 78">
            <a:extLst>
              <a:ext uri="{FF2B5EF4-FFF2-40B4-BE49-F238E27FC236}">
                <a16:creationId xmlns:a16="http://schemas.microsoft.com/office/drawing/2014/main" id="{AE786A14-B638-43AE-A29F-F50FBD31C6B6}"/>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03" name="Text Box 77">
            <a:extLst>
              <a:ext uri="{FF2B5EF4-FFF2-40B4-BE49-F238E27FC236}">
                <a16:creationId xmlns:a16="http://schemas.microsoft.com/office/drawing/2014/main" id="{3BC47A84-09BF-48D8-8B63-ADF423593ECF}"/>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04" name="Text Box 76">
            <a:extLst>
              <a:ext uri="{FF2B5EF4-FFF2-40B4-BE49-F238E27FC236}">
                <a16:creationId xmlns:a16="http://schemas.microsoft.com/office/drawing/2014/main" id="{B7251DCA-0E08-4785-8AAE-7D00DA5C7A33}"/>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05" name="Text Box 75">
            <a:extLst>
              <a:ext uri="{FF2B5EF4-FFF2-40B4-BE49-F238E27FC236}">
                <a16:creationId xmlns:a16="http://schemas.microsoft.com/office/drawing/2014/main" id="{4C391D91-B0BE-41D0-9A56-637E42468116}"/>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1437409</xdr:colOff>
      <xdr:row>13</xdr:row>
      <xdr:rowOff>69273</xdr:rowOff>
    </xdr:from>
    <xdr:to>
      <xdr:col>21</xdr:col>
      <xdr:colOff>3688190</xdr:colOff>
      <xdr:row>13</xdr:row>
      <xdr:rowOff>2265626</xdr:rowOff>
    </xdr:to>
    <xdr:grpSp>
      <xdr:nvGrpSpPr>
        <xdr:cNvPr id="119" name="Group 74">
          <a:extLst>
            <a:ext uri="{FF2B5EF4-FFF2-40B4-BE49-F238E27FC236}">
              <a16:creationId xmlns:a16="http://schemas.microsoft.com/office/drawing/2014/main" id="{72657241-DC7F-41FF-AB9E-AC2F80895AA7}"/>
            </a:ext>
          </a:extLst>
        </xdr:cNvPr>
        <xdr:cNvGrpSpPr>
          <a:grpSpLocks/>
        </xdr:cNvGrpSpPr>
      </xdr:nvGrpSpPr>
      <xdr:grpSpPr bwMode="auto">
        <a:xfrm>
          <a:off x="3616729" y="14196753"/>
          <a:ext cx="2250781" cy="2196353"/>
          <a:chOff x="815" y="707"/>
          <a:chExt cx="1981" cy="1487"/>
        </a:xfrm>
      </xdr:grpSpPr>
      <xdr:grpSp>
        <xdr:nvGrpSpPr>
          <xdr:cNvPr id="120" name="Group 79">
            <a:extLst>
              <a:ext uri="{FF2B5EF4-FFF2-40B4-BE49-F238E27FC236}">
                <a16:creationId xmlns:a16="http://schemas.microsoft.com/office/drawing/2014/main" id="{319CAC34-CF35-4427-8CFA-9DA42E30E170}"/>
              </a:ext>
            </a:extLst>
          </xdr:cNvPr>
          <xdr:cNvGrpSpPr>
            <a:grpSpLocks/>
          </xdr:cNvGrpSpPr>
        </xdr:nvGrpSpPr>
        <xdr:grpSpPr bwMode="auto">
          <a:xfrm>
            <a:off x="815" y="707"/>
            <a:ext cx="1981" cy="1487"/>
            <a:chOff x="815" y="707"/>
            <a:chExt cx="1981" cy="1487"/>
          </a:xfrm>
        </xdr:grpSpPr>
        <xdr:grpSp>
          <xdr:nvGrpSpPr>
            <xdr:cNvPr id="125" name="Group 89">
              <a:extLst>
                <a:ext uri="{FF2B5EF4-FFF2-40B4-BE49-F238E27FC236}">
                  <a16:creationId xmlns:a16="http://schemas.microsoft.com/office/drawing/2014/main" id="{89B8017F-A379-4E0A-802F-166A25267EC3}"/>
                </a:ext>
              </a:extLst>
            </xdr:cNvPr>
            <xdr:cNvGrpSpPr>
              <a:grpSpLocks/>
            </xdr:cNvGrpSpPr>
          </xdr:nvGrpSpPr>
          <xdr:grpSpPr bwMode="auto">
            <a:xfrm>
              <a:off x="1325" y="707"/>
              <a:ext cx="958" cy="712"/>
              <a:chOff x="1325" y="707"/>
              <a:chExt cx="958" cy="712"/>
            </a:xfrm>
          </xdr:grpSpPr>
          <xdr:sp macro="" textlink="">
            <xdr:nvSpPr>
              <xdr:cNvPr id="135" name="AutoShape 91">
                <a:extLst>
                  <a:ext uri="{FF2B5EF4-FFF2-40B4-BE49-F238E27FC236}">
                    <a16:creationId xmlns:a16="http://schemas.microsoft.com/office/drawing/2014/main" id="{D5F02177-9117-4B36-A690-EB7BACC349B8}"/>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36" name="Text Box 90">
                <a:extLst>
                  <a:ext uri="{FF2B5EF4-FFF2-40B4-BE49-F238E27FC236}">
                    <a16:creationId xmlns:a16="http://schemas.microsoft.com/office/drawing/2014/main" id="{0B35D5EA-9D95-4ECD-8333-35AE9702915B}"/>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26" name="Group 86">
              <a:extLst>
                <a:ext uri="{FF2B5EF4-FFF2-40B4-BE49-F238E27FC236}">
                  <a16:creationId xmlns:a16="http://schemas.microsoft.com/office/drawing/2014/main" id="{AF1F4820-B756-4C76-B000-BFDE2D32D997}"/>
                </a:ext>
              </a:extLst>
            </xdr:cNvPr>
            <xdr:cNvGrpSpPr>
              <a:grpSpLocks/>
            </xdr:cNvGrpSpPr>
          </xdr:nvGrpSpPr>
          <xdr:grpSpPr bwMode="auto">
            <a:xfrm>
              <a:off x="1368" y="1482"/>
              <a:ext cx="958" cy="712"/>
              <a:chOff x="1368" y="1482"/>
              <a:chExt cx="958" cy="712"/>
            </a:xfrm>
          </xdr:grpSpPr>
          <xdr:sp macro="" textlink="">
            <xdr:nvSpPr>
              <xdr:cNvPr id="133" name="AutoShape 88">
                <a:extLst>
                  <a:ext uri="{FF2B5EF4-FFF2-40B4-BE49-F238E27FC236}">
                    <a16:creationId xmlns:a16="http://schemas.microsoft.com/office/drawing/2014/main" id="{880D9CE4-8E19-4579-82A1-37CCF7A52955}"/>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34" name="Text Box 87">
                <a:extLst>
                  <a:ext uri="{FF2B5EF4-FFF2-40B4-BE49-F238E27FC236}">
                    <a16:creationId xmlns:a16="http://schemas.microsoft.com/office/drawing/2014/main" id="{2A8C0CE0-8621-4C75-9501-722809D7F76F}"/>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27" name="Group 83">
              <a:extLst>
                <a:ext uri="{FF2B5EF4-FFF2-40B4-BE49-F238E27FC236}">
                  <a16:creationId xmlns:a16="http://schemas.microsoft.com/office/drawing/2014/main" id="{0358F6F1-534D-47FC-A99B-E4D51D5B5C4F}"/>
                </a:ext>
              </a:extLst>
            </xdr:cNvPr>
            <xdr:cNvGrpSpPr>
              <a:grpSpLocks/>
            </xdr:cNvGrpSpPr>
          </xdr:nvGrpSpPr>
          <xdr:grpSpPr bwMode="auto">
            <a:xfrm>
              <a:off x="815" y="1111"/>
              <a:ext cx="958" cy="712"/>
              <a:chOff x="815" y="1111"/>
              <a:chExt cx="958" cy="712"/>
            </a:xfrm>
          </xdr:grpSpPr>
          <xdr:sp macro="" textlink="">
            <xdr:nvSpPr>
              <xdr:cNvPr id="131" name="AutoShape 85">
                <a:extLst>
                  <a:ext uri="{FF2B5EF4-FFF2-40B4-BE49-F238E27FC236}">
                    <a16:creationId xmlns:a16="http://schemas.microsoft.com/office/drawing/2014/main" id="{897422B7-30F8-4AA3-8C76-86B060CD8FEF}"/>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32" name="Text Box 84">
                <a:extLst>
                  <a:ext uri="{FF2B5EF4-FFF2-40B4-BE49-F238E27FC236}">
                    <a16:creationId xmlns:a16="http://schemas.microsoft.com/office/drawing/2014/main" id="{97994D8C-CD05-49D1-A941-51F196F933C0}"/>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28" name="Group 80">
              <a:extLst>
                <a:ext uri="{FF2B5EF4-FFF2-40B4-BE49-F238E27FC236}">
                  <a16:creationId xmlns:a16="http://schemas.microsoft.com/office/drawing/2014/main" id="{B7F77480-76C0-4453-B69F-82B148741E2D}"/>
                </a:ext>
              </a:extLst>
            </xdr:cNvPr>
            <xdr:cNvGrpSpPr>
              <a:grpSpLocks/>
            </xdr:cNvGrpSpPr>
          </xdr:nvGrpSpPr>
          <xdr:grpSpPr bwMode="auto">
            <a:xfrm>
              <a:off x="1838" y="1100"/>
              <a:ext cx="958" cy="712"/>
              <a:chOff x="1838" y="1100"/>
              <a:chExt cx="958" cy="712"/>
            </a:xfrm>
          </xdr:grpSpPr>
          <xdr:sp macro="" textlink="">
            <xdr:nvSpPr>
              <xdr:cNvPr id="129" name="AutoShape 82">
                <a:extLst>
                  <a:ext uri="{FF2B5EF4-FFF2-40B4-BE49-F238E27FC236}">
                    <a16:creationId xmlns:a16="http://schemas.microsoft.com/office/drawing/2014/main" id="{971A6E0C-0CDA-4A15-9703-2CF87DC3355D}"/>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30" name="Text Box 81">
                <a:extLst>
                  <a:ext uri="{FF2B5EF4-FFF2-40B4-BE49-F238E27FC236}">
                    <a16:creationId xmlns:a16="http://schemas.microsoft.com/office/drawing/2014/main" id="{3004C6E1-C968-4D53-BCB3-2B68E057F1BF}"/>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21" name="Text Box 78">
            <a:extLst>
              <a:ext uri="{FF2B5EF4-FFF2-40B4-BE49-F238E27FC236}">
                <a16:creationId xmlns:a16="http://schemas.microsoft.com/office/drawing/2014/main" id="{C9DB2E3D-AE25-4593-89E4-CAC1351DF859}"/>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22" name="Text Box 77">
            <a:extLst>
              <a:ext uri="{FF2B5EF4-FFF2-40B4-BE49-F238E27FC236}">
                <a16:creationId xmlns:a16="http://schemas.microsoft.com/office/drawing/2014/main" id="{A16118BE-7001-4296-A9DD-35FE10C8081F}"/>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23" name="Text Box 76">
            <a:extLst>
              <a:ext uri="{FF2B5EF4-FFF2-40B4-BE49-F238E27FC236}">
                <a16:creationId xmlns:a16="http://schemas.microsoft.com/office/drawing/2014/main" id="{8C511769-BC0D-43AC-9F46-8F85E6632F0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24" name="Text Box 75">
            <a:extLst>
              <a:ext uri="{FF2B5EF4-FFF2-40B4-BE49-F238E27FC236}">
                <a16:creationId xmlns:a16="http://schemas.microsoft.com/office/drawing/2014/main" id="{EE14668D-24CB-4632-9E4D-EBD69F574779}"/>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1346489</xdr:colOff>
      <xdr:row>14</xdr:row>
      <xdr:rowOff>186171</xdr:rowOff>
    </xdr:from>
    <xdr:to>
      <xdr:col>21</xdr:col>
      <xdr:colOff>3597270</xdr:colOff>
      <xdr:row>14</xdr:row>
      <xdr:rowOff>2382524</xdr:rowOff>
    </xdr:to>
    <xdr:grpSp>
      <xdr:nvGrpSpPr>
        <xdr:cNvPr id="137" name="Group 74">
          <a:extLst>
            <a:ext uri="{FF2B5EF4-FFF2-40B4-BE49-F238E27FC236}">
              <a16:creationId xmlns:a16="http://schemas.microsoft.com/office/drawing/2014/main" id="{133047E2-445F-4DAC-96D2-3496D509484A}"/>
            </a:ext>
          </a:extLst>
        </xdr:cNvPr>
        <xdr:cNvGrpSpPr>
          <a:grpSpLocks/>
        </xdr:cNvGrpSpPr>
      </xdr:nvGrpSpPr>
      <xdr:grpSpPr bwMode="auto">
        <a:xfrm>
          <a:off x="3525809" y="16736811"/>
          <a:ext cx="2250781" cy="2196353"/>
          <a:chOff x="815" y="707"/>
          <a:chExt cx="1981" cy="1487"/>
        </a:xfrm>
      </xdr:grpSpPr>
      <xdr:grpSp>
        <xdr:nvGrpSpPr>
          <xdr:cNvPr id="138" name="Group 79">
            <a:extLst>
              <a:ext uri="{FF2B5EF4-FFF2-40B4-BE49-F238E27FC236}">
                <a16:creationId xmlns:a16="http://schemas.microsoft.com/office/drawing/2014/main" id="{BA0286EE-857E-4D21-BA8C-146F60E8F64A}"/>
              </a:ext>
            </a:extLst>
          </xdr:cNvPr>
          <xdr:cNvGrpSpPr>
            <a:grpSpLocks/>
          </xdr:cNvGrpSpPr>
        </xdr:nvGrpSpPr>
        <xdr:grpSpPr bwMode="auto">
          <a:xfrm>
            <a:off x="815" y="707"/>
            <a:ext cx="1981" cy="1487"/>
            <a:chOff x="815" y="707"/>
            <a:chExt cx="1981" cy="1487"/>
          </a:xfrm>
        </xdr:grpSpPr>
        <xdr:grpSp>
          <xdr:nvGrpSpPr>
            <xdr:cNvPr id="143" name="Group 89">
              <a:extLst>
                <a:ext uri="{FF2B5EF4-FFF2-40B4-BE49-F238E27FC236}">
                  <a16:creationId xmlns:a16="http://schemas.microsoft.com/office/drawing/2014/main" id="{3FC8315D-B58C-4AE6-844C-D3B0C1CCCB3E}"/>
                </a:ext>
              </a:extLst>
            </xdr:cNvPr>
            <xdr:cNvGrpSpPr>
              <a:grpSpLocks/>
            </xdr:cNvGrpSpPr>
          </xdr:nvGrpSpPr>
          <xdr:grpSpPr bwMode="auto">
            <a:xfrm>
              <a:off x="1325" y="707"/>
              <a:ext cx="958" cy="712"/>
              <a:chOff x="1325" y="707"/>
              <a:chExt cx="958" cy="712"/>
            </a:xfrm>
          </xdr:grpSpPr>
          <xdr:sp macro="" textlink="">
            <xdr:nvSpPr>
              <xdr:cNvPr id="153" name="AutoShape 91">
                <a:extLst>
                  <a:ext uri="{FF2B5EF4-FFF2-40B4-BE49-F238E27FC236}">
                    <a16:creationId xmlns:a16="http://schemas.microsoft.com/office/drawing/2014/main" id="{7093D22F-EF3E-4999-9459-BB1AFACA5F46}"/>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54" name="Text Box 90">
                <a:extLst>
                  <a:ext uri="{FF2B5EF4-FFF2-40B4-BE49-F238E27FC236}">
                    <a16:creationId xmlns:a16="http://schemas.microsoft.com/office/drawing/2014/main" id="{A043F3DA-2C16-4489-9EA5-BED5B38A7CF8}"/>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44" name="Group 86">
              <a:extLst>
                <a:ext uri="{FF2B5EF4-FFF2-40B4-BE49-F238E27FC236}">
                  <a16:creationId xmlns:a16="http://schemas.microsoft.com/office/drawing/2014/main" id="{27688E97-31B6-4C71-AFC5-51C15DDA70AE}"/>
                </a:ext>
              </a:extLst>
            </xdr:cNvPr>
            <xdr:cNvGrpSpPr>
              <a:grpSpLocks/>
            </xdr:cNvGrpSpPr>
          </xdr:nvGrpSpPr>
          <xdr:grpSpPr bwMode="auto">
            <a:xfrm>
              <a:off x="1368" y="1482"/>
              <a:ext cx="958" cy="712"/>
              <a:chOff x="1368" y="1482"/>
              <a:chExt cx="958" cy="712"/>
            </a:xfrm>
          </xdr:grpSpPr>
          <xdr:sp macro="" textlink="">
            <xdr:nvSpPr>
              <xdr:cNvPr id="151" name="AutoShape 88">
                <a:extLst>
                  <a:ext uri="{FF2B5EF4-FFF2-40B4-BE49-F238E27FC236}">
                    <a16:creationId xmlns:a16="http://schemas.microsoft.com/office/drawing/2014/main" id="{1687DC14-0DB6-4C35-B8DE-64F7FCB5C9AE}"/>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52" name="Text Box 87">
                <a:extLst>
                  <a:ext uri="{FF2B5EF4-FFF2-40B4-BE49-F238E27FC236}">
                    <a16:creationId xmlns:a16="http://schemas.microsoft.com/office/drawing/2014/main" id="{884BA561-CD26-426C-9A75-8A68C18D78D2}"/>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45" name="Group 83">
              <a:extLst>
                <a:ext uri="{FF2B5EF4-FFF2-40B4-BE49-F238E27FC236}">
                  <a16:creationId xmlns:a16="http://schemas.microsoft.com/office/drawing/2014/main" id="{EDD37B8A-F190-40F2-A014-DAE3A1BD1C0E}"/>
                </a:ext>
              </a:extLst>
            </xdr:cNvPr>
            <xdr:cNvGrpSpPr>
              <a:grpSpLocks/>
            </xdr:cNvGrpSpPr>
          </xdr:nvGrpSpPr>
          <xdr:grpSpPr bwMode="auto">
            <a:xfrm>
              <a:off x="815" y="1111"/>
              <a:ext cx="958" cy="712"/>
              <a:chOff x="815" y="1111"/>
              <a:chExt cx="958" cy="712"/>
            </a:xfrm>
          </xdr:grpSpPr>
          <xdr:sp macro="" textlink="">
            <xdr:nvSpPr>
              <xdr:cNvPr id="149" name="AutoShape 85">
                <a:extLst>
                  <a:ext uri="{FF2B5EF4-FFF2-40B4-BE49-F238E27FC236}">
                    <a16:creationId xmlns:a16="http://schemas.microsoft.com/office/drawing/2014/main" id="{FD8882AE-8D14-4300-83B0-4D809D2C3190}"/>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50" name="Text Box 84">
                <a:extLst>
                  <a:ext uri="{FF2B5EF4-FFF2-40B4-BE49-F238E27FC236}">
                    <a16:creationId xmlns:a16="http://schemas.microsoft.com/office/drawing/2014/main" id="{FA87C38E-727F-401A-BA33-EF1925B6523C}"/>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46" name="Group 80">
              <a:extLst>
                <a:ext uri="{FF2B5EF4-FFF2-40B4-BE49-F238E27FC236}">
                  <a16:creationId xmlns:a16="http://schemas.microsoft.com/office/drawing/2014/main" id="{91897A0B-B787-4665-BEAA-D9EFAD84C18D}"/>
                </a:ext>
              </a:extLst>
            </xdr:cNvPr>
            <xdr:cNvGrpSpPr>
              <a:grpSpLocks/>
            </xdr:cNvGrpSpPr>
          </xdr:nvGrpSpPr>
          <xdr:grpSpPr bwMode="auto">
            <a:xfrm>
              <a:off x="1838" y="1100"/>
              <a:ext cx="958" cy="712"/>
              <a:chOff x="1838" y="1100"/>
              <a:chExt cx="958" cy="712"/>
            </a:xfrm>
          </xdr:grpSpPr>
          <xdr:sp macro="" textlink="">
            <xdr:nvSpPr>
              <xdr:cNvPr id="147" name="AutoShape 82">
                <a:extLst>
                  <a:ext uri="{FF2B5EF4-FFF2-40B4-BE49-F238E27FC236}">
                    <a16:creationId xmlns:a16="http://schemas.microsoft.com/office/drawing/2014/main" id="{2BD049BB-B498-43E4-9234-B5ED798E1519}"/>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48" name="Text Box 81">
                <a:extLst>
                  <a:ext uri="{FF2B5EF4-FFF2-40B4-BE49-F238E27FC236}">
                    <a16:creationId xmlns:a16="http://schemas.microsoft.com/office/drawing/2014/main" id="{B04D87F2-4111-49A3-86C2-D26600475556}"/>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39" name="Text Box 78">
            <a:extLst>
              <a:ext uri="{FF2B5EF4-FFF2-40B4-BE49-F238E27FC236}">
                <a16:creationId xmlns:a16="http://schemas.microsoft.com/office/drawing/2014/main" id="{C65C7389-C3C7-4494-8F04-E22E4016CC23}"/>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40" name="Text Box 77">
            <a:extLst>
              <a:ext uri="{FF2B5EF4-FFF2-40B4-BE49-F238E27FC236}">
                <a16:creationId xmlns:a16="http://schemas.microsoft.com/office/drawing/2014/main" id="{18D165AB-9CC5-46A9-A514-BCB90E18D296}"/>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41" name="Text Box 76">
            <a:extLst>
              <a:ext uri="{FF2B5EF4-FFF2-40B4-BE49-F238E27FC236}">
                <a16:creationId xmlns:a16="http://schemas.microsoft.com/office/drawing/2014/main" id="{93628A84-45B4-4763-B26D-9B58ACA5F28E}"/>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42" name="Text Box 75">
            <a:extLst>
              <a:ext uri="{FF2B5EF4-FFF2-40B4-BE49-F238E27FC236}">
                <a16:creationId xmlns:a16="http://schemas.microsoft.com/office/drawing/2014/main" id="{5458A21A-4629-4FD4-B93D-612B311B5C58}"/>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1638300</xdr:colOff>
      <xdr:row>16</xdr:row>
      <xdr:rowOff>140278</xdr:rowOff>
    </xdr:from>
    <xdr:to>
      <xdr:col>21</xdr:col>
      <xdr:colOff>3889081</xdr:colOff>
      <xdr:row>16</xdr:row>
      <xdr:rowOff>2336631</xdr:rowOff>
    </xdr:to>
    <xdr:grpSp>
      <xdr:nvGrpSpPr>
        <xdr:cNvPr id="228" name="Group 74">
          <a:extLst>
            <a:ext uri="{FF2B5EF4-FFF2-40B4-BE49-F238E27FC236}">
              <a16:creationId xmlns:a16="http://schemas.microsoft.com/office/drawing/2014/main" id="{C8E34E0F-AD04-419B-90BB-7BA3710A0420}"/>
            </a:ext>
          </a:extLst>
        </xdr:cNvPr>
        <xdr:cNvGrpSpPr>
          <a:grpSpLocks/>
        </xdr:cNvGrpSpPr>
      </xdr:nvGrpSpPr>
      <xdr:grpSpPr bwMode="auto">
        <a:xfrm>
          <a:off x="3817620" y="21537238"/>
          <a:ext cx="2250781" cy="2196353"/>
          <a:chOff x="815" y="707"/>
          <a:chExt cx="1981" cy="1487"/>
        </a:xfrm>
      </xdr:grpSpPr>
      <xdr:grpSp>
        <xdr:nvGrpSpPr>
          <xdr:cNvPr id="229" name="Group 79">
            <a:extLst>
              <a:ext uri="{FF2B5EF4-FFF2-40B4-BE49-F238E27FC236}">
                <a16:creationId xmlns:a16="http://schemas.microsoft.com/office/drawing/2014/main" id="{0799A3C6-2783-44A6-939E-3C1E353A346A}"/>
              </a:ext>
            </a:extLst>
          </xdr:cNvPr>
          <xdr:cNvGrpSpPr>
            <a:grpSpLocks/>
          </xdr:cNvGrpSpPr>
        </xdr:nvGrpSpPr>
        <xdr:grpSpPr bwMode="auto">
          <a:xfrm>
            <a:off x="815" y="707"/>
            <a:ext cx="1981" cy="1487"/>
            <a:chOff x="815" y="707"/>
            <a:chExt cx="1981" cy="1487"/>
          </a:xfrm>
        </xdr:grpSpPr>
        <xdr:grpSp>
          <xdr:nvGrpSpPr>
            <xdr:cNvPr id="234" name="Group 89">
              <a:extLst>
                <a:ext uri="{FF2B5EF4-FFF2-40B4-BE49-F238E27FC236}">
                  <a16:creationId xmlns:a16="http://schemas.microsoft.com/office/drawing/2014/main" id="{835669E2-F7C5-442F-A401-A5F003331B0A}"/>
                </a:ext>
              </a:extLst>
            </xdr:cNvPr>
            <xdr:cNvGrpSpPr>
              <a:grpSpLocks/>
            </xdr:cNvGrpSpPr>
          </xdr:nvGrpSpPr>
          <xdr:grpSpPr bwMode="auto">
            <a:xfrm>
              <a:off x="1325" y="707"/>
              <a:ext cx="958" cy="712"/>
              <a:chOff x="1325" y="707"/>
              <a:chExt cx="958" cy="712"/>
            </a:xfrm>
          </xdr:grpSpPr>
          <xdr:sp macro="" textlink="">
            <xdr:nvSpPr>
              <xdr:cNvPr id="245" name="AutoShape 91">
                <a:extLst>
                  <a:ext uri="{FF2B5EF4-FFF2-40B4-BE49-F238E27FC236}">
                    <a16:creationId xmlns:a16="http://schemas.microsoft.com/office/drawing/2014/main" id="{8A83E892-A95E-4302-AF48-A01B968C2691}"/>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47" name="Text Box 90">
                <a:extLst>
                  <a:ext uri="{FF2B5EF4-FFF2-40B4-BE49-F238E27FC236}">
                    <a16:creationId xmlns:a16="http://schemas.microsoft.com/office/drawing/2014/main" id="{9D1A3E74-1CE5-4341-85AF-36BD598B0FCA}"/>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35" name="Group 86">
              <a:extLst>
                <a:ext uri="{FF2B5EF4-FFF2-40B4-BE49-F238E27FC236}">
                  <a16:creationId xmlns:a16="http://schemas.microsoft.com/office/drawing/2014/main" id="{83707C88-0FDB-48DB-B7C2-03FC39F7D076}"/>
                </a:ext>
              </a:extLst>
            </xdr:cNvPr>
            <xdr:cNvGrpSpPr>
              <a:grpSpLocks/>
            </xdr:cNvGrpSpPr>
          </xdr:nvGrpSpPr>
          <xdr:grpSpPr bwMode="auto">
            <a:xfrm>
              <a:off x="1368" y="1482"/>
              <a:ext cx="958" cy="712"/>
              <a:chOff x="1368" y="1482"/>
              <a:chExt cx="958" cy="712"/>
            </a:xfrm>
          </xdr:grpSpPr>
          <xdr:sp macro="" textlink="">
            <xdr:nvSpPr>
              <xdr:cNvPr id="243" name="AutoShape 88">
                <a:extLst>
                  <a:ext uri="{FF2B5EF4-FFF2-40B4-BE49-F238E27FC236}">
                    <a16:creationId xmlns:a16="http://schemas.microsoft.com/office/drawing/2014/main" id="{D54F7521-0727-4B8D-9C9A-7CC13696A87F}"/>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44" name="Text Box 87">
                <a:extLst>
                  <a:ext uri="{FF2B5EF4-FFF2-40B4-BE49-F238E27FC236}">
                    <a16:creationId xmlns:a16="http://schemas.microsoft.com/office/drawing/2014/main" id="{D5F17A85-F778-486F-B2C6-94E62A2237FE}"/>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36" name="Group 83">
              <a:extLst>
                <a:ext uri="{FF2B5EF4-FFF2-40B4-BE49-F238E27FC236}">
                  <a16:creationId xmlns:a16="http://schemas.microsoft.com/office/drawing/2014/main" id="{21F98B02-81A1-4957-AEDD-C3AFA50BEE22}"/>
                </a:ext>
              </a:extLst>
            </xdr:cNvPr>
            <xdr:cNvGrpSpPr>
              <a:grpSpLocks/>
            </xdr:cNvGrpSpPr>
          </xdr:nvGrpSpPr>
          <xdr:grpSpPr bwMode="auto">
            <a:xfrm>
              <a:off x="815" y="1111"/>
              <a:ext cx="958" cy="712"/>
              <a:chOff x="815" y="1111"/>
              <a:chExt cx="958" cy="712"/>
            </a:xfrm>
          </xdr:grpSpPr>
          <xdr:sp macro="" textlink="">
            <xdr:nvSpPr>
              <xdr:cNvPr id="240" name="AutoShape 85">
                <a:extLst>
                  <a:ext uri="{FF2B5EF4-FFF2-40B4-BE49-F238E27FC236}">
                    <a16:creationId xmlns:a16="http://schemas.microsoft.com/office/drawing/2014/main" id="{801A5050-CD0A-406C-B765-EF3F4076107E}"/>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41" name="Text Box 84">
                <a:extLst>
                  <a:ext uri="{FF2B5EF4-FFF2-40B4-BE49-F238E27FC236}">
                    <a16:creationId xmlns:a16="http://schemas.microsoft.com/office/drawing/2014/main" id="{54797B00-C782-4CFA-80F0-5B123ACC01E9}"/>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37" name="Group 80">
              <a:extLst>
                <a:ext uri="{FF2B5EF4-FFF2-40B4-BE49-F238E27FC236}">
                  <a16:creationId xmlns:a16="http://schemas.microsoft.com/office/drawing/2014/main" id="{B6BA31F5-6016-4785-947E-BAB2C5DFB9FC}"/>
                </a:ext>
              </a:extLst>
            </xdr:cNvPr>
            <xdr:cNvGrpSpPr>
              <a:grpSpLocks/>
            </xdr:cNvGrpSpPr>
          </xdr:nvGrpSpPr>
          <xdr:grpSpPr bwMode="auto">
            <a:xfrm>
              <a:off x="1838" y="1100"/>
              <a:ext cx="958" cy="712"/>
              <a:chOff x="1838" y="1100"/>
              <a:chExt cx="958" cy="712"/>
            </a:xfrm>
          </xdr:grpSpPr>
          <xdr:sp macro="" textlink="">
            <xdr:nvSpPr>
              <xdr:cNvPr id="238" name="AutoShape 82">
                <a:extLst>
                  <a:ext uri="{FF2B5EF4-FFF2-40B4-BE49-F238E27FC236}">
                    <a16:creationId xmlns:a16="http://schemas.microsoft.com/office/drawing/2014/main" id="{38ABB81E-2E15-40AD-BF60-AFE06F33FD6A}"/>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39" name="Text Box 81">
                <a:extLst>
                  <a:ext uri="{FF2B5EF4-FFF2-40B4-BE49-F238E27FC236}">
                    <a16:creationId xmlns:a16="http://schemas.microsoft.com/office/drawing/2014/main" id="{2B780849-F4D3-410A-A3DD-A8E7E5BF52E8}"/>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30" name="Text Box 78">
            <a:extLst>
              <a:ext uri="{FF2B5EF4-FFF2-40B4-BE49-F238E27FC236}">
                <a16:creationId xmlns:a16="http://schemas.microsoft.com/office/drawing/2014/main" id="{C45700C4-1AB8-4F5B-B521-E29616B6FFC2}"/>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31" name="Text Box 77">
            <a:extLst>
              <a:ext uri="{FF2B5EF4-FFF2-40B4-BE49-F238E27FC236}">
                <a16:creationId xmlns:a16="http://schemas.microsoft.com/office/drawing/2014/main" id="{F52D117C-E5C6-45FC-A79A-C7A19153180F}"/>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32" name="Text Box 76">
            <a:extLst>
              <a:ext uri="{FF2B5EF4-FFF2-40B4-BE49-F238E27FC236}">
                <a16:creationId xmlns:a16="http://schemas.microsoft.com/office/drawing/2014/main" id="{3DEE2956-134F-4D61-B12C-3EC1433A37E7}"/>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33" name="Text Box 75">
            <a:extLst>
              <a:ext uri="{FF2B5EF4-FFF2-40B4-BE49-F238E27FC236}">
                <a16:creationId xmlns:a16="http://schemas.microsoft.com/office/drawing/2014/main" id="{02DB4B06-E881-434D-91E4-0A589F593702}"/>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1316182</xdr:colOff>
      <xdr:row>18</xdr:row>
      <xdr:rowOff>86591</xdr:rowOff>
    </xdr:from>
    <xdr:to>
      <xdr:col>21</xdr:col>
      <xdr:colOff>3566963</xdr:colOff>
      <xdr:row>18</xdr:row>
      <xdr:rowOff>2282944</xdr:rowOff>
    </xdr:to>
    <xdr:grpSp>
      <xdr:nvGrpSpPr>
        <xdr:cNvPr id="248" name="Group 74">
          <a:extLst>
            <a:ext uri="{FF2B5EF4-FFF2-40B4-BE49-F238E27FC236}">
              <a16:creationId xmlns:a16="http://schemas.microsoft.com/office/drawing/2014/main" id="{ACB1CD5C-0E46-44F4-87DA-CCD12CA13BC1}"/>
            </a:ext>
          </a:extLst>
        </xdr:cNvPr>
        <xdr:cNvGrpSpPr>
          <a:grpSpLocks/>
        </xdr:cNvGrpSpPr>
      </xdr:nvGrpSpPr>
      <xdr:grpSpPr bwMode="auto">
        <a:xfrm>
          <a:off x="3495502" y="24409631"/>
          <a:ext cx="2250781" cy="2196353"/>
          <a:chOff x="815" y="707"/>
          <a:chExt cx="1981" cy="1487"/>
        </a:xfrm>
      </xdr:grpSpPr>
      <xdr:grpSp>
        <xdr:nvGrpSpPr>
          <xdr:cNvPr id="249" name="Group 79">
            <a:extLst>
              <a:ext uri="{FF2B5EF4-FFF2-40B4-BE49-F238E27FC236}">
                <a16:creationId xmlns:a16="http://schemas.microsoft.com/office/drawing/2014/main" id="{3B25337E-BE42-4E33-88FA-1C4EE251408F}"/>
              </a:ext>
            </a:extLst>
          </xdr:cNvPr>
          <xdr:cNvGrpSpPr>
            <a:grpSpLocks/>
          </xdr:cNvGrpSpPr>
        </xdr:nvGrpSpPr>
        <xdr:grpSpPr bwMode="auto">
          <a:xfrm>
            <a:off x="815" y="707"/>
            <a:ext cx="1981" cy="1487"/>
            <a:chOff x="815" y="707"/>
            <a:chExt cx="1981" cy="1487"/>
          </a:xfrm>
        </xdr:grpSpPr>
        <xdr:grpSp>
          <xdr:nvGrpSpPr>
            <xdr:cNvPr id="254" name="Group 89">
              <a:extLst>
                <a:ext uri="{FF2B5EF4-FFF2-40B4-BE49-F238E27FC236}">
                  <a16:creationId xmlns:a16="http://schemas.microsoft.com/office/drawing/2014/main" id="{EC9DFBBF-E65F-46C3-9892-7B6E4680027F}"/>
                </a:ext>
              </a:extLst>
            </xdr:cNvPr>
            <xdr:cNvGrpSpPr>
              <a:grpSpLocks/>
            </xdr:cNvGrpSpPr>
          </xdr:nvGrpSpPr>
          <xdr:grpSpPr bwMode="auto">
            <a:xfrm>
              <a:off x="1325" y="707"/>
              <a:ext cx="958" cy="712"/>
              <a:chOff x="1325" y="707"/>
              <a:chExt cx="958" cy="712"/>
            </a:xfrm>
          </xdr:grpSpPr>
          <xdr:sp macro="" textlink="">
            <xdr:nvSpPr>
              <xdr:cNvPr id="265" name="AutoShape 91">
                <a:extLst>
                  <a:ext uri="{FF2B5EF4-FFF2-40B4-BE49-F238E27FC236}">
                    <a16:creationId xmlns:a16="http://schemas.microsoft.com/office/drawing/2014/main" id="{F93340B5-609C-4DE4-B60D-191082239647}"/>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68" name="Text Box 90">
                <a:extLst>
                  <a:ext uri="{FF2B5EF4-FFF2-40B4-BE49-F238E27FC236}">
                    <a16:creationId xmlns:a16="http://schemas.microsoft.com/office/drawing/2014/main" id="{563AA627-14E3-4029-A3C8-150B2B7F546A}"/>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55" name="Group 86">
              <a:extLst>
                <a:ext uri="{FF2B5EF4-FFF2-40B4-BE49-F238E27FC236}">
                  <a16:creationId xmlns:a16="http://schemas.microsoft.com/office/drawing/2014/main" id="{E7F37DAE-90F1-4C2E-86D9-023C247E861F}"/>
                </a:ext>
              </a:extLst>
            </xdr:cNvPr>
            <xdr:cNvGrpSpPr>
              <a:grpSpLocks/>
            </xdr:cNvGrpSpPr>
          </xdr:nvGrpSpPr>
          <xdr:grpSpPr bwMode="auto">
            <a:xfrm>
              <a:off x="1368" y="1482"/>
              <a:ext cx="958" cy="712"/>
              <a:chOff x="1368" y="1482"/>
              <a:chExt cx="958" cy="712"/>
            </a:xfrm>
          </xdr:grpSpPr>
          <xdr:sp macro="" textlink="">
            <xdr:nvSpPr>
              <xdr:cNvPr id="263" name="AutoShape 88">
                <a:extLst>
                  <a:ext uri="{FF2B5EF4-FFF2-40B4-BE49-F238E27FC236}">
                    <a16:creationId xmlns:a16="http://schemas.microsoft.com/office/drawing/2014/main" id="{3B391222-7A99-4F5C-BE94-51E60E8FDEA4}"/>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64" name="Text Box 87">
                <a:extLst>
                  <a:ext uri="{FF2B5EF4-FFF2-40B4-BE49-F238E27FC236}">
                    <a16:creationId xmlns:a16="http://schemas.microsoft.com/office/drawing/2014/main" id="{E7C30DB7-D018-42D5-85D3-CC0100380294}"/>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56" name="Group 83">
              <a:extLst>
                <a:ext uri="{FF2B5EF4-FFF2-40B4-BE49-F238E27FC236}">
                  <a16:creationId xmlns:a16="http://schemas.microsoft.com/office/drawing/2014/main" id="{6C4C66F1-D4B1-46D5-B268-4B0204877B19}"/>
                </a:ext>
              </a:extLst>
            </xdr:cNvPr>
            <xdr:cNvGrpSpPr>
              <a:grpSpLocks/>
            </xdr:cNvGrpSpPr>
          </xdr:nvGrpSpPr>
          <xdr:grpSpPr bwMode="auto">
            <a:xfrm>
              <a:off x="815" y="1111"/>
              <a:ext cx="958" cy="712"/>
              <a:chOff x="815" y="1111"/>
              <a:chExt cx="958" cy="712"/>
            </a:xfrm>
          </xdr:grpSpPr>
          <xdr:sp macro="" textlink="">
            <xdr:nvSpPr>
              <xdr:cNvPr id="260" name="AutoShape 85">
                <a:extLst>
                  <a:ext uri="{FF2B5EF4-FFF2-40B4-BE49-F238E27FC236}">
                    <a16:creationId xmlns:a16="http://schemas.microsoft.com/office/drawing/2014/main" id="{9FE6C582-C355-4766-97F4-2E04BCDC88B8}"/>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62" name="Text Box 84">
                <a:extLst>
                  <a:ext uri="{FF2B5EF4-FFF2-40B4-BE49-F238E27FC236}">
                    <a16:creationId xmlns:a16="http://schemas.microsoft.com/office/drawing/2014/main" id="{2EE961C8-6C87-4FCC-B83F-F46F25E4B1A9}"/>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57" name="Group 80">
              <a:extLst>
                <a:ext uri="{FF2B5EF4-FFF2-40B4-BE49-F238E27FC236}">
                  <a16:creationId xmlns:a16="http://schemas.microsoft.com/office/drawing/2014/main" id="{D96D3146-8DA4-4B40-A191-64900B3BD6D5}"/>
                </a:ext>
              </a:extLst>
            </xdr:cNvPr>
            <xdr:cNvGrpSpPr>
              <a:grpSpLocks/>
            </xdr:cNvGrpSpPr>
          </xdr:nvGrpSpPr>
          <xdr:grpSpPr bwMode="auto">
            <a:xfrm>
              <a:off x="1838" y="1100"/>
              <a:ext cx="958" cy="712"/>
              <a:chOff x="1838" y="1100"/>
              <a:chExt cx="958" cy="712"/>
            </a:xfrm>
          </xdr:grpSpPr>
          <xdr:sp macro="" textlink="">
            <xdr:nvSpPr>
              <xdr:cNvPr id="258" name="AutoShape 82">
                <a:extLst>
                  <a:ext uri="{FF2B5EF4-FFF2-40B4-BE49-F238E27FC236}">
                    <a16:creationId xmlns:a16="http://schemas.microsoft.com/office/drawing/2014/main" id="{C9982761-58E8-4F4A-BE0A-A5A7CBF399EB}"/>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59" name="Text Box 81">
                <a:extLst>
                  <a:ext uri="{FF2B5EF4-FFF2-40B4-BE49-F238E27FC236}">
                    <a16:creationId xmlns:a16="http://schemas.microsoft.com/office/drawing/2014/main" id="{6F6A9439-3150-49BB-B501-98E1398E6696}"/>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50" name="Text Box 78">
            <a:extLst>
              <a:ext uri="{FF2B5EF4-FFF2-40B4-BE49-F238E27FC236}">
                <a16:creationId xmlns:a16="http://schemas.microsoft.com/office/drawing/2014/main" id="{D42D0292-D47F-4D3B-B601-F7EAA0170C4B}"/>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51" name="Text Box 77">
            <a:extLst>
              <a:ext uri="{FF2B5EF4-FFF2-40B4-BE49-F238E27FC236}">
                <a16:creationId xmlns:a16="http://schemas.microsoft.com/office/drawing/2014/main" id="{EB6A3663-F752-4B0A-ADC4-174CAAA9BB0C}"/>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52" name="Text Box 76">
            <a:extLst>
              <a:ext uri="{FF2B5EF4-FFF2-40B4-BE49-F238E27FC236}">
                <a16:creationId xmlns:a16="http://schemas.microsoft.com/office/drawing/2014/main" id="{6DC64B5E-3C9A-427A-A99A-AE1BD5350169}"/>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53" name="Text Box 75">
            <a:extLst>
              <a:ext uri="{FF2B5EF4-FFF2-40B4-BE49-F238E27FC236}">
                <a16:creationId xmlns:a16="http://schemas.microsoft.com/office/drawing/2014/main" id="{A7FB1B0F-0619-4912-AE0E-3471705732E6}"/>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1364673</xdr:colOff>
      <xdr:row>19</xdr:row>
      <xdr:rowOff>83127</xdr:rowOff>
    </xdr:from>
    <xdr:to>
      <xdr:col>21</xdr:col>
      <xdr:colOff>3615454</xdr:colOff>
      <xdr:row>19</xdr:row>
      <xdr:rowOff>2279480</xdr:rowOff>
    </xdr:to>
    <xdr:grpSp>
      <xdr:nvGrpSpPr>
        <xdr:cNvPr id="269" name="Group 74">
          <a:extLst>
            <a:ext uri="{FF2B5EF4-FFF2-40B4-BE49-F238E27FC236}">
              <a16:creationId xmlns:a16="http://schemas.microsoft.com/office/drawing/2014/main" id="{C5C3C3BC-85F1-4C35-9804-214106DE1B2E}"/>
            </a:ext>
          </a:extLst>
        </xdr:cNvPr>
        <xdr:cNvGrpSpPr>
          <a:grpSpLocks/>
        </xdr:cNvGrpSpPr>
      </xdr:nvGrpSpPr>
      <xdr:grpSpPr bwMode="auto">
        <a:xfrm>
          <a:off x="3543993" y="26829327"/>
          <a:ext cx="2250781" cy="2196353"/>
          <a:chOff x="815" y="707"/>
          <a:chExt cx="1981" cy="1487"/>
        </a:xfrm>
      </xdr:grpSpPr>
      <xdr:grpSp>
        <xdr:nvGrpSpPr>
          <xdr:cNvPr id="270" name="Group 79">
            <a:extLst>
              <a:ext uri="{FF2B5EF4-FFF2-40B4-BE49-F238E27FC236}">
                <a16:creationId xmlns:a16="http://schemas.microsoft.com/office/drawing/2014/main" id="{4B049B3A-8087-40E9-807C-643EBD2D73A1}"/>
              </a:ext>
            </a:extLst>
          </xdr:cNvPr>
          <xdr:cNvGrpSpPr>
            <a:grpSpLocks/>
          </xdr:cNvGrpSpPr>
        </xdr:nvGrpSpPr>
        <xdr:grpSpPr bwMode="auto">
          <a:xfrm>
            <a:off x="815" y="707"/>
            <a:ext cx="1981" cy="1487"/>
            <a:chOff x="815" y="707"/>
            <a:chExt cx="1981" cy="1487"/>
          </a:xfrm>
        </xdr:grpSpPr>
        <xdr:grpSp>
          <xdr:nvGrpSpPr>
            <xdr:cNvPr id="275" name="Group 89">
              <a:extLst>
                <a:ext uri="{FF2B5EF4-FFF2-40B4-BE49-F238E27FC236}">
                  <a16:creationId xmlns:a16="http://schemas.microsoft.com/office/drawing/2014/main" id="{8926CBD9-550B-473F-BD46-08FA0DF9F041}"/>
                </a:ext>
              </a:extLst>
            </xdr:cNvPr>
            <xdr:cNvGrpSpPr>
              <a:grpSpLocks/>
            </xdr:cNvGrpSpPr>
          </xdr:nvGrpSpPr>
          <xdr:grpSpPr bwMode="auto">
            <a:xfrm>
              <a:off x="1325" y="707"/>
              <a:ext cx="958" cy="712"/>
              <a:chOff x="1325" y="707"/>
              <a:chExt cx="958" cy="712"/>
            </a:xfrm>
          </xdr:grpSpPr>
          <xdr:sp macro="" textlink="">
            <xdr:nvSpPr>
              <xdr:cNvPr id="289" name="AutoShape 91">
                <a:extLst>
                  <a:ext uri="{FF2B5EF4-FFF2-40B4-BE49-F238E27FC236}">
                    <a16:creationId xmlns:a16="http://schemas.microsoft.com/office/drawing/2014/main" id="{FE76D53F-F5B3-47E1-B21A-740600EF2227}"/>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92" name="Text Box 90">
                <a:extLst>
                  <a:ext uri="{FF2B5EF4-FFF2-40B4-BE49-F238E27FC236}">
                    <a16:creationId xmlns:a16="http://schemas.microsoft.com/office/drawing/2014/main" id="{261EDE60-51E3-412D-A67F-3A2C6D1B95BE}"/>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76" name="Group 86">
              <a:extLst>
                <a:ext uri="{FF2B5EF4-FFF2-40B4-BE49-F238E27FC236}">
                  <a16:creationId xmlns:a16="http://schemas.microsoft.com/office/drawing/2014/main" id="{B5FCC4A7-5AB2-4FDD-9589-A948A3A59E41}"/>
                </a:ext>
              </a:extLst>
            </xdr:cNvPr>
            <xdr:cNvGrpSpPr>
              <a:grpSpLocks/>
            </xdr:cNvGrpSpPr>
          </xdr:nvGrpSpPr>
          <xdr:grpSpPr bwMode="auto">
            <a:xfrm>
              <a:off x="1368" y="1482"/>
              <a:ext cx="958" cy="712"/>
              <a:chOff x="1368" y="1482"/>
              <a:chExt cx="958" cy="712"/>
            </a:xfrm>
          </xdr:grpSpPr>
          <xdr:sp macro="" textlink="">
            <xdr:nvSpPr>
              <xdr:cNvPr id="287" name="AutoShape 88">
                <a:extLst>
                  <a:ext uri="{FF2B5EF4-FFF2-40B4-BE49-F238E27FC236}">
                    <a16:creationId xmlns:a16="http://schemas.microsoft.com/office/drawing/2014/main" id="{58D4A648-FB0B-4F78-A26D-F2418DB57D03}"/>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88" name="Text Box 87">
                <a:extLst>
                  <a:ext uri="{FF2B5EF4-FFF2-40B4-BE49-F238E27FC236}">
                    <a16:creationId xmlns:a16="http://schemas.microsoft.com/office/drawing/2014/main" id="{CA9A3A97-BC46-4ECC-8631-B418F38BCFC4}"/>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77" name="Group 83">
              <a:extLst>
                <a:ext uri="{FF2B5EF4-FFF2-40B4-BE49-F238E27FC236}">
                  <a16:creationId xmlns:a16="http://schemas.microsoft.com/office/drawing/2014/main" id="{0410783E-AD0E-4EB8-8F95-76B3209C9238}"/>
                </a:ext>
              </a:extLst>
            </xdr:cNvPr>
            <xdr:cNvGrpSpPr>
              <a:grpSpLocks/>
            </xdr:cNvGrpSpPr>
          </xdr:nvGrpSpPr>
          <xdr:grpSpPr bwMode="auto">
            <a:xfrm>
              <a:off x="815" y="1111"/>
              <a:ext cx="958" cy="712"/>
              <a:chOff x="815" y="1111"/>
              <a:chExt cx="958" cy="712"/>
            </a:xfrm>
          </xdr:grpSpPr>
          <xdr:sp macro="" textlink="">
            <xdr:nvSpPr>
              <xdr:cNvPr id="283" name="AutoShape 85">
                <a:extLst>
                  <a:ext uri="{FF2B5EF4-FFF2-40B4-BE49-F238E27FC236}">
                    <a16:creationId xmlns:a16="http://schemas.microsoft.com/office/drawing/2014/main" id="{A06E5CB5-6F17-48F8-A2A9-807E92462255}"/>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84" name="Text Box 84">
                <a:extLst>
                  <a:ext uri="{FF2B5EF4-FFF2-40B4-BE49-F238E27FC236}">
                    <a16:creationId xmlns:a16="http://schemas.microsoft.com/office/drawing/2014/main" id="{C17132D0-DEC4-4BCF-9CC4-CC705B9006F5}"/>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78" name="Group 80">
              <a:extLst>
                <a:ext uri="{FF2B5EF4-FFF2-40B4-BE49-F238E27FC236}">
                  <a16:creationId xmlns:a16="http://schemas.microsoft.com/office/drawing/2014/main" id="{6C90FB4A-0714-4A8E-8467-88098B53E819}"/>
                </a:ext>
              </a:extLst>
            </xdr:cNvPr>
            <xdr:cNvGrpSpPr>
              <a:grpSpLocks/>
            </xdr:cNvGrpSpPr>
          </xdr:nvGrpSpPr>
          <xdr:grpSpPr bwMode="auto">
            <a:xfrm>
              <a:off x="1838" y="1100"/>
              <a:ext cx="958" cy="712"/>
              <a:chOff x="1838" y="1100"/>
              <a:chExt cx="958" cy="712"/>
            </a:xfrm>
          </xdr:grpSpPr>
          <xdr:sp macro="" textlink="">
            <xdr:nvSpPr>
              <xdr:cNvPr id="279" name="AutoShape 82">
                <a:extLst>
                  <a:ext uri="{FF2B5EF4-FFF2-40B4-BE49-F238E27FC236}">
                    <a16:creationId xmlns:a16="http://schemas.microsoft.com/office/drawing/2014/main" id="{D1E291D6-FA2E-4E28-849A-C8091D8B386D}"/>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82" name="Text Box 81">
                <a:extLst>
                  <a:ext uri="{FF2B5EF4-FFF2-40B4-BE49-F238E27FC236}">
                    <a16:creationId xmlns:a16="http://schemas.microsoft.com/office/drawing/2014/main" id="{B8C00CFC-1757-48BB-80E0-7C62249E5C2F}"/>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71" name="Text Box 78">
            <a:extLst>
              <a:ext uri="{FF2B5EF4-FFF2-40B4-BE49-F238E27FC236}">
                <a16:creationId xmlns:a16="http://schemas.microsoft.com/office/drawing/2014/main" id="{260DFBB0-8297-4932-B8FE-EDF52A0E3574}"/>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72" name="Text Box 77">
            <a:extLst>
              <a:ext uri="{FF2B5EF4-FFF2-40B4-BE49-F238E27FC236}">
                <a16:creationId xmlns:a16="http://schemas.microsoft.com/office/drawing/2014/main" id="{129D1DE8-7968-4369-AEAA-5F93E93DF2D9}"/>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73" name="Text Box 76">
            <a:extLst>
              <a:ext uri="{FF2B5EF4-FFF2-40B4-BE49-F238E27FC236}">
                <a16:creationId xmlns:a16="http://schemas.microsoft.com/office/drawing/2014/main" id="{702B98C9-4821-4BD9-B95D-B434EC8AEC1E}"/>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74" name="Text Box 75">
            <a:extLst>
              <a:ext uri="{FF2B5EF4-FFF2-40B4-BE49-F238E27FC236}">
                <a16:creationId xmlns:a16="http://schemas.microsoft.com/office/drawing/2014/main" id="{3E3FF925-16C4-4EE2-A204-B40FB180AB8A}"/>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1430483</xdr:colOff>
      <xdr:row>20</xdr:row>
      <xdr:rowOff>79664</xdr:rowOff>
    </xdr:from>
    <xdr:to>
      <xdr:col>21</xdr:col>
      <xdr:colOff>3681264</xdr:colOff>
      <xdr:row>20</xdr:row>
      <xdr:rowOff>2276017</xdr:rowOff>
    </xdr:to>
    <xdr:grpSp>
      <xdr:nvGrpSpPr>
        <xdr:cNvPr id="293" name="Group 74">
          <a:extLst>
            <a:ext uri="{FF2B5EF4-FFF2-40B4-BE49-F238E27FC236}">
              <a16:creationId xmlns:a16="http://schemas.microsoft.com/office/drawing/2014/main" id="{4C15DD02-5818-470E-AC9B-9AB0FA807B6E}"/>
            </a:ext>
          </a:extLst>
        </xdr:cNvPr>
        <xdr:cNvGrpSpPr>
          <a:grpSpLocks/>
        </xdr:cNvGrpSpPr>
      </xdr:nvGrpSpPr>
      <xdr:grpSpPr bwMode="auto">
        <a:xfrm>
          <a:off x="3609803" y="29249024"/>
          <a:ext cx="2250781" cy="2196353"/>
          <a:chOff x="815" y="707"/>
          <a:chExt cx="1981" cy="1487"/>
        </a:xfrm>
      </xdr:grpSpPr>
      <xdr:grpSp>
        <xdr:nvGrpSpPr>
          <xdr:cNvPr id="294" name="Group 79">
            <a:extLst>
              <a:ext uri="{FF2B5EF4-FFF2-40B4-BE49-F238E27FC236}">
                <a16:creationId xmlns:a16="http://schemas.microsoft.com/office/drawing/2014/main" id="{0896B0D6-55BF-4AEA-B160-5EB82A8227BB}"/>
              </a:ext>
            </a:extLst>
          </xdr:cNvPr>
          <xdr:cNvGrpSpPr>
            <a:grpSpLocks/>
          </xdr:cNvGrpSpPr>
        </xdr:nvGrpSpPr>
        <xdr:grpSpPr bwMode="auto">
          <a:xfrm>
            <a:off x="815" y="707"/>
            <a:ext cx="1981" cy="1487"/>
            <a:chOff x="815" y="707"/>
            <a:chExt cx="1981" cy="1487"/>
          </a:xfrm>
        </xdr:grpSpPr>
        <xdr:grpSp>
          <xdr:nvGrpSpPr>
            <xdr:cNvPr id="300" name="Group 89">
              <a:extLst>
                <a:ext uri="{FF2B5EF4-FFF2-40B4-BE49-F238E27FC236}">
                  <a16:creationId xmlns:a16="http://schemas.microsoft.com/office/drawing/2014/main" id="{0CBE317E-271C-43B1-A62C-E9D0FB1A4DBB}"/>
                </a:ext>
              </a:extLst>
            </xdr:cNvPr>
            <xdr:cNvGrpSpPr>
              <a:grpSpLocks/>
            </xdr:cNvGrpSpPr>
          </xdr:nvGrpSpPr>
          <xdr:grpSpPr bwMode="auto">
            <a:xfrm>
              <a:off x="1325" y="707"/>
              <a:ext cx="958" cy="712"/>
              <a:chOff x="1325" y="707"/>
              <a:chExt cx="958" cy="712"/>
            </a:xfrm>
          </xdr:grpSpPr>
          <xdr:sp macro="" textlink="">
            <xdr:nvSpPr>
              <xdr:cNvPr id="310" name="AutoShape 91">
                <a:extLst>
                  <a:ext uri="{FF2B5EF4-FFF2-40B4-BE49-F238E27FC236}">
                    <a16:creationId xmlns:a16="http://schemas.microsoft.com/office/drawing/2014/main" id="{4F46E865-36B1-4DCF-8653-89238619170E}"/>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11" name="Text Box 90">
                <a:extLst>
                  <a:ext uri="{FF2B5EF4-FFF2-40B4-BE49-F238E27FC236}">
                    <a16:creationId xmlns:a16="http://schemas.microsoft.com/office/drawing/2014/main" id="{2264EB95-6743-4B0D-9C9D-C09E979D6B44}"/>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01" name="Group 86">
              <a:extLst>
                <a:ext uri="{FF2B5EF4-FFF2-40B4-BE49-F238E27FC236}">
                  <a16:creationId xmlns:a16="http://schemas.microsoft.com/office/drawing/2014/main" id="{28660D5E-DF9E-41D4-A984-251C36D59549}"/>
                </a:ext>
              </a:extLst>
            </xdr:cNvPr>
            <xdr:cNvGrpSpPr>
              <a:grpSpLocks/>
            </xdr:cNvGrpSpPr>
          </xdr:nvGrpSpPr>
          <xdr:grpSpPr bwMode="auto">
            <a:xfrm>
              <a:off x="1368" y="1482"/>
              <a:ext cx="958" cy="712"/>
              <a:chOff x="1368" y="1482"/>
              <a:chExt cx="958" cy="712"/>
            </a:xfrm>
          </xdr:grpSpPr>
          <xdr:sp macro="" textlink="">
            <xdr:nvSpPr>
              <xdr:cNvPr id="308" name="AutoShape 88">
                <a:extLst>
                  <a:ext uri="{FF2B5EF4-FFF2-40B4-BE49-F238E27FC236}">
                    <a16:creationId xmlns:a16="http://schemas.microsoft.com/office/drawing/2014/main" id="{B1D499B0-129E-4C56-9B37-BDA2F573BF25}"/>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09" name="Text Box 87">
                <a:extLst>
                  <a:ext uri="{FF2B5EF4-FFF2-40B4-BE49-F238E27FC236}">
                    <a16:creationId xmlns:a16="http://schemas.microsoft.com/office/drawing/2014/main" id="{11F310BC-FA4F-4C20-AA6B-30A07EE0FFFF}"/>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02" name="Group 83">
              <a:extLst>
                <a:ext uri="{FF2B5EF4-FFF2-40B4-BE49-F238E27FC236}">
                  <a16:creationId xmlns:a16="http://schemas.microsoft.com/office/drawing/2014/main" id="{F6E3AF06-2AF6-48F0-BAEE-27C14493149E}"/>
                </a:ext>
              </a:extLst>
            </xdr:cNvPr>
            <xdr:cNvGrpSpPr>
              <a:grpSpLocks/>
            </xdr:cNvGrpSpPr>
          </xdr:nvGrpSpPr>
          <xdr:grpSpPr bwMode="auto">
            <a:xfrm>
              <a:off x="815" y="1111"/>
              <a:ext cx="958" cy="712"/>
              <a:chOff x="815" y="1111"/>
              <a:chExt cx="958" cy="712"/>
            </a:xfrm>
          </xdr:grpSpPr>
          <xdr:sp macro="" textlink="">
            <xdr:nvSpPr>
              <xdr:cNvPr id="306" name="AutoShape 85">
                <a:extLst>
                  <a:ext uri="{FF2B5EF4-FFF2-40B4-BE49-F238E27FC236}">
                    <a16:creationId xmlns:a16="http://schemas.microsoft.com/office/drawing/2014/main" id="{78483F52-2A10-4744-B980-E82F2E4FE5B4}"/>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07" name="Text Box 84">
                <a:extLst>
                  <a:ext uri="{FF2B5EF4-FFF2-40B4-BE49-F238E27FC236}">
                    <a16:creationId xmlns:a16="http://schemas.microsoft.com/office/drawing/2014/main" id="{7644FB3F-8EEF-4CC2-882E-600661E1187D}"/>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03" name="Group 80">
              <a:extLst>
                <a:ext uri="{FF2B5EF4-FFF2-40B4-BE49-F238E27FC236}">
                  <a16:creationId xmlns:a16="http://schemas.microsoft.com/office/drawing/2014/main" id="{3EE90821-57A7-4154-8951-4E1609B70092}"/>
                </a:ext>
              </a:extLst>
            </xdr:cNvPr>
            <xdr:cNvGrpSpPr>
              <a:grpSpLocks/>
            </xdr:cNvGrpSpPr>
          </xdr:nvGrpSpPr>
          <xdr:grpSpPr bwMode="auto">
            <a:xfrm>
              <a:off x="1838" y="1100"/>
              <a:ext cx="958" cy="712"/>
              <a:chOff x="1838" y="1100"/>
              <a:chExt cx="958" cy="712"/>
            </a:xfrm>
          </xdr:grpSpPr>
          <xdr:sp macro="" textlink="">
            <xdr:nvSpPr>
              <xdr:cNvPr id="304" name="AutoShape 82">
                <a:extLst>
                  <a:ext uri="{FF2B5EF4-FFF2-40B4-BE49-F238E27FC236}">
                    <a16:creationId xmlns:a16="http://schemas.microsoft.com/office/drawing/2014/main" id="{D93982DA-DEDD-4247-BEBB-57797369574E}"/>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05" name="Text Box 81">
                <a:extLst>
                  <a:ext uri="{FF2B5EF4-FFF2-40B4-BE49-F238E27FC236}">
                    <a16:creationId xmlns:a16="http://schemas.microsoft.com/office/drawing/2014/main" id="{3A88A49C-D805-4091-A3CA-326951BB442B}"/>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96" name="Text Box 78">
            <a:extLst>
              <a:ext uri="{FF2B5EF4-FFF2-40B4-BE49-F238E27FC236}">
                <a16:creationId xmlns:a16="http://schemas.microsoft.com/office/drawing/2014/main" id="{DA60B676-38B3-442A-8A30-AB389BBD6EF2}"/>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97" name="Text Box 77">
            <a:extLst>
              <a:ext uri="{FF2B5EF4-FFF2-40B4-BE49-F238E27FC236}">
                <a16:creationId xmlns:a16="http://schemas.microsoft.com/office/drawing/2014/main" id="{4AFF0D0D-9F32-43F7-8F8D-CEBD79382BA1}"/>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98" name="Text Box 76">
            <a:extLst>
              <a:ext uri="{FF2B5EF4-FFF2-40B4-BE49-F238E27FC236}">
                <a16:creationId xmlns:a16="http://schemas.microsoft.com/office/drawing/2014/main" id="{3778650D-07D5-4A1D-A383-51DFABD0D7B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99" name="Text Box 75">
            <a:extLst>
              <a:ext uri="{FF2B5EF4-FFF2-40B4-BE49-F238E27FC236}">
                <a16:creationId xmlns:a16="http://schemas.microsoft.com/office/drawing/2014/main" id="{DD78AB3E-14E1-4C03-9E09-30C64347C0A2}"/>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1461656</xdr:colOff>
      <xdr:row>21</xdr:row>
      <xdr:rowOff>110837</xdr:rowOff>
    </xdr:from>
    <xdr:to>
      <xdr:col>21</xdr:col>
      <xdr:colOff>3712437</xdr:colOff>
      <xdr:row>21</xdr:row>
      <xdr:rowOff>2307190</xdr:rowOff>
    </xdr:to>
    <xdr:grpSp>
      <xdr:nvGrpSpPr>
        <xdr:cNvPr id="312" name="Group 74">
          <a:extLst>
            <a:ext uri="{FF2B5EF4-FFF2-40B4-BE49-F238E27FC236}">
              <a16:creationId xmlns:a16="http://schemas.microsoft.com/office/drawing/2014/main" id="{E3BF8798-F008-4C17-95E3-2284000AFC7D}"/>
            </a:ext>
          </a:extLst>
        </xdr:cNvPr>
        <xdr:cNvGrpSpPr>
          <a:grpSpLocks/>
        </xdr:cNvGrpSpPr>
      </xdr:nvGrpSpPr>
      <xdr:grpSpPr bwMode="auto">
        <a:xfrm>
          <a:off x="3640976" y="31703357"/>
          <a:ext cx="2250781" cy="2196353"/>
          <a:chOff x="815" y="707"/>
          <a:chExt cx="1981" cy="1487"/>
        </a:xfrm>
      </xdr:grpSpPr>
      <xdr:grpSp>
        <xdr:nvGrpSpPr>
          <xdr:cNvPr id="313" name="Group 79">
            <a:extLst>
              <a:ext uri="{FF2B5EF4-FFF2-40B4-BE49-F238E27FC236}">
                <a16:creationId xmlns:a16="http://schemas.microsoft.com/office/drawing/2014/main" id="{64F74F9E-33DA-43C0-BEDC-65302E244404}"/>
              </a:ext>
            </a:extLst>
          </xdr:cNvPr>
          <xdr:cNvGrpSpPr>
            <a:grpSpLocks/>
          </xdr:cNvGrpSpPr>
        </xdr:nvGrpSpPr>
        <xdr:grpSpPr bwMode="auto">
          <a:xfrm>
            <a:off x="815" y="707"/>
            <a:ext cx="1981" cy="1487"/>
            <a:chOff x="815" y="707"/>
            <a:chExt cx="1981" cy="1487"/>
          </a:xfrm>
        </xdr:grpSpPr>
        <xdr:grpSp>
          <xdr:nvGrpSpPr>
            <xdr:cNvPr id="318" name="Group 89">
              <a:extLst>
                <a:ext uri="{FF2B5EF4-FFF2-40B4-BE49-F238E27FC236}">
                  <a16:creationId xmlns:a16="http://schemas.microsoft.com/office/drawing/2014/main" id="{B926FDF8-45A4-47FE-902C-12CE21D7F61D}"/>
                </a:ext>
              </a:extLst>
            </xdr:cNvPr>
            <xdr:cNvGrpSpPr>
              <a:grpSpLocks/>
            </xdr:cNvGrpSpPr>
          </xdr:nvGrpSpPr>
          <xdr:grpSpPr bwMode="auto">
            <a:xfrm>
              <a:off x="1325" y="707"/>
              <a:ext cx="958" cy="712"/>
              <a:chOff x="1325" y="707"/>
              <a:chExt cx="958" cy="712"/>
            </a:xfrm>
          </xdr:grpSpPr>
          <xdr:sp macro="" textlink="">
            <xdr:nvSpPr>
              <xdr:cNvPr id="328" name="AutoShape 91">
                <a:extLst>
                  <a:ext uri="{FF2B5EF4-FFF2-40B4-BE49-F238E27FC236}">
                    <a16:creationId xmlns:a16="http://schemas.microsoft.com/office/drawing/2014/main" id="{5E240219-62A3-4C22-A662-D5844B652316}"/>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29" name="Text Box 90">
                <a:extLst>
                  <a:ext uri="{FF2B5EF4-FFF2-40B4-BE49-F238E27FC236}">
                    <a16:creationId xmlns:a16="http://schemas.microsoft.com/office/drawing/2014/main" id="{899ABC4A-FCA4-4563-844F-22D088DC5DA9}"/>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19" name="Group 86">
              <a:extLst>
                <a:ext uri="{FF2B5EF4-FFF2-40B4-BE49-F238E27FC236}">
                  <a16:creationId xmlns:a16="http://schemas.microsoft.com/office/drawing/2014/main" id="{C0C952A9-7537-4A76-8649-A85B4D162CBC}"/>
                </a:ext>
              </a:extLst>
            </xdr:cNvPr>
            <xdr:cNvGrpSpPr>
              <a:grpSpLocks/>
            </xdr:cNvGrpSpPr>
          </xdr:nvGrpSpPr>
          <xdr:grpSpPr bwMode="auto">
            <a:xfrm>
              <a:off x="1368" y="1482"/>
              <a:ext cx="958" cy="712"/>
              <a:chOff x="1368" y="1482"/>
              <a:chExt cx="958" cy="712"/>
            </a:xfrm>
          </xdr:grpSpPr>
          <xdr:sp macro="" textlink="">
            <xdr:nvSpPr>
              <xdr:cNvPr id="326" name="AutoShape 88">
                <a:extLst>
                  <a:ext uri="{FF2B5EF4-FFF2-40B4-BE49-F238E27FC236}">
                    <a16:creationId xmlns:a16="http://schemas.microsoft.com/office/drawing/2014/main" id="{C497A962-7679-41F4-8EB1-0B6196E7A938}"/>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27" name="Text Box 87">
                <a:extLst>
                  <a:ext uri="{FF2B5EF4-FFF2-40B4-BE49-F238E27FC236}">
                    <a16:creationId xmlns:a16="http://schemas.microsoft.com/office/drawing/2014/main" id="{AFBFAF9A-A653-4564-BFE7-3E4F146D1CC4}"/>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20" name="Group 83">
              <a:extLst>
                <a:ext uri="{FF2B5EF4-FFF2-40B4-BE49-F238E27FC236}">
                  <a16:creationId xmlns:a16="http://schemas.microsoft.com/office/drawing/2014/main" id="{D7AA0B0F-4A7E-4D7E-A760-603A7BC0D2A3}"/>
                </a:ext>
              </a:extLst>
            </xdr:cNvPr>
            <xdr:cNvGrpSpPr>
              <a:grpSpLocks/>
            </xdr:cNvGrpSpPr>
          </xdr:nvGrpSpPr>
          <xdr:grpSpPr bwMode="auto">
            <a:xfrm>
              <a:off x="815" y="1111"/>
              <a:ext cx="958" cy="712"/>
              <a:chOff x="815" y="1111"/>
              <a:chExt cx="958" cy="712"/>
            </a:xfrm>
          </xdr:grpSpPr>
          <xdr:sp macro="" textlink="">
            <xdr:nvSpPr>
              <xdr:cNvPr id="324" name="AutoShape 85">
                <a:extLst>
                  <a:ext uri="{FF2B5EF4-FFF2-40B4-BE49-F238E27FC236}">
                    <a16:creationId xmlns:a16="http://schemas.microsoft.com/office/drawing/2014/main" id="{A1438160-9FFF-4BD5-9627-D6AEA10164C7}"/>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25" name="Text Box 84">
                <a:extLst>
                  <a:ext uri="{FF2B5EF4-FFF2-40B4-BE49-F238E27FC236}">
                    <a16:creationId xmlns:a16="http://schemas.microsoft.com/office/drawing/2014/main" id="{2F6D231D-7FEE-42E8-984E-D3149C52EC35}"/>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21" name="Group 80">
              <a:extLst>
                <a:ext uri="{FF2B5EF4-FFF2-40B4-BE49-F238E27FC236}">
                  <a16:creationId xmlns:a16="http://schemas.microsoft.com/office/drawing/2014/main" id="{570CFFFA-9E5B-4813-B214-16A8571DCE99}"/>
                </a:ext>
              </a:extLst>
            </xdr:cNvPr>
            <xdr:cNvGrpSpPr>
              <a:grpSpLocks/>
            </xdr:cNvGrpSpPr>
          </xdr:nvGrpSpPr>
          <xdr:grpSpPr bwMode="auto">
            <a:xfrm>
              <a:off x="1838" y="1100"/>
              <a:ext cx="958" cy="712"/>
              <a:chOff x="1838" y="1100"/>
              <a:chExt cx="958" cy="712"/>
            </a:xfrm>
          </xdr:grpSpPr>
          <xdr:sp macro="" textlink="">
            <xdr:nvSpPr>
              <xdr:cNvPr id="322" name="AutoShape 82">
                <a:extLst>
                  <a:ext uri="{FF2B5EF4-FFF2-40B4-BE49-F238E27FC236}">
                    <a16:creationId xmlns:a16="http://schemas.microsoft.com/office/drawing/2014/main" id="{BF0A7040-5D05-4527-82A8-172AAF841196}"/>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23" name="Text Box 81">
                <a:extLst>
                  <a:ext uri="{FF2B5EF4-FFF2-40B4-BE49-F238E27FC236}">
                    <a16:creationId xmlns:a16="http://schemas.microsoft.com/office/drawing/2014/main" id="{87430FF2-79F2-4C78-B206-1157441C4A86}"/>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14" name="Text Box 78">
            <a:extLst>
              <a:ext uri="{FF2B5EF4-FFF2-40B4-BE49-F238E27FC236}">
                <a16:creationId xmlns:a16="http://schemas.microsoft.com/office/drawing/2014/main" id="{775D3335-7EE9-4994-9E67-40857D4319AF}"/>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15" name="Text Box 77">
            <a:extLst>
              <a:ext uri="{FF2B5EF4-FFF2-40B4-BE49-F238E27FC236}">
                <a16:creationId xmlns:a16="http://schemas.microsoft.com/office/drawing/2014/main" id="{7A00FBF4-738C-46C6-BEFB-E70E43C0D172}"/>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16" name="Text Box 76">
            <a:extLst>
              <a:ext uri="{FF2B5EF4-FFF2-40B4-BE49-F238E27FC236}">
                <a16:creationId xmlns:a16="http://schemas.microsoft.com/office/drawing/2014/main" id="{3D56737A-F1CB-4C70-8EC9-A14BA6F60A87}"/>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17" name="Text Box 75">
            <a:extLst>
              <a:ext uri="{FF2B5EF4-FFF2-40B4-BE49-F238E27FC236}">
                <a16:creationId xmlns:a16="http://schemas.microsoft.com/office/drawing/2014/main" id="{9D8AEE76-3681-4C02-BFEA-69BFA9CD328F}"/>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1510146</xdr:colOff>
      <xdr:row>22</xdr:row>
      <xdr:rowOff>90056</xdr:rowOff>
    </xdr:from>
    <xdr:to>
      <xdr:col>21</xdr:col>
      <xdr:colOff>3760927</xdr:colOff>
      <xdr:row>22</xdr:row>
      <xdr:rowOff>2286409</xdr:rowOff>
    </xdr:to>
    <xdr:grpSp>
      <xdr:nvGrpSpPr>
        <xdr:cNvPr id="330" name="Group 74">
          <a:extLst>
            <a:ext uri="{FF2B5EF4-FFF2-40B4-BE49-F238E27FC236}">
              <a16:creationId xmlns:a16="http://schemas.microsoft.com/office/drawing/2014/main" id="{F59C0598-47ED-401B-982E-959B33DC176B}"/>
            </a:ext>
          </a:extLst>
        </xdr:cNvPr>
        <xdr:cNvGrpSpPr>
          <a:grpSpLocks/>
        </xdr:cNvGrpSpPr>
      </xdr:nvGrpSpPr>
      <xdr:grpSpPr bwMode="auto">
        <a:xfrm>
          <a:off x="3689466" y="34105736"/>
          <a:ext cx="2250781" cy="2196353"/>
          <a:chOff x="815" y="707"/>
          <a:chExt cx="1981" cy="1487"/>
        </a:xfrm>
      </xdr:grpSpPr>
      <xdr:grpSp>
        <xdr:nvGrpSpPr>
          <xdr:cNvPr id="331" name="Group 79">
            <a:extLst>
              <a:ext uri="{FF2B5EF4-FFF2-40B4-BE49-F238E27FC236}">
                <a16:creationId xmlns:a16="http://schemas.microsoft.com/office/drawing/2014/main" id="{6B0F5A85-BEF8-4938-AF8D-AE70C2643F27}"/>
              </a:ext>
            </a:extLst>
          </xdr:cNvPr>
          <xdr:cNvGrpSpPr>
            <a:grpSpLocks/>
          </xdr:cNvGrpSpPr>
        </xdr:nvGrpSpPr>
        <xdr:grpSpPr bwMode="auto">
          <a:xfrm>
            <a:off x="815" y="707"/>
            <a:ext cx="1981" cy="1487"/>
            <a:chOff x="815" y="707"/>
            <a:chExt cx="1981" cy="1487"/>
          </a:xfrm>
        </xdr:grpSpPr>
        <xdr:grpSp>
          <xdr:nvGrpSpPr>
            <xdr:cNvPr id="336" name="Group 89">
              <a:extLst>
                <a:ext uri="{FF2B5EF4-FFF2-40B4-BE49-F238E27FC236}">
                  <a16:creationId xmlns:a16="http://schemas.microsoft.com/office/drawing/2014/main" id="{8C70BB7F-02BC-4F46-BE9B-5681607EB4E6}"/>
                </a:ext>
              </a:extLst>
            </xdr:cNvPr>
            <xdr:cNvGrpSpPr>
              <a:grpSpLocks/>
            </xdr:cNvGrpSpPr>
          </xdr:nvGrpSpPr>
          <xdr:grpSpPr bwMode="auto">
            <a:xfrm>
              <a:off x="1325" y="707"/>
              <a:ext cx="958" cy="712"/>
              <a:chOff x="1325" y="707"/>
              <a:chExt cx="958" cy="712"/>
            </a:xfrm>
          </xdr:grpSpPr>
          <xdr:sp macro="" textlink="">
            <xdr:nvSpPr>
              <xdr:cNvPr id="346" name="AutoShape 91">
                <a:extLst>
                  <a:ext uri="{FF2B5EF4-FFF2-40B4-BE49-F238E27FC236}">
                    <a16:creationId xmlns:a16="http://schemas.microsoft.com/office/drawing/2014/main" id="{90702B87-1637-4CA1-9495-5517ADBFE7F2}"/>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47" name="Text Box 90">
                <a:extLst>
                  <a:ext uri="{FF2B5EF4-FFF2-40B4-BE49-F238E27FC236}">
                    <a16:creationId xmlns:a16="http://schemas.microsoft.com/office/drawing/2014/main" id="{E6C541EC-3F48-4382-B3D9-B68350BC12C8}"/>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37" name="Group 86">
              <a:extLst>
                <a:ext uri="{FF2B5EF4-FFF2-40B4-BE49-F238E27FC236}">
                  <a16:creationId xmlns:a16="http://schemas.microsoft.com/office/drawing/2014/main" id="{31C5104B-6B74-4C51-9E95-E8A1DA346279}"/>
                </a:ext>
              </a:extLst>
            </xdr:cNvPr>
            <xdr:cNvGrpSpPr>
              <a:grpSpLocks/>
            </xdr:cNvGrpSpPr>
          </xdr:nvGrpSpPr>
          <xdr:grpSpPr bwMode="auto">
            <a:xfrm>
              <a:off x="1368" y="1482"/>
              <a:ext cx="958" cy="712"/>
              <a:chOff x="1368" y="1482"/>
              <a:chExt cx="958" cy="712"/>
            </a:xfrm>
          </xdr:grpSpPr>
          <xdr:sp macro="" textlink="">
            <xdr:nvSpPr>
              <xdr:cNvPr id="344" name="AutoShape 88">
                <a:extLst>
                  <a:ext uri="{FF2B5EF4-FFF2-40B4-BE49-F238E27FC236}">
                    <a16:creationId xmlns:a16="http://schemas.microsoft.com/office/drawing/2014/main" id="{DD8276CD-DA44-4E9E-A0A1-EABE47AD9EE1}"/>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45" name="Text Box 87">
                <a:extLst>
                  <a:ext uri="{FF2B5EF4-FFF2-40B4-BE49-F238E27FC236}">
                    <a16:creationId xmlns:a16="http://schemas.microsoft.com/office/drawing/2014/main" id="{F5DFD7F5-DA93-46A6-9898-6AF1FE5A1638}"/>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38" name="Group 83">
              <a:extLst>
                <a:ext uri="{FF2B5EF4-FFF2-40B4-BE49-F238E27FC236}">
                  <a16:creationId xmlns:a16="http://schemas.microsoft.com/office/drawing/2014/main" id="{7A1A0A0E-462E-4881-8632-25A6903C3981}"/>
                </a:ext>
              </a:extLst>
            </xdr:cNvPr>
            <xdr:cNvGrpSpPr>
              <a:grpSpLocks/>
            </xdr:cNvGrpSpPr>
          </xdr:nvGrpSpPr>
          <xdr:grpSpPr bwMode="auto">
            <a:xfrm>
              <a:off x="815" y="1111"/>
              <a:ext cx="958" cy="712"/>
              <a:chOff x="815" y="1111"/>
              <a:chExt cx="958" cy="712"/>
            </a:xfrm>
          </xdr:grpSpPr>
          <xdr:sp macro="" textlink="">
            <xdr:nvSpPr>
              <xdr:cNvPr id="342" name="AutoShape 85">
                <a:extLst>
                  <a:ext uri="{FF2B5EF4-FFF2-40B4-BE49-F238E27FC236}">
                    <a16:creationId xmlns:a16="http://schemas.microsoft.com/office/drawing/2014/main" id="{E0359AFB-6E5A-44D7-B4CD-FDA2A1085405}"/>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43" name="Text Box 84">
                <a:extLst>
                  <a:ext uri="{FF2B5EF4-FFF2-40B4-BE49-F238E27FC236}">
                    <a16:creationId xmlns:a16="http://schemas.microsoft.com/office/drawing/2014/main" id="{AFF09ACC-17DE-4AE0-8245-9016DAA9FF77}"/>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39" name="Group 80">
              <a:extLst>
                <a:ext uri="{FF2B5EF4-FFF2-40B4-BE49-F238E27FC236}">
                  <a16:creationId xmlns:a16="http://schemas.microsoft.com/office/drawing/2014/main" id="{FC01A80E-871E-4FBE-987D-32CA7DB0565A}"/>
                </a:ext>
              </a:extLst>
            </xdr:cNvPr>
            <xdr:cNvGrpSpPr>
              <a:grpSpLocks/>
            </xdr:cNvGrpSpPr>
          </xdr:nvGrpSpPr>
          <xdr:grpSpPr bwMode="auto">
            <a:xfrm>
              <a:off x="1838" y="1100"/>
              <a:ext cx="958" cy="712"/>
              <a:chOff x="1838" y="1100"/>
              <a:chExt cx="958" cy="712"/>
            </a:xfrm>
          </xdr:grpSpPr>
          <xdr:sp macro="" textlink="">
            <xdr:nvSpPr>
              <xdr:cNvPr id="340" name="AutoShape 82">
                <a:extLst>
                  <a:ext uri="{FF2B5EF4-FFF2-40B4-BE49-F238E27FC236}">
                    <a16:creationId xmlns:a16="http://schemas.microsoft.com/office/drawing/2014/main" id="{BD50BD04-7A49-4A0C-AFE4-C1B2E364CA9E}"/>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41" name="Text Box 81">
                <a:extLst>
                  <a:ext uri="{FF2B5EF4-FFF2-40B4-BE49-F238E27FC236}">
                    <a16:creationId xmlns:a16="http://schemas.microsoft.com/office/drawing/2014/main" id="{BE02ED3F-26A5-4A25-ACD4-6902C269555B}"/>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32" name="Text Box 78">
            <a:extLst>
              <a:ext uri="{FF2B5EF4-FFF2-40B4-BE49-F238E27FC236}">
                <a16:creationId xmlns:a16="http://schemas.microsoft.com/office/drawing/2014/main" id="{BB694984-F69C-43BB-AA91-B0FA3B013024}"/>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33" name="Text Box 77">
            <a:extLst>
              <a:ext uri="{FF2B5EF4-FFF2-40B4-BE49-F238E27FC236}">
                <a16:creationId xmlns:a16="http://schemas.microsoft.com/office/drawing/2014/main" id="{049F3B5D-9E4E-4959-897F-4BA1800327DD}"/>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34" name="Text Box 76">
            <a:extLst>
              <a:ext uri="{FF2B5EF4-FFF2-40B4-BE49-F238E27FC236}">
                <a16:creationId xmlns:a16="http://schemas.microsoft.com/office/drawing/2014/main" id="{3D5C74CD-D71A-4B8C-A09D-33C674D52FE2}"/>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35" name="Text Box 75">
            <a:extLst>
              <a:ext uri="{FF2B5EF4-FFF2-40B4-BE49-F238E27FC236}">
                <a16:creationId xmlns:a16="http://schemas.microsoft.com/office/drawing/2014/main" id="{9DB5F5AF-FC12-4788-9437-BDE6B40453BD}"/>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1454727</xdr:colOff>
      <xdr:row>23</xdr:row>
      <xdr:rowOff>51956</xdr:rowOff>
    </xdr:from>
    <xdr:to>
      <xdr:col>21</xdr:col>
      <xdr:colOff>3705508</xdr:colOff>
      <xdr:row>23</xdr:row>
      <xdr:rowOff>2248309</xdr:rowOff>
    </xdr:to>
    <xdr:grpSp>
      <xdr:nvGrpSpPr>
        <xdr:cNvPr id="348" name="Group 74">
          <a:extLst>
            <a:ext uri="{FF2B5EF4-FFF2-40B4-BE49-F238E27FC236}">
              <a16:creationId xmlns:a16="http://schemas.microsoft.com/office/drawing/2014/main" id="{E7599C5A-F6B2-43C2-9D9A-AEBE7094719A}"/>
            </a:ext>
          </a:extLst>
        </xdr:cNvPr>
        <xdr:cNvGrpSpPr>
          <a:grpSpLocks/>
        </xdr:cNvGrpSpPr>
      </xdr:nvGrpSpPr>
      <xdr:grpSpPr bwMode="auto">
        <a:xfrm>
          <a:off x="3634047" y="36490796"/>
          <a:ext cx="2250781" cy="2196353"/>
          <a:chOff x="815" y="707"/>
          <a:chExt cx="1981" cy="1487"/>
        </a:xfrm>
      </xdr:grpSpPr>
      <xdr:grpSp>
        <xdr:nvGrpSpPr>
          <xdr:cNvPr id="349" name="Group 79">
            <a:extLst>
              <a:ext uri="{FF2B5EF4-FFF2-40B4-BE49-F238E27FC236}">
                <a16:creationId xmlns:a16="http://schemas.microsoft.com/office/drawing/2014/main" id="{89EC851F-7FEC-4F61-8DC4-0D9DC79E0CFE}"/>
              </a:ext>
            </a:extLst>
          </xdr:cNvPr>
          <xdr:cNvGrpSpPr>
            <a:grpSpLocks/>
          </xdr:cNvGrpSpPr>
        </xdr:nvGrpSpPr>
        <xdr:grpSpPr bwMode="auto">
          <a:xfrm>
            <a:off x="815" y="707"/>
            <a:ext cx="1981" cy="1487"/>
            <a:chOff x="815" y="707"/>
            <a:chExt cx="1981" cy="1487"/>
          </a:xfrm>
        </xdr:grpSpPr>
        <xdr:grpSp>
          <xdr:nvGrpSpPr>
            <xdr:cNvPr id="354" name="Group 89">
              <a:extLst>
                <a:ext uri="{FF2B5EF4-FFF2-40B4-BE49-F238E27FC236}">
                  <a16:creationId xmlns:a16="http://schemas.microsoft.com/office/drawing/2014/main" id="{1DA283C2-6ACA-4D0C-B56F-227C26EFAEE5}"/>
                </a:ext>
              </a:extLst>
            </xdr:cNvPr>
            <xdr:cNvGrpSpPr>
              <a:grpSpLocks/>
            </xdr:cNvGrpSpPr>
          </xdr:nvGrpSpPr>
          <xdr:grpSpPr bwMode="auto">
            <a:xfrm>
              <a:off x="1325" y="707"/>
              <a:ext cx="958" cy="712"/>
              <a:chOff x="1325" y="707"/>
              <a:chExt cx="958" cy="712"/>
            </a:xfrm>
          </xdr:grpSpPr>
          <xdr:sp macro="" textlink="">
            <xdr:nvSpPr>
              <xdr:cNvPr id="364" name="AutoShape 91">
                <a:extLst>
                  <a:ext uri="{FF2B5EF4-FFF2-40B4-BE49-F238E27FC236}">
                    <a16:creationId xmlns:a16="http://schemas.microsoft.com/office/drawing/2014/main" id="{FD63BB5B-79AB-4D5A-9D79-08CAE7E6CC4A}"/>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65" name="Text Box 90">
                <a:extLst>
                  <a:ext uri="{FF2B5EF4-FFF2-40B4-BE49-F238E27FC236}">
                    <a16:creationId xmlns:a16="http://schemas.microsoft.com/office/drawing/2014/main" id="{B578633C-27C2-44D6-A344-8827F48F7A7A}"/>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55" name="Group 86">
              <a:extLst>
                <a:ext uri="{FF2B5EF4-FFF2-40B4-BE49-F238E27FC236}">
                  <a16:creationId xmlns:a16="http://schemas.microsoft.com/office/drawing/2014/main" id="{B18E1A03-FE66-4327-9CE2-04E6F0AD038B}"/>
                </a:ext>
              </a:extLst>
            </xdr:cNvPr>
            <xdr:cNvGrpSpPr>
              <a:grpSpLocks/>
            </xdr:cNvGrpSpPr>
          </xdr:nvGrpSpPr>
          <xdr:grpSpPr bwMode="auto">
            <a:xfrm>
              <a:off x="1368" y="1482"/>
              <a:ext cx="958" cy="712"/>
              <a:chOff x="1368" y="1482"/>
              <a:chExt cx="958" cy="712"/>
            </a:xfrm>
          </xdr:grpSpPr>
          <xdr:sp macro="" textlink="">
            <xdr:nvSpPr>
              <xdr:cNvPr id="362" name="AutoShape 88">
                <a:extLst>
                  <a:ext uri="{FF2B5EF4-FFF2-40B4-BE49-F238E27FC236}">
                    <a16:creationId xmlns:a16="http://schemas.microsoft.com/office/drawing/2014/main" id="{8711161B-18FD-429F-98D1-3F1A5752FDAD}"/>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63" name="Text Box 87">
                <a:extLst>
                  <a:ext uri="{FF2B5EF4-FFF2-40B4-BE49-F238E27FC236}">
                    <a16:creationId xmlns:a16="http://schemas.microsoft.com/office/drawing/2014/main" id="{0AFB759F-15BD-435B-B392-D790AD498C9C}"/>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56" name="Group 83">
              <a:extLst>
                <a:ext uri="{FF2B5EF4-FFF2-40B4-BE49-F238E27FC236}">
                  <a16:creationId xmlns:a16="http://schemas.microsoft.com/office/drawing/2014/main" id="{BB19C4F3-F14F-4FDD-8199-31D349B118F4}"/>
                </a:ext>
              </a:extLst>
            </xdr:cNvPr>
            <xdr:cNvGrpSpPr>
              <a:grpSpLocks/>
            </xdr:cNvGrpSpPr>
          </xdr:nvGrpSpPr>
          <xdr:grpSpPr bwMode="auto">
            <a:xfrm>
              <a:off x="815" y="1111"/>
              <a:ext cx="958" cy="712"/>
              <a:chOff x="815" y="1111"/>
              <a:chExt cx="958" cy="712"/>
            </a:xfrm>
          </xdr:grpSpPr>
          <xdr:sp macro="" textlink="">
            <xdr:nvSpPr>
              <xdr:cNvPr id="360" name="AutoShape 85">
                <a:extLst>
                  <a:ext uri="{FF2B5EF4-FFF2-40B4-BE49-F238E27FC236}">
                    <a16:creationId xmlns:a16="http://schemas.microsoft.com/office/drawing/2014/main" id="{3FB50E74-341A-4BA6-8719-1B33BE9C10DE}"/>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61" name="Text Box 84">
                <a:extLst>
                  <a:ext uri="{FF2B5EF4-FFF2-40B4-BE49-F238E27FC236}">
                    <a16:creationId xmlns:a16="http://schemas.microsoft.com/office/drawing/2014/main" id="{FA0EA77C-5E59-4FEF-96B3-175179DBD12C}"/>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57" name="Group 80">
              <a:extLst>
                <a:ext uri="{FF2B5EF4-FFF2-40B4-BE49-F238E27FC236}">
                  <a16:creationId xmlns:a16="http://schemas.microsoft.com/office/drawing/2014/main" id="{EE55DF4B-3C8D-4F5B-8627-C35E70AF36A3}"/>
                </a:ext>
              </a:extLst>
            </xdr:cNvPr>
            <xdr:cNvGrpSpPr>
              <a:grpSpLocks/>
            </xdr:cNvGrpSpPr>
          </xdr:nvGrpSpPr>
          <xdr:grpSpPr bwMode="auto">
            <a:xfrm>
              <a:off x="1838" y="1100"/>
              <a:ext cx="958" cy="712"/>
              <a:chOff x="1838" y="1100"/>
              <a:chExt cx="958" cy="712"/>
            </a:xfrm>
          </xdr:grpSpPr>
          <xdr:sp macro="" textlink="">
            <xdr:nvSpPr>
              <xdr:cNvPr id="358" name="AutoShape 82">
                <a:extLst>
                  <a:ext uri="{FF2B5EF4-FFF2-40B4-BE49-F238E27FC236}">
                    <a16:creationId xmlns:a16="http://schemas.microsoft.com/office/drawing/2014/main" id="{1452C4A9-4940-41A8-96C2-18485702058D}"/>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59" name="Text Box 81">
                <a:extLst>
                  <a:ext uri="{FF2B5EF4-FFF2-40B4-BE49-F238E27FC236}">
                    <a16:creationId xmlns:a16="http://schemas.microsoft.com/office/drawing/2014/main" id="{7D8C287C-3EE9-4C05-A29A-4DEF07A7F33B}"/>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50" name="Text Box 78">
            <a:extLst>
              <a:ext uri="{FF2B5EF4-FFF2-40B4-BE49-F238E27FC236}">
                <a16:creationId xmlns:a16="http://schemas.microsoft.com/office/drawing/2014/main" id="{C001CC7F-F8F9-4E6B-BA43-9CCF70488A6B}"/>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51" name="Text Box 77">
            <a:extLst>
              <a:ext uri="{FF2B5EF4-FFF2-40B4-BE49-F238E27FC236}">
                <a16:creationId xmlns:a16="http://schemas.microsoft.com/office/drawing/2014/main" id="{A4257598-0C9E-41F7-9BA9-CA30686A30A1}"/>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52" name="Text Box 76">
            <a:extLst>
              <a:ext uri="{FF2B5EF4-FFF2-40B4-BE49-F238E27FC236}">
                <a16:creationId xmlns:a16="http://schemas.microsoft.com/office/drawing/2014/main" id="{186EF2CB-6284-4643-B24A-512DD9773CCE}"/>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53" name="Text Box 75">
            <a:extLst>
              <a:ext uri="{FF2B5EF4-FFF2-40B4-BE49-F238E27FC236}">
                <a16:creationId xmlns:a16="http://schemas.microsoft.com/office/drawing/2014/main" id="{273DF3BB-7313-41F3-A249-29B8AB1AC137}"/>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1586345</xdr:colOff>
      <xdr:row>24</xdr:row>
      <xdr:rowOff>79665</xdr:rowOff>
    </xdr:from>
    <xdr:to>
      <xdr:col>21</xdr:col>
      <xdr:colOff>3837126</xdr:colOff>
      <xdr:row>24</xdr:row>
      <xdr:rowOff>2276018</xdr:rowOff>
    </xdr:to>
    <xdr:grpSp>
      <xdr:nvGrpSpPr>
        <xdr:cNvPr id="384" name="Group 74">
          <a:extLst>
            <a:ext uri="{FF2B5EF4-FFF2-40B4-BE49-F238E27FC236}">
              <a16:creationId xmlns:a16="http://schemas.microsoft.com/office/drawing/2014/main" id="{C9F6B36D-DEDE-4F54-86FA-44184B370E72}"/>
            </a:ext>
          </a:extLst>
        </xdr:cNvPr>
        <xdr:cNvGrpSpPr>
          <a:grpSpLocks/>
        </xdr:cNvGrpSpPr>
      </xdr:nvGrpSpPr>
      <xdr:grpSpPr bwMode="auto">
        <a:xfrm>
          <a:off x="3765665" y="38941665"/>
          <a:ext cx="2250781" cy="2196353"/>
          <a:chOff x="815" y="707"/>
          <a:chExt cx="1981" cy="1487"/>
        </a:xfrm>
      </xdr:grpSpPr>
      <xdr:grpSp>
        <xdr:nvGrpSpPr>
          <xdr:cNvPr id="385" name="Group 79">
            <a:extLst>
              <a:ext uri="{FF2B5EF4-FFF2-40B4-BE49-F238E27FC236}">
                <a16:creationId xmlns:a16="http://schemas.microsoft.com/office/drawing/2014/main" id="{7A669BE4-EF37-4660-9FEA-B022D07AFAAB}"/>
              </a:ext>
            </a:extLst>
          </xdr:cNvPr>
          <xdr:cNvGrpSpPr>
            <a:grpSpLocks/>
          </xdr:cNvGrpSpPr>
        </xdr:nvGrpSpPr>
        <xdr:grpSpPr bwMode="auto">
          <a:xfrm>
            <a:off x="815" y="707"/>
            <a:ext cx="1981" cy="1487"/>
            <a:chOff x="815" y="707"/>
            <a:chExt cx="1981" cy="1487"/>
          </a:xfrm>
        </xdr:grpSpPr>
        <xdr:grpSp>
          <xdr:nvGrpSpPr>
            <xdr:cNvPr id="390" name="Group 89">
              <a:extLst>
                <a:ext uri="{FF2B5EF4-FFF2-40B4-BE49-F238E27FC236}">
                  <a16:creationId xmlns:a16="http://schemas.microsoft.com/office/drawing/2014/main" id="{0B306751-58AA-4BA0-B927-47AEEE2DA2C0}"/>
                </a:ext>
              </a:extLst>
            </xdr:cNvPr>
            <xdr:cNvGrpSpPr>
              <a:grpSpLocks/>
            </xdr:cNvGrpSpPr>
          </xdr:nvGrpSpPr>
          <xdr:grpSpPr bwMode="auto">
            <a:xfrm>
              <a:off x="1325" y="707"/>
              <a:ext cx="958" cy="712"/>
              <a:chOff x="1325" y="707"/>
              <a:chExt cx="958" cy="712"/>
            </a:xfrm>
          </xdr:grpSpPr>
          <xdr:sp macro="" textlink="">
            <xdr:nvSpPr>
              <xdr:cNvPr id="400" name="AutoShape 91">
                <a:extLst>
                  <a:ext uri="{FF2B5EF4-FFF2-40B4-BE49-F238E27FC236}">
                    <a16:creationId xmlns:a16="http://schemas.microsoft.com/office/drawing/2014/main" id="{24E698A3-AB96-4F97-89F2-4D2412B04F0C}"/>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01" name="Text Box 90">
                <a:extLst>
                  <a:ext uri="{FF2B5EF4-FFF2-40B4-BE49-F238E27FC236}">
                    <a16:creationId xmlns:a16="http://schemas.microsoft.com/office/drawing/2014/main" id="{CA860C15-2BFE-4771-8284-83293C4ADEE9}"/>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91" name="Group 86">
              <a:extLst>
                <a:ext uri="{FF2B5EF4-FFF2-40B4-BE49-F238E27FC236}">
                  <a16:creationId xmlns:a16="http://schemas.microsoft.com/office/drawing/2014/main" id="{D2A8056E-AFDF-4C60-8CC5-237BAC649AC3}"/>
                </a:ext>
              </a:extLst>
            </xdr:cNvPr>
            <xdr:cNvGrpSpPr>
              <a:grpSpLocks/>
            </xdr:cNvGrpSpPr>
          </xdr:nvGrpSpPr>
          <xdr:grpSpPr bwMode="auto">
            <a:xfrm>
              <a:off x="1368" y="1482"/>
              <a:ext cx="958" cy="712"/>
              <a:chOff x="1368" y="1482"/>
              <a:chExt cx="958" cy="712"/>
            </a:xfrm>
          </xdr:grpSpPr>
          <xdr:sp macro="" textlink="">
            <xdr:nvSpPr>
              <xdr:cNvPr id="398" name="AutoShape 88">
                <a:extLst>
                  <a:ext uri="{FF2B5EF4-FFF2-40B4-BE49-F238E27FC236}">
                    <a16:creationId xmlns:a16="http://schemas.microsoft.com/office/drawing/2014/main" id="{22388FDB-5FA1-4744-B25D-0693A8106C2E}"/>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99" name="Text Box 87">
                <a:extLst>
                  <a:ext uri="{FF2B5EF4-FFF2-40B4-BE49-F238E27FC236}">
                    <a16:creationId xmlns:a16="http://schemas.microsoft.com/office/drawing/2014/main" id="{4B4D794F-9641-43FC-AC32-1B5C7323505E}"/>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92" name="Group 83">
              <a:extLst>
                <a:ext uri="{FF2B5EF4-FFF2-40B4-BE49-F238E27FC236}">
                  <a16:creationId xmlns:a16="http://schemas.microsoft.com/office/drawing/2014/main" id="{7663FC4E-0429-4E67-931D-FE20BD288B2E}"/>
                </a:ext>
              </a:extLst>
            </xdr:cNvPr>
            <xdr:cNvGrpSpPr>
              <a:grpSpLocks/>
            </xdr:cNvGrpSpPr>
          </xdr:nvGrpSpPr>
          <xdr:grpSpPr bwMode="auto">
            <a:xfrm>
              <a:off x="815" y="1111"/>
              <a:ext cx="958" cy="712"/>
              <a:chOff x="815" y="1111"/>
              <a:chExt cx="958" cy="712"/>
            </a:xfrm>
          </xdr:grpSpPr>
          <xdr:sp macro="" textlink="">
            <xdr:nvSpPr>
              <xdr:cNvPr id="396" name="AutoShape 85">
                <a:extLst>
                  <a:ext uri="{FF2B5EF4-FFF2-40B4-BE49-F238E27FC236}">
                    <a16:creationId xmlns:a16="http://schemas.microsoft.com/office/drawing/2014/main" id="{CA7F1EEF-30D1-4EAF-982F-BDC9BEBDAD0E}"/>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97" name="Text Box 84">
                <a:extLst>
                  <a:ext uri="{FF2B5EF4-FFF2-40B4-BE49-F238E27FC236}">
                    <a16:creationId xmlns:a16="http://schemas.microsoft.com/office/drawing/2014/main" id="{F1E63A78-8A19-4152-BB98-49DC6E39DBAF}"/>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93" name="Group 80">
              <a:extLst>
                <a:ext uri="{FF2B5EF4-FFF2-40B4-BE49-F238E27FC236}">
                  <a16:creationId xmlns:a16="http://schemas.microsoft.com/office/drawing/2014/main" id="{A6B152A3-05E9-4D89-B75D-973DF86BA943}"/>
                </a:ext>
              </a:extLst>
            </xdr:cNvPr>
            <xdr:cNvGrpSpPr>
              <a:grpSpLocks/>
            </xdr:cNvGrpSpPr>
          </xdr:nvGrpSpPr>
          <xdr:grpSpPr bwMode="auto">
            <a:xfrm>
              <a:off x="1838" y="1100"/>
              <a:ext cx="958" cy="712"/>
              <a:chOff x="1838" y="1100"/>
              <a:chExt cx="958" cy="712"/>
            </a:xfrm>
          </xdr:grpSpPr>
          <xdr:sp macro="" textlink="">
            <xdr:nvSpPr>
              <xdr:cNvPr id="394" name="AutoShape 82">
                <a:extLst>
                  <a:ext uri="{FF2B5EF4-FFF2-40B4-BE49-F238E27FC236}">
                    <a16:creationId xmlns:a16="http://schemas.microsoft.com/office/drawing/2014/main" id="{3C9EB0F3-1165-462A-8D0B-D7BAA694311A}"/>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95" name="Text Box 81">
                <a:extLst>
                  <a:ext uri="{FF2B5EF4-FFF2-40B4-BE49-F238E27FC236}">
                    <a16:creationId xmlns:a16="http://schemas.microsoft.com/office/drawing/2014/main" id="{1EC0AB2E-4515-4D21-B7CF-72CA2CEB4D84}"/>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86" name="Text Box 78">
            <a:extLst>
              <a:ext uri="{FF2B5EF4-FFF2-40B4-BE49-F238E27FC236}">
                <a16:creationId xmlns:a16="http://schemas.microsoft.com/office/drawing/2014/main" id="{3E29EA15-0D14-4643-A860-2E6E6E9F2767}"/>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87" name="Text Box 77">
            <a:extLst>
              <a:ext uri="{FF2B5EF4-FFF2-40B4-BE49-F238E27FC236}">
                <a16:creationId xmlns:a16="http://schemas.microsoft.com/office/drawing/2014/main" id="{D2E097DE-F430-490E-AB09-4D9193F11A16}"/>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88" name="Text Box 76">
            <a:extLst>
              <a:ext uri="{FF2B5EF4-FFF2-40B4-BE49-F238E27FC236}">
                <a16:creationId xmlns:a16="http://schemas.microsoft.com/office/drawing/2014/main" id="{75D41345-EED1-416D-9DC7-A300270A6DFA}"/>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89" name="Text Box 75">
            <a:extLst>
              <a:ext uri="{FF2B5EF4-FFF2-40B4-BE49-F238E27FC236}">
                <a16:creationId xmlns:a16="http://schemas.microsoft.com/office/drawing/2014/main" id="{A374F4CF-AFE4-409A-ADDD-622BD7C93986}"/>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1686789</xdr:colOff>
      <xdr:row>25</xdr:row>
      <xdr:rowOff>76200</xdr:rowOff>
    </xdr:from>
    <xdr:to>
      <xdr:col>21</xdr:col>
      <xdr:colOff>3937570</xdr:colOff>
      <xdr:row>25</xdr:row>
      <xdr:rowOff>2272553</xdr:rowOff>
    </xdr:to>
    <xdr:grpSp>
      <xdr:nvGrpSpPr>
        <xdr:cNvPr id="402" name="Group 74">
          <a:extLst>
            <a:ext uri="{FF2B5EF4-FFF2-40B4-BE49-F238E27FC236}">
              <a16:creationId xmlns:a16="http://schemas.microsoft.com/office/drawing/2014/main" id="{710CF4C0-77C3-41B8-AD8A-06E7B73D6110}"/>
            </a:ext>
          </a:extLst>
        </xdr:cNvPr>
        <xdr:cNvGrpSpPr>
          <a:grpSpLocks/>
        </xdr:cNvGrpSpPr>
      </xdr:nvGrpSpPr>
      <xdr:grpSpPr bwMode="auto">
        <a:xfrm>
          <a:off x="3866109" y="41361360"/>
          <a:ext cx="2250781" cy="2196353"/>
          <a:chOff x="815" y="707"/>
          <a:chExt cx="1981" cy="1487"/>
        </a:xfrm>
      </xdr:grpSpPr>
      <xdr:grpSp>
        <xdr:nvGrpSpPr>
          <xdr:cNvPr id="403" name="Group 79">
            <a:extLst>
              <a:ext uri="{FF2B5EF4-FFF2-40B4-BE49-F238E27FC236}">
                <a16:creationId xmlns:a16="http://schemas.microsoft.com/office/drawing/2014/main" id="{79F3F088-875C-414A-9073-EF5808FFED8A}"/>
              </a:ext>
            </a:extLst>
          </xdr:cNvPr>
          <xdr:cNvGrpSpPr>
            <a:grpSpLocks/>
          </xdr:cNvGrpSpPr>
        </xdr:nvGrpSpPr>
        <xdr:grpSpPr bwMode="auto">
          <a:xfrm>
            <a:off x="815" y="707"/>
            <a:ext cx="1981" cy="1487"/>
            <a:chOff x="815" y="707"/>
            <a:chExt cx="1981" cy="1487"/>
          </a:xfrm>
        </xdr:grpSpPr>
        <xdr:grpSp>
          <xdr:nvGrpSpPr>
            <xdr:cNvPr id="408" name="Group 89">
              <a:extLst>
                <a:ext uri="{FF2B5EF4-FFF2-40B4-BE49-F238E27FC236}">
                  <a16:creationId xmlns:a16="http://schemas.microsoft.com/office/drawing/2014/main" id="{925CA10D-C85C-46EE-82AE-AD0E6AD65BEC}"/>
                </a:ext>
              </a:extLst>
            </xdr:cNvPr>
            <xdr:cNvGrpSpPr>
              <a:grpSpLocks/>
            </xdr:cNvGrpSpPr>
          </xdr:nvGrpSpPr>
          <xdr:grpSpPr bwMode="auto">
            <a:xfrm>
              <a:off x="1325" y="707"/>
              <a:ext cx="958" cy="712"/>
              <a:chOff x="1325" y="707"/>
              <a:chExt cx="958" cy="712"/>
            </a:xfrm>
          </xdr:grpSpPr>
          <xdr:sp macro="" textlink="">
            <xdr:nvSpPr>
              <xdr:cNvPr id="418" name="AutoShape 91">
                <a:extLst>
                  <a:ext uri="{FF2B5EF4-FFF2-40B4-BE49-F238E27FC236}">
                    <a16:creationId xmlns:a16="http://schemas.microsoft.com/office/drawing/2014/main" id="{14E808DB-1481-47F6-9BE6-6CEDFC2C74E7}"/>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19" name="Text Box 90">
                <a:extLst>
                  <a:ext uri="{FF2B5EF4-FFF2-40B4-BE49-F238E27FC236}">
                    <a16:creationId xmlns:a16="http://schemas.microsoft.com/office/drawing/2014/main" id="{345F7C18-32C1-49C2-B69D-BEC6CE5662DD}"/>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09" name="Group 86">
              <a:extLst>
                <a:ext uri="{FF2B5EF4-FFF2-40B4-BE49-F238E27FC236}">
                  <a16:creationId xmlns:a16="http://schemas.microsoft.com/office/drawing/2014/main" id="{E7F6424F-173E-4E40-B160-BB9244FA39ED}"/>
                </a:ext>
              </a:extLst>
            </xdr:cNvPr>
            <xdr:cNvGrpSpPr>
              <a:grpSpLocks/>
            </xdr:cNvGrpSpPr>
          </xdr:nvGrpSpPr>
          <xdr:grpSpPr bwMode="auto">
            <a:xfrm>
              <a:off x="1368" y="1482"/>
              <a:ext cx="958" cy="712"/>
              <a:chOff x="1368" y="1482"/>
              <a:chExt cx="958" cy="712"/>
            </a:xfrm>
          </xdr:grpSpPr>
          <xdr:sp macro="" textlink="">
            <xdr:nvSpPr>
              <xdr:cNvPr id="416" name="AutoShape 88">
                <a:extLst>
                  <a:ext uri="{FF2B5EF4-FFF2-40B4-BE49-F238E27FC236}">
                    <a16:creationId xmlns:a16="http://schemas.microsoft.com/office/drawing/2014/main" id="{0E93B4E3-F6DA-4A7E-8CA0-82E21B5EC4B2}"/>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17" name="Text Box 87">
                <a:extLst>
                  <a:ext uri="{FF2B5EF4-FFF2-40B4-BE49-F238E27FC236}">
                    <a16:creationId xmlns:a16="http://schemas.microsoft.com/office/drawing/2014/main" id="{964C19F4-C999-4DB5-820B-FE2713702355}"/>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10" name="Group 83">
              <a:extLst>
                <a:ext uri="{FF2B5EF4-FFF2-40B4-BE49-F238E27FC236}">
                  <a16:creationId xmlns:a16="http://schemas.microsoft.com/office/drawing/2014/main" id="{F2C0147E-F90C-47A1-9CED-D10694443C48}"/>
                </a:ext>
              </a:extLst>
            </xdr:cNvPr>
            <xdr:cNvGrpSpPr>
              <a:grpSpLocks/>
            </xdr:cNvGrpSpPr>
          </xdr:nvGrpSpPr>
          <xdr:grpSpPr bwMode="auto">
            <a:xfrm>
              <a:off x="815" y="1111"/>
              <a:ext cx="958" cy="712"/>
              <a:chOff x="815" y="1111"/>
              <a:chExt cx="958" cy="712"/>
            </a:xfrm>
          </xdr:grpSpPr>
          <xdr:sp macro="" textlink="">
            <xdr:nvSpPr>
              <xdr:cNvPr id="414" name="AutoShape 85">
                <a:extLst>
                  <a:ext uri="{FF2B5EF4-FFF2-40B4-BE49-F238E27FC236}">
                    <a16:creationId xmlns:a16="http://schemas.microsoft.com/office/drawing/2014/main" id="{987359AF-BF32-47FA-81A1-F9CD9F3915D2}"/>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15" name="Text Box 84">
                <a:extLst>
                  <a:ext uri="{FF2B5EF4-FFF2-40B4-BE49-F238E27FC236}">
                    <a16:creationId xmlns:a16="http://schemas.microsoft.com/office/drawing/2014/main" id="{8FA4A89A-8725-4C2E-98E5-868FF01C40C5}"/>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11" name="Group 80">
              <a:extLst>
                <a:ext uri="{FF2B5EF4-FFF2-40B4-BE49-F238E27FC236}">
                  <a16:creationId xmlns:a16="http://schemas.microsoft.com/office/drawing/2014/main" id="{052ED11F-3326-4B0D-B914-A70682FF98E3}"/>
                </a:ext>
              </a:extLst>
            </xdr:cNvPr>
            <xdr:cNvGrpSpPr>
              <a:grpSpLocks/>
            </xdr:cNvGrpSpPr>
          </xdr:nvGrpSpPr>
          <xdr:grpSpPr bwMode="auto">
            <a:xfrm>
              <a:off x="1838" y="1100"/>
              <a:ext cx="958" cy="712"/>
              <a:chOff x="1838" y="1100"/>
              <a:chExt cx="958" cy="712"/>
            </a:xfrm>
          </xdr:grpSpPr>
          <xdr:sp macro="" textlink="">
            <xdr:nvSpPr>
              <xdr:cNvPr id="412" name="AutoShape 82">
                <a:extLst>
                  <a:ext uri="{FF2B5EF4-FFF2-40B4-BE49-F238E27FC236}">
                    <a16:creationId xmlns:a16="http://schemas.microsoft.com/office/drawing/2014/main" id="{8334549F-F60E-4932-B8E0-2C2A8B45BD8C}"/>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13" name="Text Box 81">
                <a:extLst>
                  <a:ext uri="{FF2B5EF4-FFF2-40B4-BE49-F238E27FC236}">
                    <a16:creationId xmlns:a16="http://schemas.microsoft.com/office/drawing/2014/main" id="{0C070992-F6E8-456C-B65B-51F845EAAD2D}"/>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04" name="Text Box 78">
            <a:extLst>
              <a:ext uri="{FF2B5EF4-FFF2-40B4-BE49-F238E27FC236}">
                <a16:creationId xmlns:a16="http://schemas.microsoft.com/office/drawing/2014/main" id="{6B39089B-BA53-4E41-8E8B-AF6C97077AC6}"/>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05" name="Text Box 77">
            <a:extLst>
              <a:ext uri="{FF2B5EF4-FFF2-40B4-BE49-F238E27FC236}">
                <a16:creationId xmlns:a16="http://schemas.microsoft.com/office/drawing/2014/main" id="{B6B217E1-A499-4330-85C8-A03FCCB71A8D}"/>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06" name="Text Box 76">
            <a:extLst>
              <a:ext uri="{FF2B5EF4-FFF2-40B4-BE49-F238E27FC236}">
                <a16:creationId xmlns:a16="http://schemas.microsoft.com/office/drawing/2014/main" id="{229C4B2A-41C3-4F68-9BC4-CF09C0DD52EB}"/>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07" name="Text Box 75">
            <a:extLst>
              <a:ext uri="{FF2B5EF4-FFF2-40B4-BE49-F238E27FC236}">
                <a16:creationId xmlns:a16="http://schemas.microsoft.com/office/drawing/2014/main" id="{D0DFE745-5DA6-4DB5-9327-D7AB14C08518}"/>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1717962</xdr:colOff>
      <xdr:row>26</xdr:row>
      <xdr:rowOff>124692</xdr:rowOff>
    </xdr:from>
    <xdr:to>
      <xdr:col>21</xdr:col>
      <xdr:colOff>3968743</xdr:colOff>
      <xdr:row>26</xdr:row>
      <xdr:rowOff>2321045</xdr:rowOff>
    </xdr:to>
    <xdr:grpSp>
      <xdr:nvGrpSpPr>
        <xdr:cNvPr id="420" name="Group 74">
          <a:extLst>
            <a:ext uri="{FF2B5EF4-FFF2-40B4-BE49-F238E27FC236}">
              <a16:creationId xmlns:a16="http://schemas.microsoft.com/office/drawing/2014/main" id="{DAD51DCD-E0D8-4E4B-BD9D-41F38A82451C}"/>
            </a:ext>
          </a:extLst>
        </xdr:cNvPr>
        <xdr:cNvGrpSpPr>
          <a:grpSpLocks/>
        </xdr:cNvGrpSpPr>
      </xdr:nvGrpSpPr>
      <xdr:grpSpPr bwMode="auto">
        <a:xfrm>
          <a:off x="3897282" y="43833012"/>
          <a:ext cx="2250781" cy="2196353"/>
          <a:chOff x="815" y="707"/>
          <a:chExt cx="1981" cy="1487"/>
        </a:xfrm>
      </xdr:grpSpPr>
      <xdr:grpSp>
        <xdr:nvGrpSpPr>
          <xdr:cNvPr id="421" name="Group 79">
            <a:extLst>
              <a:ext uri="{FF2B5EF4-FFF2-40B4-BE49-F238E27FC236}">
                <a16:creationId xmlns:a16="http://schemas.microsoft.com/office/drawing/2014/main" id="{B2BD160A-C0D6-49E7-9616-D7513FBCBAC6}"/>
              </a:ext>
            </a:extLst>
          </xdr:cNvPr>
          <xdr:cNvGrpSpPr>
            <a:grpSpLocks/>
          </xdr:cNvGrpSpPr>
        </xdr:nvGrpSpPr>
        <xdr:grpSpPr bwMode="auto">
          <a:xfrm>
            <a:off x="815" y="707"/>
            <a:ext cx="1981" cy="1487"/>
            <a:chOff x="815" y="707"/>
            <a:chExt cx="1981" cy="1487"/>
          </a:xfrm>
        </xdr:grpSpPr>
        <xdr:grpSp>
          <xdr:nvGrpSpPr>
            <xdr:cNvPr id="426" name="Group 89">
              <a:extLst>
                <a:ext uri="{FF2B5EF4-FFF2-40B4-BE49-F238E27FC236}">
                  <a16:creationId xmlns:a16="http://schemas.microsoft.com/office/drawing/2014/main" id="{01D0B2F3-1B3E-43C1-9BD1-7FE984C5680B}"/>
                </a:ext>
              </a:extLst>
            </xdr:cNvPr>
            <xdr:cNvGrpSpPr>
              <a:grpSpLocks/>
            </xdr:cNvGrpSpPr>
          </xdr:nvGrpSpPr>
          <xdr:grpSpPr bwMode="auto">
            <a:xfrm>
              <a:off x="1325" y="707"/>
              <a:ext cx="958" cy="712"/>
              <a:chOff x="1325" y="707"/>
              <a:chExt cx="958" cy="712"/>
            </a:xfrm>
          </xdr:grpSpPr>
          <xdr:sp macro="" textlink="">
            <xdr:nvSpPr>
              <xdr:cNvPr id="436" name="AutoShape 91">
                <a:extLst>
                  <a:ext uri="{FF2B5EF4-FFF2-40B4-BE49-F238E27FC236}">
                    <a16:creationId xmlns:a16="http://schemas.microsoft.com/office/drawing/2014/main" id="{18011F0F-7958-4592-8428-7D1DBD79E030}"/>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37" name="Text Box 90">
                <a:extLst>
                  <a:ext uri="{FF2B5EF4-FFF2-40B4-BE49-F238E27FC236}">
                    <a16:creationId xmlns:a16="http://schemas.microsoft.com/office/drawing/2014/main" id="{150EBCC0-6E4F-4865-9F8D-E08765BB3C1E}"/>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27" name="Group 86">
              <a:extLst>
                <a:ext uri="{FF2B5EF4-FFF2-40B4-BE49-F238E27FC236}">
                  <a16:creationId xmlns:a16="http://schemas.microsoft.com/office/drawing/2014/main" id="{27FB4D57-C969-4577-AF79-A11E29535476}"/>
                </a:ext>
              </a:extLst>
            </xdr:cNvPr>
            <xdr:cNvGrpSpPr>
              <a:grpSpLocks/>
            </xdr:cNvGrpSpPr>
          </xdr:nvGrpSpPr>
          <xdr:grpSpPr bwMode="auto">
            <a:xfrm>
              <a:off x="1368" y="1482"/>
              <a:ext cx="958" cy="712"/>
              <a:chOff x="1368" y="1482"/>
              <a:chExt cx="958" cy="712"/>
            </a:xfrm>
          </xdr:grpSpPr>
          <xdr:sp macro="" textlink="">
            <xdr:nvSpPr>
              <xdr:cNvPr id="434" name="AutoShape 88">
                <a:extLst>
                  <a:ext uri="{FF2B5EF4-FFF2-40B4-BE49-F238E27FC236}">
                    <a16:creationId xmlns:a16="http://schemas.microsoft.com/office/drawing/2014/main" id="{0B587843-2CC7-47D7-A75D-CC1E9CD001C6}"/>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35" name="Text Box 87">
                <a:extLst>
                  <a:ext uri="{FF2B5EF4-FFF2-40B4-BE49-F238E27FC236}">
                    <a16:creationId xmlns:a16="http://schemas.microsoft.com/office/drawing/2014/main" id="{7D58AF8A-1CDC-427C-81F5-B93014276205}"/>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28" name="Group 83">
              <a:extLst>
                <a:ext uri="{FF2B5EF4-FFF2-40B4-BE49-F238E27FC236}">
                  <a16:creationId xmlns:a16="http://schemas.microsoft.com/office/drawing/2014/main" id="{24E5163C-BE22-4FC4-91AD-B725E5950A97}"/>
                </a:ext>
              </a:extLst>
            </xdr:cNvPr>
            <xdr:cNvGrpSpPr>
              <a:grpSpLocks/>
            </xdr:cNvGrpSpPr>
          </xdr:nvGrpSpPr>
          <xdr:grpSpPr bwMode="auto">
            <a:xfrm>
              <a:off x="815" y="1111"/>
              <a:ext cx="958" cy="712"/>
              <a:chOff x="815" y="1111"/>
              <a:chExt cx="958" cy="712"/>
            </a:xfrm>
          </xdr:grpSpPr>
          <xdr:sp macro="" textlink="">
            <xdr:nvSpPr>
              <xdr:cNvPr id="432" name="AutoShape 85">
                <a:extLst>
                  <a:ext uri="{FF2B5EF4-FFF2-40B4-BE49-F238E27FC236}">
                    <a16:creationId xmlns:a16="http://schemas.microsoft.com/office/drawing/2014/main" id="{F29CB5BF-9675-44A1-96B2-4DBF04496197}"/>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33" name="Text Box 84">
                <a:extLst>
                  <a:ext uri="{FF2B5EF4-FFF2-40B4-BE49-F238E27FC236}">
                    <a16:creationId xmlns:a16="http://schemas.microsoft.com/office/drawing/2014/main" id="{85140AFC-253E-4F26-A879-CE9A11E6B20F}"/>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29" name="Group 80">
              <a:extLst>
                <a:ext uri="{FF2B5EF4-FFF2-40B4-BE49-F238E27FC236}">
                  <a16:creationId xmlns:a16="http://schemas.microsoft.com/office/drawing/2014/main" id="{F00BDB50-92F1-417E-B9B6-AE57DBE15BD3}"/>
                </a:ext>
              </a:extLst>
            </xdr:cNvPr>
            <xdr:cNvGrpSpPr>
              <a:grpSpLocks/>
            </xdr:cNvGrpSpPr>
          </xdr:nvGrpSpPr>
          <xdr:grpSpPr bwMode="auto">
            <a:xfrm>
              <a:off x="1838" y="1100"/>
              <a:ext cx="958" cy="712"/>
              <a:chOff x="1838" y="1100"/>
              <a:chExt cx="958" cy="712"/>
            </a:xfrm>
          </xdr:grpSpPr>
          <xdr:sp macro="" textlink="">
            <xdr:nvSpPr>
              <xdr:cNvPr id="430" name="AutoShape 82">
                <a:extLst>
                  <a:ext uri="{FF2B5EF4-FFF2-40B4-BE49-F238E27FC236}">
                    <a16:creationId xmlns:a16="http://schemas.microsoft.com/office/drawing/2014/main" id="{D6E047DF-C2EB-4791-864B-0A9358D118A0}"/>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31" name="Text Box 81">
                <a:extLst>
                  <a:ext uri="{FF2B5EF4-FFF2-40B4-BE49-F238E27FC236}">
                    <a16:creationId xmlns:a16="http://schemas.microsoft.com/office/drawing/2014/main" id="{AFD56B43-7AF3-4567-B962-AE8A3E6CF3B7}"/>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22" name="Text Box 78">
            <a:extLst>
              <a:ext uri="{FF2B5EF4-FFF2-40B4-BE49-F238E27FC236}">
                <a16:creationId xmlns:a16="http://schemas.microsoft.com/office/drawing/2014/main" id="{D683FB34-67B0-49BB-B943-C86D84D0D356}"/>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23" name="Text Box 77">
            <a:extLst>
              <a:ext uri="{FF2B5EF4-FFF2-40B4-BE49-F238E27FC236}">
                <a16:creationId xmlns:a16="http://schemas.microsoft.com/office/drawing/2014/main" id="{5F3390C5-24AE-4CF7-A9BE-995258B54E87}"/>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24" name="Text Box 76">
            <a:extLst>
              <a:ext uri="{FF2B5EF4-FFF2-40B4-BE49-F238E27FC236}">
                <a16:creationId xmlns:a16="http://schemas.microsoft.com/office/drawing/2014/main" id="{BAB6FF6C-0B40-459B-AECA-10AA45FB8814}"/>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25" name="Text Box 75">
            <a:extLst>
              <a:ext uri="{FF2B5EF4-FFF2-40B4-BE49-F238E27FC236}">
                <a16:creationId xmlns:a16="http://schemas.microsoft.com/office/drawing/2014/main" id="{E974879F-C6D4-42DD-943C-49208FBE4C01}"/>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1504949</xdr:colOff>
      <xdr:row>27</xdr:row>
      <xdr:rowOff>288348</xdr:rowOff>
    </xdr:from>
    <xdr:to>
      <xdr:col>21</xdr:col>
      <xdr:colOff>3755730</xdr:colOff>
      <xdr:row>28</xdr:row>
      <xdr:rowOff>55826</xdr:rowOff>
    </xdr:to>
    <xdr:grpSp>
      <xdr:nvGrpSpPr>
        <xdr:cNvPr id="438" name="Group 74">
          <a:extLst>
            <a:ext uri="{FF2B5EF4-FFF2-40B4-BE49-F238E27FC236}">
              <a16:creationId xmlns:a16="http://schemas.microsoft.com/office/drawing/2014/main" id="{A0B8FC03-AB00-42BD-96A1-4B22BD564EE1}"/>
            </a:ext>
          </a:extLst>
        </xdr:cNvPr>
        <xdr:cNvGrpSpPr>
          <a:grpSpLocks/>
        </xdr:cNvGrpSpPr>
      </xdr:nvGrpSpPr>
      <xdr:grpSpPr bwMode="auto">
        <a:xfrm>
          <a:off x="3684269" y="46419828"/>
          <a:ext cx="2250781" cy="2190638"/>
          <a:chOff x="815" y="707"/>
          <a:chExt cx="1981" cy="1487"/>
        </a:xfrm>
      </xdr:grpSpPr>
      <xdr:grpSp>
        <xdr:nvGrpSpPr>
          <xdr:cNvPr id="439" name="Group 79">
            <a:extLst>
              <a:ext uri="{FF2B5EF4-FFF2-40B4-BE49-F238E27FC236}">
                <a16:creationId xmlns:a16="http://schemas.microsoft.com/office/drawing/2014/main" id="{8FCCA9BA-5DAE-40C1-8999-D6518C080B75}"/>
              </a:ext>
            </a:extLst>
          </xdr:cNvPr>
          <xdr:cNvGrpSpPr>
            <a:grpSpLocks/>
          </xdr:cNvGrpSpPr>
        </xdr:nvGrpSpPr>
        <xdr:grpSpPr bwMode="auto">
          <a:xfrm>
            <a:off x="815" y="707"/>
            <a:ext cx="1981" cy="1487"/>
            <a:chOff x="815" y="707"/>
            <a:chExt cx="1981" cy="1487"/>
          </a:xfrm>
        </xdr:grpSpPr>
        <xdr:grpSp>
          <xdr:nvGrpSpPr>
            <xdr:cNvPr id="444" name="Group 89">
              <a:extLst>
                <a:ext uri="{FF2B5EF4-FFF2-40B4-BE49-F238E27FC236}">
                  <a16:creationId xmlns:a16="http://schemas.microsoft.com/office/drawing/2014/main" id="{3EFB1FD8-3872-435F-8496-30B1E3B2A9F1}"/>
                </a:ext>
              </a:extLst>
            </xdr:cNvPr>
            <xdr:cNvGrpSpPr>
              <a:grpSpLocks/>
            </xdr:cNvGrpSpPr>
          </xdr:nvGrpSpPr>
          <xdr:grpSpPr bwMode="auto">
            <a:xfrm>
              <a:off x="1325" y="707"/>
              <a:ext cx="958" cy="712"/>
              <a:chOff x="1325" y="707"/>
              <a:chExt cx="958" cy="712"/>
            </a:xfrm>
          </xdr:grpSpPr>
          <xdr:sp macro="" textlink="">
            <xdr:nvSpPr>
              <xdr:cNvPr id="454" name="AutoShape 91">
                <a:extLst>
                  <a:ext uri="{FF2B5EF4-FFF2-40B4-BE49-F238E27FC236}">
                    <a16:creationId xmlns:a16="http://schemas.microsoft.com/office/drawing/2014/main" id="{3C22073F-4E64-46CA-AE65-555A993324FF}"/>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55" name="Text Box 90">
                <a:extLst>
                  <a:ext uri="{FF2B5EF4-FFF2-40B4-BE49-F238E27FC236}">
                    <a16:creationId xmlns:a16="http://schemas.microsoft.com/office/drawing/2014/main" id="{DF9518A7-DDAD-43BA-B709-2555898F62A8}"/>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45" name="Group 86">
              <a:extLst>
                <a:ext uri="{FF2B5EF4-FFF2-40B4-BE49-F238E27FC236}">
                  <a16:creationId xmlns:a16="http://schemas.microsoft.com/office/drawing/2014/main" id="{E1320D1D-52E2-4BEC-8EB3-38804D12C983}"/>
                </a:ext>
              </a:extLst>
            </xdr:cNvPr>
            <xdr:cNvGrpSpPr>
              <a:grpSpLocks/>
            </xdr:cNvGrpSpPr>
          </xdr:nvGrpSpPr>
          <xdr:grpSpPr bwMode="auto">
            <a:xfrm>
              <a:off x="1368" y="1482"/>
              <a:ext cx="958" cy="712"/>
              <a:chOff x="1368" y="1482"/>
              <a:chExt cx="958" cy="712"/>
            </a:xfrm>
          </xdr:grpSpPr>
          <xdr:sp macro="" textlink="">
            <xdr:nvSpPr>
              <xdr:cNvPr id="452" name="AutoShape 88">
                <a:extLst>
                  <a:ext uri="{FF2B5EF4-FFF2-40B4-BE49-F238E27FC236}">
                    <a16:creationId xmlns:a16="http://schemas.microsoft.com/office/drawing/2014/main" id="{8C0A96B1-F047-469D-BF81-244083CECE72}"/>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53" name="Text Box 87">
                <a:extLst>
                  <a:ext uri="{FF2B5EF4-FFF2-40B4-BE49-F238E27FC236}">
                    <a16:creationId xmlns:a16="http://schemas.microsoft.com/office/drawing/2014/main" id="{887117BE-445B-49BE-BDA4-3F03DEA3ADB5}"/>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46" name="Group 83">
              <a:extLst>
                <a:ext uri="{FF2B5EF4-FFF2-40B4-BE49-F238E27FC236}">
                  <a16:creationId xmlns:a16="http://schemas.microsoft.com/office/drawing/2014/main" id="{64C4B7AA-98AD-4F4E-A006-E2CBC6568B18}"/>
                </a:ext>
              </a:extLst>
            </xdr:cNvPr>
            <xdr:cNvGrpSpPr>
              <a:grpSpLocks/>
            </xdr:cNvGrpSpPr>
          </xdr:nvGrpSpPr>
          <xdr:grpSpPr bwMode="auto">
            <a:xfrm>
              <a:off x="815" y="1111"/>
              <a:ext cx="958" cy="712"/>
              <a:chOff x="815" y="1111"/>
              <a:chExt cx="958" cy="712"/>
            </a:xfrm>
          </xdr:grpSpPr>
          <xdr:sp macro="" textlink="">
            <xdr:nvSpPr>
              <xdr:cNvPr id="450" name="AutoShape 85">
                <a:extLst>
                  <a:ext uri="{FF2B5EF4-FFF2-40B4-BE49-F238E27FC236}">
                    <a16:creationId xmlns:a16="http://schemas.microsoft.com/office/drawing/2014/main" id="{05C4B27C-284A-410E-9229-D617891BF020}"/>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51" name="Text Box 84">
                <a:extLst>
                  <a:ext uri="{FF2B5EF4-FFF2-40B4-BE49-F238E27FC236}">
                    <a16:creationId xmlns:a16="http://schemas.microsoft.com/office/drawing/2014/main" id="{FEC91D2B-6F06-4A9A-9B3A-9C982CE8D7D0}"/>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47" name="Group 80">
              <a:extLst>
                <a:ext uri="{FF2B5EF4-FFF2-40B4-BE49-F238E27FC236}">
                  <a16:creationId xmlns:a16="http://schemas.microsoft.com/office/drawing/2014/main" id="{8BE768F1-C01F-4448-9089-4059E8F72531}"/>
                </a:ext>
              </a:extLst>
            </xdr:cNvPr>
            <xdr:cNvGrpSpPr>
              <a:grpSpLocks/>
            </xdr:cNvGrpSpPr>
          </xdr:nvGrpSpPr>
          <xdr:grpSpPr bwMode="auto">
            <a:xfrm>
              <a:off x="1838" y="1100"/>
              <a:ext cx="958" cy="712"/>
              <a:chOff x="1838" y="1100"/>
              <a:chExt cx="958" cy="712"/>
            </a:xfrm>
          </xdr:grpSpPr>
          <xdr:sp macro="" textlink="">
            <xdr:nvSpPr>
              <xdr:cNvPr id="448" name="AutoShape 82">
                <a:extLst>
                  <a:ext uri="{FF2B5EF4-FFF2-40B4-BE49-F238E27FC236}">
                    <a16:creationId xmlns:a16="http://schemas.microsoft.com/office/drawing/2014/main" id="{6D347B8F-77A9-41B7-96C6-4E42F6F53251}"/>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49" name="Text Box 81">
                <a:extLst>
                  <a:ext uri="{FF2B5EF4-FFF2-40B4-BE49-F238E27FC236}">
                    <a16:creationId xmlns:a16="http://schemas.microsoft.com/office/drawing/2014/main" id="{974FF3D5-8584-4476-A0C3-624FB6ACF419}"/>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40" name="Text Box 78">
            <a:extLst>
              <a:ext uri="{FF2B5EF4-FFF2-40B4-BE49-F238E27FC236}">
                <a16:creationId xmlns:a16="http://schemas.microsoft.com/office/drawing/2014/main" id="{6E6A81F5-1374-4FF4-B20B-7EE6B44AF50F}"/>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41" name="Text Box 77">
            <a:extLst>
              <a:ext uri="{FF2B5EF4-FFF2-40B4-BE49-F238E27FC236}">
                <a16:creationId xmlns:a16="http://schemas.microsoft.com/office/drawing/2014/main" id="{15F297FB-3012-4512-847D-FCF15BE4EEEB}"/>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42" name="Text Box 76">
            <a:extLst>
              <a:ext uri="{FF2B5EF4-FFF2-40B4-BE49-F238E27FC236}">
                <a16:creationId xmlns:a16="http://schemas.microsoft.com/office/drawing/2014/main" id="{CB012CBA-CDF2-499F-A090-B16D0F68B50B}"/>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43" name="Text Box 75">
            <a:extLst>
              <a:ext uri="{FF2B5EF4-FFF2-40B4-BE49-F238E27FC236}">
                <a16:creationId xmlns:a16="http://schemas.microsoft.com/office/drawing/2014/main" id="{8FC38BE2-F797-439B-85C6-8082771D410E}"/>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1570758</xdr:colOff>
      <xdr:row>28</xdr:row>
      <xdr:rowOff>124692</xdr:rowOff>
    </xdr:from>
    <xdr:to>
      <xdr:col>21</xdr:col>
      <xdr:colOff>3821539</xdr:colOff>
      <xdr:row>28</xdr:row>
      <xdr:rowOff>2321045</xdr:rowOff>
    </xdr:to>
    <xdr:grpSp>
      <xdr:nvGrpSpPr>
        <xdr:cNvPr id="456" name="Group 74">
          <a:extLst>
            <a:ext uri="{FF2B5EF4-FFF2-40B4-BE49-F238E27FC236}">
              <a16:creationId xmlns:a16="http://schemas.microsoft.com/office/drawing/2014/main" id="{B0857DC3-A024-493E-A1D0-DBC6C7A2661A}"/>
            </a:ext>
          </a:extLst>
        </xdr:cNvPr>
        <xdr:cNvGrpSpPr>
          <a:grpSpLocks/>
        </xdr:cNvGrpSpPr>
      </xdr:nvGrpSpPr>
      <xdr:grpSpPr bwMode="auto">
        <a:xfrm>
          <a:off x="3750078" y="48679332"/>
          <a:ext cx="2250781" cy="2196353"/>
          <a:chOff x="815" y="707"/>
          <a:chExt cx="1981" cy="1487"/>
        </a:xfrm>
      </xdr:grpSpPr>
      <xdr:grpSp>
        <xdr:nvGrpSpPr>
          <xdr:cNvPr id="457" name="Group 79">
            <a:extLst>
              <a:ext uri="{FF2B5EF4-FFF2-40B4-BE49-F238E27FC236}">
                <a16:creationId xmlns:a16="http://schemas.microsoft.com/office/drawing/2014/main" id="{4360AAE5-532A-4687-A6F5-697F8378B30D}"/>
              </a:ext>
            </a:extLst>
          </xdr:cNvPr>
          <xdr:cNvGrpSpPr>
            <a:grpSpLocks/>
          </xdr:cNvGrpSpPr>
        </xdr:nvGrpSpPr>
        <xdr:grpSpPr bwMode="auto">
          <a:xfrm>
            <a:off x="815" y="707"/>
            <a:ext cx="1981" cy="1487"/>
            <a:chOff x="815" y="707"/>
            <a:chExt cx="1981" cy="1487"/>
          </a:xfrm>
        </xdr:grpSpPr>
        <xdr:grpSp>
          <xdr:nvGrpSpPr>
            <xdr:cNvPr id="462" name="Group 89">
              <a:extLst>
                <a:ext uri="{FF2B5EF4-FFF2-40B4-BE49-F238E27FC236}">
                  <a16:creationId xmlns:a16="http://schemas.microsoft.com/office/drawing/2014/main" id="{EB0A88FF-A90E-4A64-B312-4D40758F9508}"/>
                </a:ext>
              </a:extLst>
            </xdr:cNvPr>
            <xdr:cNvGrpSpPr>
              <a:grpSpLocks/>
            </xdr:cNvGrpSpPr>
          </xdr:nvGrpSpPr>
          <xdr:grpSpPr bwMode="auto">
            <a:xfrm>
              <a:off x="1325" y="707"/>
              <a:ext cx="958" cy="712"/>
              <a:chOff x="1325" y="707"/>
              <a:chExt cx="958" cy="712"/>
            </a:xfrm>
          </xdr:grpSpPr>
          <xdr:sp macro="" textlink="">
            <xdr:nvSpPr>
              <xdr:cNvPr id="472" name="AutoShape 91">
                <a:extLst>
                  <a:ext uri="{FF2B5EF4-FFF2-40B4-BE49-F238E27FC236}">
                    <a16:creationId xmlns:a16="http://schemas.microsoft.com/office/drawing/2014/main" id="{1298C448-FB7E-46E1-91AB-88FC1E6C81C6}"/>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73" name="Text Box 90">
                <a:extLst>
                  <a:ext uri="{FF2B5EF4-FFF2-40B4-BE49-F238E27FC236}">
                    <a16:creationId xmlns:a16="http://schemas.microsoft.com/office/drawing/2014/main" id="{F9D62079-6EC4-4FFB-B819-D1B08250BEEA}"/>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63" name="Group 86">
              <a:extLst>
                <a:ext uri="{FF2B5EF4-FFF2-40B4-BE49-F238E27FC236}">
                  <a16:creationId xmlns:a16="http://schemas.microsoft.com/office/drawing/2014/main" id="{FB609A57-260F-4006-B8A7-288B7722C5D8}"/>
                </a:ext>
              </a:extLst>
            </xdr:cNvPr>
            <xdr:cNvGrpSpPr>
              <a:grpSpLocks/>
            </xdr:cNvGrpSpPr>
          </xdr:nvGrpSpPr>
          <xdr:grpSpPr bwMode="auto">
            <a:xfrm>
              <a:off x="1368" y="1482"/>
              <a:ext cx="958" cy="712"/>
              <a:chOff x="1368" y="1482"/>
              <a:chExt cx="958" cy="712"/>
            </a:xfrm>
          </xdr:grpSpPr>
          <xdr:sp macro="" textlink="">
            <xdr:nvSpPr>
              <xdr:cNvPr id="470" name="AutoShape 88">
                <a:extLst>
                  <a:ext uri="{FF2B5EF4-FFF2-40B4-BE49-F238E27FC236}">
                    <a16:creationId xmlns:a16="http://schemas.microsoft.com/office/drawing/2014/main" id="{975E7B2D-C0EA-4371-930F-C3970CD012AA}"/>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71" name="Text Box 87">
                <a:extLst>
                  <a:ext uri="{FF2B5EF4-FFF2-40B4-BE49-F238E27FC236}">
                    <a16:creationId xmlns:a16="http://schemas.microsoft.com/office/drawing/2014/main" id="{BF2EDACE-3E2A-4CF3-86D4-374BB37C12D8}"/>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64" name="Group 83">
              <a:extLst>
                <a:ext uri="{FF2B5EF4-FFF2-40B4-BE49-F238E27FC236}">
                  <a16:creationId xmlns:a16="http://schemas.microsoft.com/office/drawing/2014/main" id="{8FC0E54E-945A-4163-B955-1FAD6FB46F2C}"/>
                </a:ext>
              </a:extLst>
            </xdr:cNvPr>
            <xdr:cNvGrpSpPr>
              <a:grpSpLocks/>
            </xdr:cNvGrpSpPr>
          </xdr:nvGrpSpPr>
          <xdr:grpSpPr bwMode="auto">
            <a:xfrm>
              <a:off x="815" y="1111"/>
              <a:ext cx="958" cy="712"/>
              <a:chOff x="815" y="1111"/>
              <a:chExt cx="958" cy="712"/>
            </a:xfrm>
          </xdr:grpSpPr>
          <xdr:sp macro="" textlink="">
            <xdr:nvSpPr>
              <xdr:cNvPr id="468" name="AutoShape 85">
                <a:extLst>
                  <a:ext uri="{FF2B5EF4-FFF2-40B4-BE49-F238E27FC236}">
                    <a16:creationId xmlns:a16="http://schemas.microsoft.com/office/drawing/2014/main" id="{B27A3FED-892B-4238-A021-B05BDC8BC2DA}"/>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69" name="Text Box 84">
                <a:extLst>
                  <a:ext uri="{FF2B5EF4-FFF2-40B4-BE49-F238E27FC236}">
                    <a16:creationId xmlns:a16="http://schemas.microsoft.com/office/drawing/2014/main" id="{CACD18F1-AA54-4C7F-8989-19535601C2B8}"/>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65" name="Group 80">
              <a:extLst>
                <a:ext uri="{FF2B5EF4-FFF2-40B4-BE49-F238E27FC236}">
                  <a16:creationId xmlns:a16="http://schemas.microsoft.com/office/drawing/2014/main" id="{2C24D739-D43D-48A9-936E-242B9EDAB34D}"/>
                </a:ext>
              </a:extLst>
            </xdr:cNvPr>
            <xdr:cNvGrpSpPr>
              <a:grpSpLocks/>
            </xdr:cNvGrpSpPr>
          </xdr:nvGrpSpPr>
          <xdr:grpSpPr bwMode="auto">
            <a:xfrm>
              <a:off x="1838" y="1100"/>
              <a:ext cx="958" cy="712"/>
              <a:chOff x="1838" y="1100"/>
              <a:chExt cx="958" cy="712"/>
            </a:xfrm>
          </xdr:grpSpPr>
          <xdr:sp macro="" textlink="">
            <xdr:nvSpPr>
              <xdr:cNvPr id="466" name="AutoShape 82">
                <a:extLst>
                  <a:ext uri="{FF2B5EF4-FFF2-40B4-BE49-F238E27FC236}">
                    <a16:creationId xmlns:a16="http://schemas.microsoft.com/office/drawing/2014/main" id="{F52793A3-2A18-4BDB-9E9C-C4E861C31DA4}"/>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67" name="Text Box 81">
                <a:extLst>
                  <a:ext uri="{FF2B5EF4-FFF2-40B4-BE49-F238E27FC236}">
                    <a16:creationId xmlns:a16="http://schemas.microsoft.com/office/drawing/2014/main" id="{0505721D-5E9C-4E19-B0B1-E6E996A31C7E}"/>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58" name="Text Box 78">
            <a:extLst>
              <a:ext uri="{FF2B5EF4-FFF2-40B4-BE49-F238E27FC236}">
                <a16:creationId xmlns:a16="http://schemas.microsoft.com/office/drawing/2014/main" id="{BBE0304E-86D5-4190-8495-2BA889AC7F65}"/>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59" name="Text Box 77">
            <a:extLst>
              <a:ext uri="{FF2B5EF4-FFF2-40B4-BE49-F238E27FC236}">
                <a16:creationId xmlns:a16="http://schemas.microsoft.com/office/drawing/2014/main" id="{18A66011-2745-4D9C-9FA4-38A931BD4E1E}"/>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60" name="Text Box 76">
            <a:extLst>
              <a:ext uri="{FF2B5EF4-FFF2-40B4-BE49-F238E27FC236}">
                <a16:creationId xmlns:a16="http://schemas.microsoft.com/office/drawing/2014/main" id="{FC394766-47D2-4FC3-BB5C-CF8B6A56D1A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61" name="Text Box 75">
            <a:extLst>
              <a:ext uri="{FF2B5EF4-FFF2-40B4-BE49-F238E27FC236}">
                <a16:creationId xmlns:a16="http://schemas.microsoft.com/office/drawing/2014/main" id="{94909B77-8649-4E1F-9D77-D604971EFC91}"/>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1584613</xdr:colOff>
      <xdr:row>29</xdr:row>
      <xdr:rowOff>103910</xdr:rowOff>
    </xdr:from>
    <xdr:to>
      <xdr:col>21</xdr:col>
      <xdr:colOff>3835394</xdr:colOff>
      <xdr:row>29</xdr:row>
      <xdr:rowOff>2300263</xdr:rowOff>
    </xdr:to>
    <xdr:grpSp>
      <xdr:nvGrpSpPr>
        <xdr:cNvPr id="474" name="Group 74">
          <a:extLst>
            <a:ext uri="{FF2B5EF4-FFF2-40B4-BE49-F238E27FC236}">
              <a16:creationId xmlns:a16="http://schemas.microsoft.com/office/drawing/2014/main" id="{F6DF7480-831D-41B7-A894-FACE46E83A42}"/>
            </a:ext>
          </a:extLst>
        </xdr:cNvPr>
        <xdr:cNvGrpSpPr>
          <a:grpSpLocks/>
        </xdr:cNvGrpSpPr>
      </xdr:nvGrpSpPr>
      <xdr:grpSpPr bwMode="auto">
        <a:xfrm>
          <a:off x="3763933" y="51081710"/>
          <a:ext cx="2250781" cy="2196353"/>
          <a:chOff x="815" y="707"/>
          <a:chExt cx="1981" cy="1487"/>
        </a:xfrm>
      </xdr:grpSpPr>
      <xdr:grpSp>
        <xdr:nvGrpSpPr>
          <xdr:cNvPr id="475" name="Group 79">
            <a:extLst>
              <a:ext uri="{FF2B5EF4-FFF2-40B4-BE49-F238E27FC236}">
                <a16:creationId xmlns:a16="http://schemas.microsoft.com/office/drawing/2014/main" id="{FB5EA6CC-4123-4CC2-9866-5FE3034A3520}"/>
              </a:ext>
            </a:extLst>
          </xdr:cNvPr>
          <xdr:cNvGrpSpPr>
            <a:grpSpLocks/>
          </xdr:cNvGrpSpPr>
        </xdr:nvGrpSpPr>
        <xdr:grpSpPr bwMode="auto">
          <a:xfrm>
            <a:off x="815" y="707"/>
            <a:ext cx="1981" cy="1487"/>
            <a:chOff x="815" y="707"/>
            <a:chExt cx="1981" cy="1487"/>
          </a:xfrm>
        </xdr:grpSpPr>
        <xdr:grpSp>
          <xdr:nvGrpSpPr>
            <xdr:cNvPr id="480" name="Group 89">
              <a:extLst>
                <a:ext uri="{FF2B5EF4-FFF2-40B4-BE49-F238E27FC236}">
                  <a16:creationId xmlns:a16="http://schemas.microsoft.com/office/drawing/2014/main" id="{24EEE166-FF06-4238-AABC-B71CF247A728}"/>
                </a:ext>
              </a:extLst>
            </xdr:cNvPr>
            <xdr:cNvGrpSpPr>
              <a:grpSpLocks/>
            </xdr:cNvGrpSpPr>
          </xdr:nvGrpSpPr>
          <xdr:grpSpPr bwMode="auto">
            <a:xfrm>
              <a:off x="1325" y="707"/>
              <a:ext cx="958" cy="712"/>
              <a:chOff x="1325" y="707"/>
              <a:chExt cx="958" cy="712"/>
            </a:xfrm>
          </xdr:grpSpPr>
          <xdr:sp macro="" textlink="">
            <xdr:nvSpPr>
              <xdr:cNvPr id="490" name="AutoShape 91">
                <a:extLst>
                  <a:ext uri="{FF2B5EF4-FFF2-40B4-BE49-F238E27FC236}">
                    <a16:creationId xmlns:a16="http://schemas.microsoft.com/office/drawing/2014/main" id="{36974320-B15F-463F-95A9-CB4207F24A1A}"/>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91" name="Text Box 90">
                <a:extLst>
                  <a:ext uri="{FF2B5EF4-FFF2-40B4-BE49-F238E27FC236}">
                    <a16:creationId xmlns:a16="http://schemas.microsoft.com/office/drawing/2014/main" id="{2E1AAEE4-249A-402F-A648-B87904993654}"/>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81" name="Group 86">
              <a:extLst>
                <a:ext uri="{FF2B5EF4-FFF2-40B4-BE49-F238E27FC236}">
                  <a16:creationId xmlns:a16="http://schemas.microsoft.com/office/drawing/2014/main" id="{8163C36A-DB98-4A39-9BF2-8AFF69C3C9B0}"/>
                </a:ext>
              </a:extLst>
            </xdr:cNvPr>
            <xdr:cNvGrpSpPr>
              <a:grpSpLocks/>
            </xdr:cNvGrpSpPr>
          </xdr:nvGrpSpPr>
          <xdr:grpSpPr bwMode="auto">
            <a:xfrm>
              <a:off x="1368" y="1482"/>
              <a:ext cx="958" cy="712"/>
              <a:chOff x="1368" y="1482"/>
              <a:chExt cx="958" cy="712"/>
            </a:xfrm>
          </xdr:grpSpPr>
          <xdr:sp macro="" textlink="">
            <xdr:nvSpPr>
              <xdr:cNvPr id="488" name="AutoShape 88">
                <a:extLst>
                  <a:ext uri="{FF2B5EF4-FFF2-40B4-BE49-F238E27FC236}">
                    <a16:creationId xmlns:a16="http://schemas.microsoft.com/office/drawing/2014/main" id="{000B9885-9C11-4C43-B572-24741716917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89" name="Text Box 87">
                <a:extLst>
                  <a:ext uri="{FF2B5EF4-FFF2-40B4-BE49-F238E27FC236}">
                    <a16:creationId xmlns:a16="http://schemas.microsoft.com/office/drawing/2014/main" id="{625E12BD-710C-4700-A68A-B182C07471DD}"/>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82" name="Group 83">
              <a:extLst>
                <a:ext uri="{FF2B5EF4-FFF2-40B4-BE49-F238E27FC236}">
                  <a16:creationId xmlns:a16="http://schemas.microsoft.com/office/drawing/2014/main" id="{624E9009-78BE-481B-A564-D6A58B23F890}"/>
                </a:ext>
              </a:extLst>
            </xdr:cNvPr>
            <xdr:cNvGrpSpPr>
              <a:grpSpLocks/>
            </xdr:cNvGrpSpPr>
          </xdr:nvGrpSpPr>
          <xdr:grpSpPr bwMode="auto">
            <a:xfrm>
              <a:off x="815" y="1111"/>
              <a:ext cx="958" cy="712"/>
              <a:chOff x="815" y="1111"/>
              <a:chExt cx="958" cy="712"/>
            </a:xfrm>
          </xdr:grpSpPr>
          <xdr:sp macro="" textlink="">
            <xdr:nvSpPr>
              <xdr:cNvPr id="486" name="AutoShape 85">
                <a:extLst>
                  <a:ext uri="{FF2B5EF4-FFF2-40B4-BE49-F238E27FC236}">
                    <a16:creationId xmlns:a16="http://schemas.microsoft.com/office/drawing/2014/main" id="{6B48F85B-0D84-4BC2-89DF-F292D5E8E95A}"/>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87" name="Text Box 84">
                <a:extLst>
                  <a:ext uri="{FF2B5EF4-FFF2-40B4-BE49-F238E27FC236}">
                    <a16:creationId xmlns:a16="http://schemas.microsoft.com/office/drawing/2014/main" id="{98F18306-EDD7-4F66-B5BB-8BA02CA18F0E}"/>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83" name="Group 80">
              <a:extLst>
                <a:ext uri="{FF2B5EF4-FFF2-40B4-BE49-F238E27FC236}">
                  <a16:creationId xmlns:a16="http://schemas.microsoft.com/office/drawing/2014/main" id="{C676F449-0AC7-466A-9C50-83219764657D}"/>
                </a:ext>
              </a:extLst>
            </xdr:cNvPr>
            <xdr:cNvGrpSpPr>
              <a:grpSpLocks/>
            </xdr:cNvGrpSpPr>
          </xdr:nvGrpSpPr>
          <xdr:grpSpPr bwMode="auto">
            <a:xfrm>
              <a:off x="1838" y="1100"/>
              <a:ext cx="958" cy="712"/>
              <a:chOff x="1838" y="1100"/>
              <a:chExt cx="958" cy="712"/>
            </a:xfrm>
          </xdr:grpSpPr>
          <xdr:sp macro="" textlink="">
            <xdr:nvSpPr>
              <xdr:cNvPr id="484" name="AutoShape 82">
                <a:extLst>
                  <a:ext uri="{FF2B5EF4-FFF2-40B4-BE49-F238E27FC236}">
                    <a16:creationId xmlns:a16="http://schemas.microsoft.com/office/drawing/2014/main" id="{04F6FFB5-48D9-4465-B53F-85A1080231F7}"/>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85" name="Text Box 81">
                <a:extLst>
                  <a:ext uri="{FF2B5EF4-FFF2-40B4-BE49-F238E27FC236}">
                    <a16:creationId xmlns:a16="http://schemas.microsoft.com/office/drawing/2014/main" id="{38F73AFD-CD46-4BA0-97F9-BDF6ED0A8430}"/>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76" name="Text Box 78">
            <a:extLst>
              <a:ext uri="{FF2B5EF4-FFF2-40B4-BE49-F238E27FC236}">
                <a16:creationId xmlns:a16="http://schemas.microsoft.com/office/drawing/2014/main" id="{938E14D2-17F8-4405-BB69-2AA649FF0725}"/>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77" name="Text Box 77">
            <a:extLst>
              <a:ext uri="{FF2B5EF4-FFF2-40B4-BE49-F238E27FC236}">
                <a16:creationId xmlns:a16="http://schemas.microsoft.com/office/drawing/2014/main" id="{69EC45E9-1A69-4289-B8BF-D2BC04A7541B}"/>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78" name="Text Box 76">
            <a:extLst>
              <a:ext uri="{FF2B5EF4-FFF2-40B4-BE49-F238E27FC236}">
                <a16:creationId xmlns:a16="http://schemas.microsoft.com/office/drawing/2014/main" id="{89DA0066-1C44-46A5-BECA-E8AD6D7D3DD3}"/>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79" name="Text Box 75">
            <a:extLst>
              <a:ext uri="{FF2B5EF4-FFF2-40B4-BE49-F238E27FC236}">
                <a16:creationId xmlns:a16="http://schemas.microsoft.com/office/drawing/2014/main" id="{280EEEEC-52DD-49C9-A3D4-60401CB0047E}"/>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1615785</xdr:colOff>
      <xdr:row>30</xdr:row>
      <xdr:rowOff>35503</xdr:rowOff>
    </xdr:from>
    <xdr:to>
      <xdr:col>21</xdr:col>
      <xdr:colOff>3866566</xdr:colOff>
      <xdr:row>30</xdr:row>
      <xdr:rowOff>2231856</xdr:rowOff>
    </xdr:to>
    <xdr:grpSp>
      <xdr:nvGrpSpPr>
        <xdr:cNvPr id="492" name="Group 74">
          <a:extLst>
            <a:ext uri="{FF2B5EF4-FFF2-40B4-BE49-F238E27FC236}">
              <a16:creationId xmlns:a16="http://schemas.microsoft.com/office/drawing/2014/main" id="{2B1EEB52-7D14-43D0-8DB4-BD86F8061057}"/>
            </a:ext>
          </a:extLst>
        </xdr:cNvPr>
        <xdr:cNvGrpSpPr>
          <a:grpSpLocks/>
        </xdr:cNvGrpSpPr>
      </xdr:nvGrpSpPr>
      <xdr:grpSpPr bwMode="auto">
        <a:xfrm>
          <a:off x="3795105" y="53436463"/>
          <a:ext cx="2250781" cy="2196353"/>
          <a:chOff x="815" y="707"/>
          <a:chExt cx="1981" cy="1487"/>
        </a:xfrm>
      </xdr:grpSpPr>
      <xdr:grpSp>
        <xdr:nvGrpSpPr>
          <xdr:cNvPr id="493" name="Group 79">
            <a:extLst>
              <a:ext uri="{FF2B5EF4-FFF2-40B4-BE49-F238E27FC236}">
                <a16:creationId xmlns:a16="http://schemas.microsoft.com/office/drawing/2014/main" id="{4B71011F-4409-4E47-8973-0098F7816CAA}"/>
              </a:ext>
            </a:extLst>
          </xdr:cNvPr>
          <xdr:cNvGrpSpPr>
            <a:grpSpLocks/>
          </xdr:cNvGrpSpPr>
        </xdr:nvGrpSpPr>
        <xdr:grpSpPr bwMode="auto">
          <a:xfrm>
            <a:off x="815" y="707"/>
            <a:ext cx="1981" cy="1487"/>
            <a:chOff x="815" y="707"/>
            <a:chExt cx="1981" cy="1487"/>
          </a:xfrm>
        </xdr:grpSpPr>
        <xdr:grpSp>
          <xdr:nvGrpSpPr>
            <xdr:cNvPr id="498" name="Group 89">
              <a:extLst>
                <a:ext uri="{FF2B5EF4-FFF2-40B4-BE49-F238E27FC236}">
                  <a16:creationId xmlns:a16="http://schemas.microsoft.com/office/drawing/2014/main" id="{3574899B-5DF8-4F65-AB03-CF1B700EAD97}"/>
                </a:ext>
              </a:extLst>
            </xdr:cNvPr>
            <xdr:cNvGrpSpPr>
              <a:grpSpLocks/>
            </xdr:cNvGrpSpPr>
          </xdr:nvGrpSpPr>
          <xdr:grpSpPr bwMode="auto">
            <a:xfrm>
              <a:off x="1325" y="707"/>
              <a:ext cx="958" cy="712"/>
              <a:chOff x="1325" y="707"/>
              <a:chExt cx="958" cy="712"/>
            </a:xfrm>
          </xdr:grpSpPr>
          <xdr:sp macro="" textlink="">
            <xdr:nvSpPr>
              <xdr:cNvPr id="508" name="AutoShape 91">
                <a:extLst>
                  <a:ext uri="{FF2B5EF4-FFF2-40B4-BE49-F238E27FC236}">
                    <a16:creationId xmlns:a16="http://schemas.microsoft.com/office/drawing/2014/main" id="{75551BB1-03B4-42ED-B1B9-F71DD5FD5153}"/>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09" name="Text Box 90">
                <a:extLst>
                  <a:ext uri="{FF2B5EF4-FFF2-40B4-BE49-F238E27FC236}">
                    <a16:creationId xmlns:a16="http://schemas.microsoft.com/office/drawing/2014/main" id="{37BFA42C-7412-47B5-9274-21A8F2E95537}"/>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99" name="Group 86">
              <a:extLst>
                <a:ext uri="{FF2B5EF4-FFF2-40B4-BE49-F238E27FC236}">
                  <a16:creationId xmlns:a16="http://schemas.microsoft.com/office/drawing/2014/main" id="{EB61ACD5-0ABA-4060-8ACC-66B089BA79A8}"/>
                </a:ext>
              </a:extLst>
            </xdr:cNvPr>
            <xdr:cNvGrpSpPr>
              <a:grpSpLocks/>
            </xdr:cNvGrpSpPr>
          </xdr:nvGrpSpPr>
          <xdr:grpSpPr bwMode="auto">
            <a:xfrm>
              <a:off x="1368" y="1482"/>
              <a:ext cx="958" cy="712"/>
              <a:chOff x="1368" y="1482"/>
              <a:chExt cx="958" cy="712"/>
            </a:xfrm>
          </xdr:grpSpPr>
          <xdr:sp macro="" textlink="">
            <xdr:nvSpPr>
              <xdr:cNvPr id="506" name="AutoShape 88">
                <a:extLst>
                  <a:ext uri="{FF2B5EF4-FFF2-40B4-BE49-F238E27FC236}">
                    <a16:creationId xmlns:a16="http://schemas.microsoft.com/office/drawing/2014/main" id="{FF38B97A-0B72-4CD3-A40D-1FA6483B1834}"/>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07" name="Text Box 87">
                <a:extLst>
                  <a:ext uri="{FF2B5EF4-FFF2-40B4-BE49-F238E27FC236}">
                    <a16:creationId xmlns:a16="http://schemas.microsoft.com/office/drawing/2014/main" id="{34085458-2DA4-46D4-871B-3E67E4FE3A25}"/>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00" name="Group 83">
              <a:extLst>
                <a:ext uri="{FF2B5EF4-FFF2-40B4-BE49-F238E27FC236}">
                  <a16:creationId xmlns:a16="http://schemas.microsoft.com/office/drawing/2014/main" id="{71C1E363-3AFA-43EF-89D8-10DED842389C}"/>
                </a:ext>
              </a:extLst>
            </xdr:cNvPr>
            <xdr:cNvGrpSpPr>
              <a:grpSpLocks/>
            </xdr:cNvGrpSpPr>
          </xdr:nvGrpSpPr>
          <xdr:grpSpPr bwMode="auto">
            <a:xfrm>
              <a:off x="815" y="1111"/>
              <a:ext cx="958" cy="712"/>
              <a:chOff x="815" y="1111"/>
              <a:chExt cx="958" cy="712"/>
            </a:xfrm>
          </xdr:grpSpPr>
          <xdr:sp macro="" textlink="">
            <xdr:nvSpPr>
              <xdr:cNvPr id="504" name="AutoShape 85">
                <a:extLst>
                  <a:ext uri="{FF2B5EF4-FFF2-40B4-BE49-F238E27FC236}">
                    <a16:creationId xmlns:a16="http://schemas.microsoft.com/office/drawing/2014/main" id="{4FC07707-9C49-4A2A-ACA5-F84D511E7907}"/>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05" name="Text Box 84">
                <a:extLst>
                  <a:ext uri="{FF2B5EF4-FFF2-40B4-BE49-F238E27FC236}">
                    <a16:creationId xmlns:a16="http://schemas.microsoft.com/office/drawing/2014/main" id="{B0530C05-5BBA-46EE-8501-B0B6AAB17B09}"/>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01" name="Group 80">
              <a:extLst>
                <a:ext uri="{FF2B5EF4-FFF2-40B4-BE49-F238E27FC236}">
                  <a16:creationId xmlns:a16="http://schemas.microsoft.com/office/drawing/2014/main" id="{8ECAA2E1-611C-4FC8-BF8F-20ABD6ED2C72}"/>
                </a:ext>
              </a:extLst>
            </xdr:cNvPr>
            <xdr:cNvGrpSpPr>
              <a:grpSpLocks/>
            </xdr:cNvGrpSpPr>
          </xdr:nvGrpSpPr>
          <xdr:grpSpPr bwMode="auto">
            <a:xfrm>
              <a:off x="1838" y="1100"/>
              <a:ext cx="958" cy="712"/>
              <a:chOff x="1838" y="1100"/>
              <a:chExt cx="958" cy="712"/>
            </a:xfrm>
          </xdr:grpSpPr>
          <xdr:sp macro="" textlink="">
            <xdr:nvSpPr>
              <xdr:cNvPr id="502" name="AutoShape 82">
                <a:extLst>
                  <a:ext uri="{FF2B5EF4-FFF2-40B4-BE49-F238E27FC236}">
                    <a16:creationId xmlns:a16="http://schemas.microsoft.com/office/drawing/2014/main" id="{024E8354-5BD4-43CE-93F9-2BD333AC1A69}"/>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03" name="Text Box 81">
                <a:extLst>
                  <a:ext uri="{FF2B5EF4-FFF2-40B4-BE49-F238E27FC236}">
                    <a16:creationId xmlns:a16="http://schemas.microsoft.com/office/drawing/2014/main" id="{A1E98FFC-2597-4833-83C1-35D36714CAD3}"/>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94" name="Text Box 78">
            <a:extLst>
              <a:ext uri="{FF2B5EF4-FFF2-40B4-BE49-F238E27FC236}">
                <a16:creationId xmlns:a16="http://schemas.microsoft.com/office/drawing/2014/main" id="{E497FF9F-233F-48F8-8CA7-15311918B3CC}"/>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95" name="Text Box 77">
            <a:extLst>
              <a:ext uri="{FF2B5EF4-FFF2-40B4-BE49-F238E27FC236}">
                <a16:creationId xmlns:a16="http://schemas.microsoft.com/office/drawing/2014/main" id="{4CB523D1-1145-4190-BB00-FF53EFC6BFC9}"/>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96" name="Text Box 76">
            <a:extLst>
              <a:ext uri="{FF2B5EF4-FFF2-40B4-BE49-F238E27FC236}">
                <a16:creationId xmlns:a16="http://schemas.microsoft.com/office/drawing/2014/main" id="{B7BA5C91-95AE-4D38-BB7F-781BB7D68ACF}"/>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97" name="Text Box 75">
            <a:extLst>
              <a:ext uri="{FF2B5EF4-FFF2-40B4-BE49-F238E27FC236}">
                <a16:creationId xmlns:a16="http://schemas.microsoft.com/office/drawing/2014/main" id="{F5F0A25D-9180-4097-B5FC-E97681487A11}"/>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1646957</xdr:colOff>
      <xdr:row>31</xdr:row>
      <xdr:rowOff>96982</xdr:rowOff>
    </xdr:from>
    <xdr:to>
      <xdr:col>21</xdr:col>
      <xdr:colOff>3897738</xdr:colOff>
      <xdr:row>31</xdr:row>
      <xdr:rowOff>2293335</xdr:rowOff>
    </xdr:to>
    <xdr:grpSp>
      <xdr:nvGrpSpPr>
        <xdr:cNvPr id="510" name="Group 74">
          <a:extLst>
            <a:ext uri="{FF2B5EF4-FFF2-40B4-BE49-F238E27FC236}">
              <a16:creationId xmlns:a16="http://schemas.microsoft.com/office/drawing/2014/main" id="{581B90F4-2986-44EB-A419-7438C7A0AD96}"/>
            </a:ext>
          </a:extLst>
        </xdr:cNvPr>
        <xdr:cNvGrpSpPr>
          <a:grpSpLocks/>
        </xdr:cNvGrpSpPr>
      </xdr:nvGrpSpPr>
      <xdr:grpSpPr bwMode="auto">
        <a:xfrm>
          <a:off x="3826277" y="55921102"/>
          <a:ext cx="2250781" cy="2196353"/>
          <a:chOff x="815" y="707"/>
          <a:chExt cx="1981" cy="1487"/>
        </a:xfrm>
      </xdr:grpSpPr>
      <xdr:grpSp>
        <xdr:nvGrpSpPr>
          <xdr:cNvPr id="511" name="Group 79">
            <a:extLst>
              <a:ext uri="{FF2B5EF4-FFF2-40B4-BE49-F238E27FC236}">
                <a16:creationId xmlns:a16="http://schemas.microsoft.com/office/drawing/2014/main" id="{FD5EC4B7-607A-45FE-A740-22AE622BF15F}"/>
              </a:ext>
            </a:extLst>
          </xdr:cNvPr>
          <xdr:cNvGrpSpPr>
            <a:grpSpLocks/>
          </xdr:cNvGrpSpPr>
        </xdr:nvGrpSpPr>
        <xdr:grpSpPr bwMode="auto">
          <a:xfrm>
            <a:off x="815" y="707"/>
            <a:ext cx="1981" cy="1487"/>
            <a:chOff x="815" y="707"/>
            <a:chExt cx="1981" cy="1487"/>
          </a:xfrm>
        </xdr:grpSpPr>
        <xdr:grpSp>
          <xdr:nvGrpSpPr>
            <xdr:cNvPr id="516" name="Group 89">
              <a:extLst>
                <a:ext uri="{FF2B5EF4-FFF2-40B4-BE49-F238E27FC236}">
                  <a16:creationId xmlns:a16="http://schemas.microsoft.com/office/drawing/2014/main" id="{C3A0F58D-F9B5-41F2-9564-54C8F74BC8AB}"/>
                </a:ext>
              </a:extLst>
            </xdr:cNvPr>
            <xdr:cNvGrpSpPr>
              <a:grpSpLocks/>
            </xdr:cNvGrpSpPr>
          </xdr:nvGrpSpPr>
          <xdr:grpSpPr bwMode="auto">
            <a:xfrm>
              <a:off x="1325" y="707"/>
              <a:ext cx="958" cy="712"/>
              <a:chOff x="1325" y="707"/>
              <a:chExt cx="958" cy="712"/>
            </a:xfrm>
          </xdr:grpSpPr>
          <xdr:sp macro="" textlink="">
            <xdr:nvSpPr>
              <xdr:cNvPr id="526" name="AutoShape 91">
                <a:extLst>
                  <a:ext uri="{FF2B5EF4-FFF2-40B4-BE49-F238E27FC236}">
                    <a16:creationId xmlns:a16="http://schemas.microsoft.com/office/drawing/2014/main" id="{3E051ACF-6A2C-4AE4-9CDC-67BE42FBAA36}"/>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27" name="Text Box 90">
                <a:extLst>
                  <a:ext uri="{FF2B5EF4-FFF2-40B4-BE49-F238E27FC236}">
                    <a16:creationId xmlns:a16="http://schemas.microsoft.com/office/drawing/2014/main" id="{7DE57B57-33B0-40CC-8A31-D7983FF76CCD}"/>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17" name="Group 86">
              <a:extLst>
                <a:ext uri="{FF2B5EF4-FFF2-40B4-BE49-F238E27FC236}">
                  <a16:creationId xmlns:a16="http://schemas.microsoft.com/office/drawing/2014/main" id="{B59811D1-C2EE-4640-AAF6-3A0A97E06500}"/>
                </a:ext>
              </a:extLst>
            </xdr:cNvPr>
            <xdr:cNvGrpSpPr>
              <a:grpSpLocks/>
            </xdr:cNvGrpSpPr>
          </xdr:nvGrpSpPr>
          <xdr:grpSpPr bwMode="auto">
            <a:xfrm>
              <a:off x="1368" y="1482"/>
              <a:ext cx="958" cy="712"/>
              <a:chOff x="1368" y="1482"/>
              <a:chExt cx="958" cy="712"/>
            </a:xfrm>
          </xdr:grpSpPr>
          <xdr:sp macro="" textlink="">
            <xdr:nvSpPr>
              <xdr:cNvPr id="524" name="AutoShape 88">
                <a:extLst>
                  <a:ext uri="{FF2B5EF4-FFF2-40B4-BE49-F238E27FC236}">
                    <a16:creationId xmlns:a16="http://schemas.microsoft.com/office/drawing/2014/main" id="{44B1C4B9-5DDD-4FC6-9F8C-9A576FA1520C}"/>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25" name="Text Box 87">
                <a:extLst>
                  <a:ext uri="{FF2B5EF4-FFF2-40B4-BE49-F238E27FC236}">
                    <a16:creationId xmlns:a16="http://schemas.microsoft.com/office/drawing/2014/main" id="{B20D6FA4-D368-4A42-9D7D-39C6D5D0D512}"/>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18" name="Group 83">
              <a:extLst>
                <a:ext uri="{FF2B5EF4-FFF2-40B4-BE49-F238E27FC236}">
                  <a16:creationId xmlns:a16="http://schemas.microsoft.com/office/drawing/2014/main" id="{7AEE4393-2308-46D7-928B-D4CFB05A444C}"/>
                </a:ext>
              </a:extLst>
            </xdr:cNvPr>
            <xdr:cNvGrpSpPr>
              <a:grpSpLocks/>
            </xdr:cNvGrpSpPr>
          </xdr:nvGrpSpPr>
          <xdr:grpSpPr bwMode="auto">
            <a:xfrm>
              <a:off x="815" y="1111"/>
              <a:ext cx="958" cy="712"/>
              <a:chOff x="815" y="1111"/>
              <a:chExt cx="958" cy="712"/>
            </a:xfrm>
          </xdr:grpSpPr>
          <xdr:sp macro="" textlink="">
            <xdr:nvSpPr>
              <xdr:cNvPr id="522" name="AutoShape 85">
                <a:extLst>
                  <a:ext uri="{FF2B5EF4-FFF2-40B4-BE49-F238E27FC236}">
                    <a16:creationId xmlns:a16="http://schemas.microsoft.com/office/drawing/2014/main" id="{7B3D2711-1F41-46D8-A2FB-71698A4545D1}"/>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23" name="Text Box 84">
                <a:extLst>
                  <a:ext uri="{FF2B5EF4-FFF2-40B4-BE49-F238E27FC236}">
                    <a16:creationId xmlns:a16="http://schemas.microsoft.com/office/drawing/2014/main" id="{9F833277-A0C8-419C-A10C-BAB2BBC6BC00}"/>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19" name="Group 80">
              <a:extLst>
                <a:ext uri="{FF2B5EF4-FFF2-40B4-BE49-F238E27FC236}">
                  <a16:creationId xmlns:a16="http://schemas.microsoft.com/office/drawing/2014/main" id="{9D962B07-2521-41C3-B06A-2F9634663154}"/>
                </a:ext>
              </a:extLst>
            </xdr:cNvPr>
            <xdr:cNvGrpSpPr>
              <a:grpSpLocks/>
            </xdr:cNvGrpSpPr>
          </xdr:nvGrpSpPr>
          <xdr:grpSpPr bwMode="auto">
            <a:xfrm>
              <a:off x="1838" y="1100"/>
              <a:ext cx="958" cy="712"/>
              <a:chOff x="1838" y="1100"/>
              <a:chExt cx="958" cy="712"/>
            </a:xfrm>
          </xdr:grpSpPr>
          <xdr:sp macro="" textlink="">
            <xdr:nvSpPr>
              <xdr:cNvPr id="520" name="AutoShape 82">
                <a:extLst>
                  <a:ext uri="{FF2B5EF4-FFF2-40B4-BE49-F238E27FC236}">
                    <a16:creationId xmlns:a16="http://schemas.microsoft.com/office/drawing/2014/main" id="{916BB92E-AAB1-4141-8A1F-B55C64CAC4F4}"/>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21" name="Text Box 81">
                <a:extLst>
                  <a:ext uri="{FF2B5EF4-FFF2-40B4-BE49-F238E27FC236}">
                    <a16:creationId xmlns:a16="http://schemas.microsoft.com/office/drawing/2014/main" id="{9653B6B9-14BF-48A6-9605-57D38D6895A5}"/>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12" name="Text Box 78">
            <a:extLst>
              <a:ext uri="{FF2B5EF4-FFF2-40B4-BE49-F238E27FC236}">
                <a16:creationId xmlns:a16="http://schemas.microsoft.com/office/drawing/2014/main" id="{E84233C9-5E53-47D2-B2B2-14884C87FEEE}"/>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13" name="Text Box 77">
            <a:extLst>
              <a:ext uri="{FF2B5EF4-FFF2-40B4-BE49-F238E27FC236}">
                <a16:creationId xmlns:a16="http://schemas.microsoft.com/office/drawing/2014/main" id="{B6DEE1AC-AFF1-4871-8D8A-F4C390BBAAE6}"/>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14" name="Text Box 76">
            <a:extLst>
              <a:ext uri="{FF2B5EF4-FFF2-40B4-BE49-F238E27FC236}">
                <a16:creationId xmlns:a16="http://schemas.microsoft.com/office/drawing/2014/main" id="{D3BB5E04-E419-4EC2-9052-331927DA4662}"/>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15" name="Text Box 75">
            <a:extLst>
              <a:ext uri="{FF2B5EF4-FFF2-40B4-BE49-F238E27FC236}">
                <a16:creationId xmlns:a16="http://schemas.microsoft.com/office/drawing/2014/main" id="{3D41B80D-101B-4080-8269-190E24AB1EC4}"/>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1704107</xdr:colOff>
      <xdr:row>32</xdr:row>
      <xdr:rowOff>106507</xdr:rowOff>
    </xdr:from>
    <xdr:to>
      <xdr:col>21</xdr:col>
      <xdr:colOff>3954888</xdr:colOff>
      <xdr:row>32</xdr:row>
      <xdr:rowOff>2302860</xdr:rowOff>
    </xdr:to>
    <xdr:grpSp>
      <xdr:nvGrpSpPr>
        <xdr:cNvPr id="546" name="Group 74">
          <a:extLst>
            <a:ext uri="{FF2B5EF4-FFF2-40B4-BE49-F238E27FC236}">
              <a16:creationId xmlns:a16="http://schemas.microsoft.com/office/drawing/2014/main" id="{F90A7047-F81C-4D52-AB5C-238C264C0A8C}"/>
            </a:ext>
          </a:extLst>
        </xdr:cNvPr>
        <xdr:cNvGrpSpPr>
          <a:grpSpLocks/>
        </xdr:cNvGrpSpPr>
      </xdr:nvGrpSpPr>
      <xdr:grpSpPr bwMode="auto">
        <a:xfrm>
          <a:off x="3883427" y="58353787"/>
          <a:ext cx="2250781" cy="2196353"/>
          <a:chOff x="815" y="707"/>
          <a:chExt cx="1981" cy="1487"/>
        </a:xfrm>
      </xdr:grpSpPr>
      <xdr:grpSp>
        <xdr:nvGrpSpPr>
          <xdr:cNvPr id="547" name="Group 79">
            <a:extLst>
              <a:ext uri="{FF2B5EF4-FFF2-40B4-BE49-F238E27FC236}">
                <a16:creationId xmlns:a16="http://schemas.microsoft.com/office/drawing/2014/main" id="{6B0F3B42-FB44-4E25-8A93-27372ECE81A5}"/>
              </a:ext>
            </a:extLst>
          </xdr:cNvPr>
          <xdr:cNvGrpSpPr>
            <a:grpSpLocks/>
          </xdr:cNvGrpSpPr>
        </xdr:nvGrpSpPr>
        <xdr:grpSpPr bwMode="auto">
          <a:xfrm>
            <a:off x="815" y="707"/>
            <a:ext cx="1981" cy="1487"/>
            <a:chOff x="815" y="707"/>
            <a:chExt cx="1981" cy="1487"/>
          </a:xfrm>
        </xdr:grpSpPr>
        <xdr:grpSp>
          <xdr:nvGrpSpPr>
            <xdr:cNvPr id="552" name="Group 89">
              <a:extLst>
                <a:ext uri="{FF2B5EF4-FFF2-40B4-BE49-F238E27FC236}">
                  <a16:creationId xmlns:a16="http://schemas.microsoft.com/office/drawing/2014/main" id="{F2270F5F-C3FD-48C6-841C-FA93D93EBB4B}"/>
                </a:ext>
              </a:extLst>
            </xdr:cNvPr>
            <xdr:cNvGrpSpPr>
              <a:grpSpLocks/>
            </xdr:cNvGrpSpPr>
          </xdr:nvGrpSpPr>
          <xdr:grpSpPr bwMode="auto">
            <a:xfrm>
              <a:off x="1325" y="707"/>
              <a:ext cx="958" cy="712"/>
              <a:chOff x="1325" y="707"/>
              <a:chExt cx="958" cy="712"/>
            </a:xfrm>
          </xdr:grpSpPr>
          <xdr:sp macro="" textlink="">
            <xdr:nvSpPr>
              <xdr:cNvPr id="562" name="AutoShape 91">
                <a:extLst>
                  <a:ext uri="{FF2B5EF4-FFF2-40B4-BE49-F238E27FC236}">
                    <a16:creationId xmlns:a16="http://schemas.microsoft.com/office/drawing/2014/main" id="{2B7F13B1-4665-42E1-873E-17D49199FA1E}"/>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63" name="Text Box 90">
                <a:extLst>
                  <a:ext uri="{FF2B5EF4-FFF2-40B4-BE49-F238E27FC236}">
                    <a16:creationId xmlns:a16="http://schemas.microsoft.com/office/drawing/2014/main" id="{22722970-5BB7-45C3-AA99-1EB099F122C7}"/>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53" name="Group 86">
              <a:extLst>
                <a:ext uri="{FF2B5EF4-FFF2-40B4-BE49-F238E27FC236}">
                  <a16:creationId xmlns:a16="http://schemas.microsoft.com/office/drawing/2014/main" id="{624A557F-30B1-414C-98CF-13DC2B33515B}"/>
                </a:ext>
              </a:extLst>
            </xdr:cNvPr>
            <xdr:cNvGrpSpPr>
              <a:grpSpLocks/>
            </xdr:cNvGrpSpPr>
          </xdr:nvGrpSpPr>
          <xdr:grpSpPr bwMode="auto">
            <a:xfrm>
              <a:off x="1368" y="1482"/>
              <a:ext cx="958" cy="712"/>
              <a:chOff x="1368" y="1482"/>
              <a:chExt cx="958" cy="712"/>
            </a:xfrm>
          </xdr:grpSpPr>
          <xdr:sp macro="" textlink="">
            <xdr:nvSpPr>
              <xdr:cNvPr id="560" name="AutoShape 88">
                <a:extLst>
                  <a:ext uri="{FF2B5EF4-FFF2-40B4-BE49-F238E27FC236}">
                    <a16:creationId xmlns:a16="http://schemas.microsoft.com/office/drawing/2014/main" id="{714FF9DE-890A-41AE-AAC0-12C30C96383D}"/>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61" name="Text Box 87">
                <a:extLst>
                  <a:ext uri="{FF2B5EF4-FFF2-40B4-BE49-F238E27FC236}">
                    <a16:creationId xmlns:a16="http://schemas.microsoft.com/office/drawing/2014/main" id="{BB91728D-535D-49F8-B13E-85E5D2400B6C}"/>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54" name="Group 83">
              <a:extLst>
                <a:ext uri="{FF2B5EF4-FFF2-40B4-BE49-F238E27FC236}">
                  <a16:creationId xmlns:a16="http://schemas.microsoft.com/office/drawing/2014/main" id="{E128BD56-85B8-4361-8DE5-ACA5DB41F780}"/>
                </a:ext>
              </a:extLst>
            </xdr:cNvPr>
            <xdr:cNvGrpSpPr>
              <a:grpSpLocks/>
            </xdr:cNvGrpSpPr>
          </xdr:nvGrpSpPr>
          <xdr:grpSpPr bwMode="auto">
            <a:xfrm>
              <a:off x="815" y="1111"/>
              <a:ext cx="958" cy="712"/>
              <a:chOff x="815" y="1111"/>
              <a:chExt cx="958" cy="712"/>
            </a:xfrm>
          </xdr:grpSpPr>
          <xdr:sp macro="" textlink="">
            <xdr:nvSpPr>
              <xdr:cNvPr id="558" name="AutoShape 85">
                <a:extLst>
                  <a:ext uri="{FF2B5EF4-FFF2-40B4-BE49-F238E27FC236}">
                    <a16:creationId xmlns:a16="http://schemas.microsoft.com/office/drawing/2014/main" id="{27B73E2E-E1A0-43C2-B6C1-49023C243511}"/>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59" name="Text Box 84">
                <a:extLst>
                  <a:ext uri="{FF2B5EF4-FFF2-40B4-BE49-F238E27FC236}">
                    <a16:creationId xmlns:a16="http://schemas.microsoft.com/office/drawing/2014/main" id="{7F64DDF7-16AE-47EF-BA74-7DE35BE26056}"/>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55" name="Group 80">
              <a:extLst>
                <a:ext uri="{FF2B5EF4-FFF2-40B4-BE49-F238E27FC236}">
                  <a16:creationId xmlns:a16="http://schemas.microsoft.com/office/drawing/2014/main" id="{1BC3ECC5-78DE-4A2A-9224-BA4ED60A0C11}"/>
                </a:ext>
              </a:extLst>
            </xdr:cNvPr>
            <xdr:cNvGrpSpPr>
              <a:grpSpLocks/>
            </xdr:cNvGrpSpPr>
          </xdr:nvGrpSpPr>
          <xdr:grpSpPr bwMode="auto">
            <a:xfrm>
              <a:off x="1838" y="1100"/>
              <a:ext cx="958" cy="712"/>
              <a:chOff x="1838" y="1100"/>
              <a:chExt cx="958" cy="712"/>
            </a:xfrm>
          </xdr:grpSpPr>
          <xdr:sp macro="" textlink="">
            <xdr:nvSpPr>
              <xdr:cNvPr id="556" name="AutoShape 82">
                <a:extLst>
                  <a:ext uri="{FF2B5EF4-FFF2-40B4-BE49-F238E27FC236}">
                    <a16:creationId xmlns:a16="http://schemas.microsoft.com/office/drawing/2014/main" id="{AE180648-C117-429D-ABAC-A974B430AE96}"/>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57" name="Text Box 81">
                <a:extLst>
                  <a:ext uri="{FF2B5EF4-FFF2-40B4-BE49-F238E27FC236}">
                    <a16:creationId xmlns:a16="http://schemas.microsoft.com/office/drawing/2014/main" id="{8AA0B886-2F5B-436F-A2A3-EF29B38DE543}"/>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48" name="Text Box 78">
            <a:extLst>
              <a:ext uri="{FF2B5EF4-FFF2-40B4-BE49-F238E27FC236}">
                <a16:creationId xmlns:a16="http://schemas.microsoft.com/office/drawing/2014/main" id="{49D55927-B376-44CF-BB04-B3B3CAEB28EA}"/>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49" name="Text Box 77">
            <a:extLst>
              <a:ext uri="{FF2B5EF4-FFF2-40B4-BE49-F238E27FC236}">
                <a16:creationId xmlns:a16="http://schemas.microsoft.com/office/drawing/2014/main" id="{7855ACB1-9758-4BE3-8244-F6DF3CCAB6B1}"/>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50" name="Text Box 76">
            <a:extLst>
              <a:ext uri="{FF2B5EF4-FFF2-40B4-BE49-F238E27FC236}">
                <a16:creationId xmlns:a16="http://schemas.microsoft.com/office/drawing/2014/main" id="{26716FDB-56CB-40FF-A306-701C5AA96C02}"/>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51" name="Text Box 75">
            <a:extLst>
              <a:ext uri="{FF2B5EF4-FFF2-40B4-BE49-F238E27FC236}">
                <a16:creationId xmlns:a16="http://schemas.microsoft.com/office/drawing/2014/main" id="{52E8CC67-CFC6-4026-9AB1-CDC708167063}"/>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1437407</xdr:colOff>
      <xdr:row>34</xdr:row>
      <xdr:rowOff>125557</xdr:rowOff>
    </xdr:from>
    <xdr:to>
      <xdr:col>21</xdr:col>
      <xdr:colOff>3688188</xdr:colOff>
      <xdr:row>34</xdr:row>
      <xdr:rowOff>2321910</xdr:rowOff>
    </xdr:to>
    <xdr:grpSp>
      <xdr:nvGrpSpPr>
        <xdr:cNvPr id="582" name="Group 74">
          <a:extLst>
            <a:ext uri="{FF2B5EF4-FFF2-40B4-BE49-F238E27FC236}">
              <a16:creationId xmlns:a16="http://schemas.microsoft.com/office/drawing/2014/main" id="{3123EA30-584C-4E76-A2F0-34B39855363A}"/>
            </a:ext>
          </a:extLst>
        </xdr:cNvPr>
        <xdr:cNvGrpSpPr>
          <a:grpSpLocks/>
        </xdr:cNvGrpSpPr>
      </xdr:nvGrpSpPr>
      <xdr:grpSpPr bwMode="auto">
        <a:xfrm>
          <a:off x="3616727" y="61375117"/>
          <a:ext cx="2250781" cy="2196353"/>
          <a:chOff x="815" y="707"/>
          <a:chExt cx="1981" cy="1487"/>
        </a:xfrm>
      </xdr:grpSpPr>
      <xdr:grpSp>
        <xdr:nvGrpSpPr>
          <xdr:cNvPr id="583" name="Group 79">
            <a:extLst>
              <a:ext uri="{FF2B5EF4-FFF2-40B4-BE49-F238E27FC236}">
                <a16:creationId xmlns:a16="http://schemas.microsoft.com/office/drawing/2014/main" id="{E0E626D3-3CBA-4106-A838-8D1B4FE4FB0C}"/>
              </a:ext>
            </a:extLst>
          </xdr:cNvPr>
          <xdr:cNvGrpSpPr>
            <a:grpSpLocks/>
          </xdr:cNvGrpSpPr>
        </xdr:nvGrpSpPr>
        <xdr:grpSpPr bwMode="auto">
          <a:xfrm>
            <a:off x="815" y="707"/>
            <a:ext cx="1981" cy="1487"/>
            <a:chOff x="815" y="707"/>
            <a:chExt cx="1981" cy="1487"/>
          </a:xfrm>
        </xdr:grpSpPr>
        <xdr:grpSp>
          <xdr:nvGrpSpPr>
            <xdr:cNvPr id="588" name="Group 89">
              <a:extLst>
                <a:ext uri="{FF2B5EF4-FFF2-40B4-BE49-F238E27FC236}">
                  <a16:creationId xmlns:a16="http://schemas.microsoft.com/office/drawing/2014/main" id="{B941E3FB-5793-46C7-8802-077D0B0190F5}"/>
                </a:ext>
              </a:extLst>
            </xdr:cNvPr>
            <xdr:cNvGrpSpPr>
              <a:grpSpLocks/>
            </xdr:cNvGrpSpPr>
          </xdr:nvGrpSpPr>
          <xdr:grpSpPr bwMode="auto">
            <a:xfrm>
              <a:off x="1325" y="707"/>
              <a:ext cx="958" cy="712"/>
              <a:chOff x="1325" y="707"/>
              <a:chExt cx="958" cy="712"/>
            </a:xfrm>
          </xdr:grpSpPr>
          <xdr:sp macro="" textlink="">
            <xdr:nvSpPr>
              <xdr:cNvPr id="598" name="AutoShape 91">
                <a:extLst>
                  <a:ext uri="{FF2B5EF4-FFF2-40B4-BE49-F238E27FC236}">
                    <a16:creationId xmlns:a16="http://schemas.microsoft.com/office/drawing/2014/main" id="{F8B13448-FC61-47A6-A7CC-E5033C45109D}"/>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99" name="Text Box 90">
                <a:extLst>
                  <a:ext uri="{FF2B5EF4-FFF2-40B4-BE49-F238E27FC236}">
                    <a16:creationId xmlns:a16="http://schemas.microsoft.com/office/drawing/2014/main" id="{B7A3CF36-14E0-47C5-A739-1AE5265721D5}"/>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89" name="Group 86">
              <a:extLst>
                <a:ext uri="{FF2B5EF4-FFF2-40B4-BE49-F238E27FC236}">
                  <a16:creationId xmlns:a16="http://schemas.microsoft.com/office/drawing/2014/main" id="{DA285EEB-3718-4836-B95B-4ECAC9625038}"/>
                </a:ext>
              </a:extLst>
            </xdr:cNvPr>
            <xdr:cNvGrpSpPr>
              <a:grpSpLocks/>
            </xdr:cNvGrpSpPr>
          </xdr:nvGrpSpPr>
          <xdr:grpSpPr bwMode="auto">
            <a:xfrm>
              <a:off x="1368" y="1482"/>
              <a:ext cx="958" cy="712"/>
              <a:chOff x="1368" y="1482"/>
              <a:chExt cx="958" cy="712"/>
            </a:xfrm>
          </xdr:grpSpPr>
          <xdr:sp macro="" textlink="">
            <xdr:nvSpPr>
              <xdr:cNvPr id="596" name="AutoShape 88">
                <a:extLst>
                  <a:ext uri="{FF2B5EF4-FFF2-40B4-BE49-F238E27FC236}">
                    <a16:creationId xmlns:a16="http://schemas.microsoft.com/office/drawing/2014/main" id="{F6E7ABAF-AD5D-4A15-9973-74FBD899DD95}"/>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97" name="Text Box 87">
                <a:extLst>
                  <a:ext uri="{FF2B5EF4-FFF2-40B4-BE49-F238E27FC236}">
                    <a16:creationId xmlns:a16="http://schemas.microsoft.com/office/drawing/2014/main" id="{34A7BAD7-8BB8-4517-BB23-1E94B3712FF7}"/>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90" name="Group 83">
              <a:extLst>
                <a:ext uri="{FF2B5EF4-FFF2-40B4-BE49-F238E27FC236}">
                  <a16:creationId xmlns:a16="http://schemas.microsoft.com/office/drawing/2014/main" id="{CC6176E6-02BC-4805-8720-A59E4DF40E63}"/>
                </a:ext>
              </a:extLst>
            </xdr:cNvPr>
            <xdr:cNvGrpSpPr>
              <a:grpSpLocks/>
            </xdr:cNvGrpSpPr>
          </xdr:nvGrpSpPr>
          <xdr:grpSpPr bwMode="auto">
            <a:xfrm>
              <a:off x="815" y="1111"/>
              <a:ext cx="958" cy="712"/>
              <a:chOff x="815" y="1111"/>
              <a:chExt cx="958" cy="712"/>
            </a:xfrm>
          </xdr:grpSpPr>
          <xdr:sp macro="" textlink="">
            <xdr:nvSpPr>
              <xdr:cNvPr id="594" name="AutoShape 85">
                <a:extLst>
                  <a:ext uri="{FF2B5EF4-FFF2-40B4-BE49-F238E27FC236}">
                    <a16:creationId xmlns:a16="http://schemas.microsoft.com/office/drawing/2014/main" id="{8C4B5A21-CB6F-4C08-B96C-D6B22E8AFFE3}"/>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95" name="Text Box 84">
                <a:extLst>
                  <a:ext uri="{FF2B5EF4-FFF2-40B4-BE49-F238E27FC236}">
                    <a16:creationId xmlns:a16="http://schemas.microsoft.com/office/drawing/2014/main" id="{6A9EEF28-A1E3-404C-B245-399255AD60D5}"/>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91" name="Group 80">
              <a:extLst>
                <a:ext uri="{FF2B5EF4-FFF2-40B4-BE49-F238E27FC236}">
                  <a16:creationId xmlns:a16="http://schemas.microsoft.com/office/drawing/2014/main" id="{FBE03D22-8E7E-4EC5-8E93-59F46C002FD1}"/>
                </a:ext>
              </a:extLst>
            </xdr:cNvPr>
            <xdr:cNvGrpSpPr>
              <a:grpSpLocks/>
            </xdr:cNvGrpSpPr>
          </xdr:nvGrpSpPr>
          <xdr:grpSpPr bwMode="auto">
            <a:xfrm>
              <a:off x="1838" y="1100"/>
              <a:ext cx="958" cy="712"/>
              <a:chOff x="1838" y="1100"/>
              <a:chExt cx="958" cy="712"/>
            </a:xfrm>
          </xdr:grpSpPr>
          <xdr:sp macro="" textlink="">
            <xdr:nvSpPr>
              <xdr:cNvPr id="592" name="AutoShape 82">
                <a:extLst>
                  <a:ext uri="{FF2B5EF4-FFF2-40B4-BE49-F238E27FC236}">
                    <a16:creationId xmlns:a16="http://schemas.microsoft.com/office/drawing/2014/main" id="{DFF8B9F0-EB34-48C4-8E77-C115084919FA}"/>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93" name="Text Box 81">
                <a:extLst>
                  <a:ext uri="{FF2B5EF4-FFF2-40B4-BE49-F238E27FC236}">
                    <a16:creationId xmlns:a16="http://schemas.microsoft.com/office/drawing/2014/main" id="{4BEEE8D4-A24D-47D9-9C2A-4B898F4B26F1}"/>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84" name="Text Box 78">
            <a:extLst>
              <a:ext uri="{FF2B5EF4-FFF2-40B4-BE49-F238E27FC236}">
                <a16:creationId xmlns:a16="http://schemas.microsoft.com/office/drawing/2014/main" id="{F5A31F8B-44C1-4171-A4CB-6FA8B94A3D88}"/>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85" name="Text Box 77">
            <a:extLst>
              <a:ext uri="{FF2B5EF4-FFF2-40B4-BE49-F238E27FC236}">
                <a16:creationId xmlns:a16="http://schemas.microsoft.com/office/drawing/2014/main" id="{D8F2D779-BE77-4476-B5EB-B7A3EFCE0033}"/>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86" name="Text Box 76">
            <a:extLst>
              <a:ext uri="{FF2B5EF4-FFF2-40B4-BE49-F238E27FC236}">
                <a16:creationId xmlns:a16="http://schemas.microsoft.com/office/drawing/2014/main" id="{68C47264-CFAE-45B1-BBC6-3698C03E72C8}"/>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87" name="Text Box 75">
            <a:extLst>
              <a:ext uri="{FF2B5EF4-FFF2-40B4-BE49-F238E27FC236}">
                <a16:creationId xmlns:a16="http://schemas.microsoft.com/office/drawing/2014/main" id="{F989005A-8B59-482A-AF83-35B524E3C5BF}"/>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1494557</xdr:colOff>
      <xdr:row>35</xdr:row>
      <xdr:rowOff>39832</xdr:rowOff>
    </xdr:from>
    <xdr:to>
      <xdr:col>21</xdr:col>
      <xdr:colOff>3745338</xdr:colOff>
      <xdr:row>35</xdr:row>
      <xdr:rowOff>2236185</xdr:rowOff>
    </xdr:to>
    <xdr:grpSp>
      <xdr:nvGrpSpPr>
        <xdr:cNvPr id="600" name="Group 74">
          <a:extLst>
            <a:ext uri="{FF2B5EF4-FFF2-40B4-BE49-F238E27FC236}">
              <a16:creationId xmlns:a16="http://schemas.microsoft.com/office/drawing/2014/main" id="{164AE74E-1F9F-4662-9B62-40A178203CE2}"/>
            </a:ext>
          </a:extLst>
        </xdr:cNvPr>
        <xdr:cNvGrpSpPr>
          <a:grpSpLocks/>
        </xdr:cNvGrpSpPr>
      </xdr:nvGrpSpPr>
      <xdr:grpSpPr bwMode="auto">
        <a:xfrm>
          <a:off x="3673877" y="63712552"/>
          <a:ext cx="2250781" cy="2196353"/>
          <a:chOff x="815" y="707"/>
          <a:chExt cx="1981" cy="1487"/>
        </a:xfrm>
      </xdr:grpSpPr>
      <xdr:grpSp>
        <xdr:nvGrpSpPr>
          <xdr:cNvPr id="601" name="Group 79">
            <a:extLst>
              <a:ext uri="{FF2B5EF4-FFF2-40B4-BE49-F238E27FC236}">
                <a16:creationId xmlns:a16="http://schemas.microsoft.com/office/drawing/2014/main" id="{16ED30FD-AC2E-428C-BD33-8AEEFCA98A6E}"/>
              </a:ext>
            </a:extLst>
          </xdr:cNvPr>
          <xdr:cNvGrpSpPr>
            <a:grpSpLocks/>
          </xdr:cNvGrpSpPr>
        </xdr:nvGrpSpPr>
        <xdr:grpSpPr bwMode="auto">
          <a:xfrm>
            <a:off x="815" y="707"/>
            <a:ext cx="1981" cy="1487"/>
            <a:chOff x="815" y="707"/>
            <a:chExt cx="1981" cy="1487"/>
          </a:xfrm>
        </xdr:grpSpPr>
        <xdr:grpSp>
          <xdr:nvGrpSpPr>
            <xdr:cNvPr id="606" name="Group 89">
              <a:extLst>
                <a:ext uri="{FF2B5EF4-FFF2-40B4-BE49-F238E27FC236}">
                  <a16:creationId xmlns:a16="http://schemas.microsoft.com/office/drawing/2014/main" id="{B7F35A12-1875-45CD-80DD-57ABC334E5D4}"/>
                </a:ext>
              </a:extLst>
            </xdr:cNvPr>
            <xdr:cNvGrpSpPr>
              <a:grpSpLocks/>
            </xdr:cNvGrpSpPr>
          </xdr:nvGrpSpPr>
          <xdr:grpSpPr bwMode="auto">
            <a:xfrm>
              <a:off x="1325" y="707"/>
              <a:ext cx="958" cy="712"/>
              <a:chOff x="1325" y="707"/>
              <a:chExt cx="958" cy="712"/>
            </a:xfrm>
          </xdr:grpSpPr>
          <xdr:sp macro="" textlink="">
            <xdr:nvSpPr>
              <xdr:cNvPr id="616" name="AutoShape 91">
                <a:extLst>
                  <a:ext uri="{FF2B5EF4-FFF2-40B4-BE49-F238E27FC236}">
                    <a16:creationId xmlns:a16="http://schemas.microsoft.com/office/drawing/2014/main" id="{077016F3-AF1A-46B6-9045-C340F78672C8}"/>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17" name="Text Box 90">
                <a:extLst>
                  <a:ext uri="{FF2B5EF4-FFF2-40B4-BE49-F238E27FC236}">
                    <a16:creationId xmlns:a16="http://schemas.microsoft.com/office/drawing/2014/main" id="{EA74D718-3C95-45F3-9963-C28896F89EAF}"/>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07" name="Group 86">
              <a:extLst>
                <a:ext uri="{FF2B5EF4-FFF2-40B4-BE49-F238E27FC236}">
                  <a16:creationId xmlns:a16="http://schemas.microsoft.com/office/drawing/2014/main" id="{E45F7979-0375-49DC-8E36-ED9BAD9DF5BB}"/>
                </a:ext>
              </a:extLst>
            </xdr:cNvPr>
            <xdr:cNvGrpSpPr>
              <a:grpSpLocks/>
            </xdr:cNvGrpSpPr>
          </xdr:nvGrpSpPr>
          <xdr:grpSpPr bwMode="auto">
            <a:xfrm>
              <a:off x="1368" y="1482"/>
              <a:ext cx="958" cy="712"/>
              <a:chOff x="1368" y="1482"/>
              <a:chExt cx="958" cy="712"/>
            </a:xfrm>
          </xdr:grpSpPr>
          <xdr:sp macro="" textlink="">
            <xdr:nvSpPr>
              <xdr:cNvPr id="614" name="AutoShape 88">
                <a:extLst>
                  <a:ext uri="{FF2B5EF4-FFF2-40B4-BE49-F238E27FC236}">
                    <a16:creationId xmlns:a16="http://schemas.microsoft.com/office/drawing/2014/main" id="{625FDE8F-4811-49A9-9759-3EF0D3B0ABEC}"/>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15" name="Text Box 87">
                <a:extLst>
                  <a:ext uri="{FF2B5EF4-FFF2-40B4-BE49-F238E27FC236}">
                    <a16:creationId xmlns:a16="http://schemas.microsoft.com/office/drawing/2014/main" id="{20FDCE55-B3C1-463D-B840-730D3B4D8F59}"/>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08" name="Group 83">
              <a:extLst>
                <a:ext uri="{FF2B5EF4-FFF2-40B4-BE49-F238E27FC236}">
                  <a16:creationId xmlns:a16="http://schemas.microsoft.com/office/drawing/2014/main" id="{B9DC3506-B96E-4180-96C1-AFD7EA0951B1}"/>
                </a:ext>
              </a:extLst>
            </xdr:cNvPr>
            <xdr:cNvGrpSpPr>
              <a:grpSpLocks/>
            </xdr:cNvGrpSpPr>
          </xdr:nvGrpSpPr>
          <xdr:grpSpPr bwMode="auto">
            <a:xfrm>
              <a:off x="815" y="1111"/>
              <a:ext cx="958" cy="712"/>
              <a:chOff x="815" y="1111"/>
              <a:chExt cx="958" cy="712"/>
            </a:xfrm>
          </xdr:grpSpPr>
          <xdr:sp macro="" textlink="">
            <xdr:nvSpPr>
              <xdr:cNvPr id="612" name="AutoShape 85">
                <a:extLst>
                  <a:ext uri="{FF2B5EF4-FFF2-40B4-BE49-F238E27FC236}">
                    <a16:creationId xmlns:a16="http://schemas.microsoft.com/office/drawing/2014/main" id="{DA1BDEC2-61C7-4CB3-85F6-47223B00FC6B}"/>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13" name="Text Box 84">
                <a:extLst>
                  <a:ext uri="{FF2B5EF4-FFF2-40B4-BE49-F238E27FC236}">
                    <a16:creationId xmlns:a16="http://schemas.microsoft.com/office/drawing/2014/main" id="{1A57B925-D39D-4FE2-B631-EF202750CB15}"/>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09" name="Group 80">
              <a:extLst>
                <a:ext uri="{FF2B5EF4-FFF2-40B4-BE49-F238E27FC236}">
                  <a16:creationId xmlns:a16="http://schemas.microsoft.com/office/drawing/2014/main" id="{43A0EFA0-C3BB-4719-838C-F39BB0960C18}"/>
                </a:ext>
              </a:extLst>
            </xdr:cNvPr>
            <xdr:cNvGrpSpPr>
              <a:grpSpLocks/>
            </xdr:cNvGrpSpPr>
          </xdr:nvGrpSpPr>
          <xdr:grpSpPr bwMode="auto">
            <a:xfrm>
              <a:off x="1838" y="1100"/>
              <a:ext cx="958" cy="712"/>
              <a:chOff x="1838" y="1100"/>
              <a:chExt cx="958" cy="712"/>
            </a:xfrm>
          </xdr:grpSpPr>
          <xdr:sp macro="" textlink="">
            <xdr:nvSpPr>
              <xdr:cNvPr id="610" name="AutoShape 82">
                <a:extLst>
                  <a:ext uri="{FF2B5EF4-FFF2-40B4-BE49-F238E27FC236}">
                    <a16:creationId xmlns:a16="http://schemas.microsoft.com/office/drawing/2014/main" id="{64E58F6F-FC38-4735-9078-C593665077CB}"/>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11" name="Text Box 81">
                <a:extLst>
                  <a:ext uri="{FF2B5EF4-FFF2-40B4-BE49-F238E27FC236}">
                    <a16:creationId xmlns:a16="http://schemas.microsoft.com/office/drawing/2014/main" id="{CD416895-3198-4341-8AD1-E9F636CAA763}"/>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02" name="Text Box 78">
            <a:extLst>
              <a:ext uri="{FF2B5EF4-FFF2-40B4-BE49-F238E27FC236}">
                <a16:creationId xmlns:a16="http://schemas.microsoft.com/office/drawing/2014/main" id="{55061A00-FE91-4DCD-BC41-D3DB2DAED825}"/>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03" name="Text Box 77">
            <a:extLst>
              <a:ext uri="{FF2B5EF4-FFF2-40B4-BE49-F238E27FC236}">
                <a16:creationId xmlns:a16="http://schemas.microsoft.com/office/drawing/2014/main" id="{123F8D1A-55AE-4924-B4C9-0AEA10D99713}"/>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04" name="Text Box 76">
            <a:extLst>
              <a:ext uri="{FF2B5EF4-FFF2-40B4-BE49-F238E27FC236}">
                <a16:creationId xmlns:a16="http://schemas.microsoft.com/office/drawing/2014/main" id="{7499A8D4-A2D9-4FF5-9466-8F00B4CA475A}"/>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05" name="Text Box 75">
            <a:extLst>
              <a:ext uri="{FF2B5EF4-FFF2-40B4-BE49-F238E27FC236}">
                <a16:creationId xmlns:a16="http://schemas.microsoft.com/office/drawing/2014/main" id="{F6D429D1-AC34-4802-B43E-F635EDD199A9}"/>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1494557</xdr:colOff>
      <xdr:row>36</xdr:row>
      <xdr:rowOff>87457</xdr:rowOff>
    </xdr:from>
    <xdr:to>
      <xdr:col>21</xdr:col>
      <xdr:colOff>3745338</xdr:colOff>
      <xdr:row>36</xdr:row>
      <xdr:rowOff>2283810</xdr:rowOff>
    </xdr:to>
    <xdr:grpSp>
      <xdr:nvGrpSpPr>
        <xdr:cNvPr id="618" name="Group 74">
          <a:extLst>
            <a:ext uri="{FF2B5EF4-FFF2-40B4-BE49-F238E27FC236}">
              <a16:creationId xmlns:a16="http://schemas.microsoft.com/office/drawing/2014/main" id="{D35D0630-5E7F-4017-9C73-940E35916852}"/>
            </a:ext>
          </a:extLst>
        </xdr:cNvPr>
        <xdr:cNvGrpSpPr>
          <a:grpSpLocks/>
        </xdr:cNvGrpSpPr>
      </xdr:nvGrpSpPr>
      <xdr:grpSpPr bwMode="auto">
        <a:xfrm>
          <a:off x="3673877" y="66183337"/>
          <a:ext cx="2250781" cy="2196353"/>
          <a:chOff x="815" y="707"/>
          <a:chExt cx="1981" cy="1487"/>
        </a:xfrm>
      </xdr:grpSpPr>
      <xdr:grpSp>
        <xdr:nvGrpSpPr>
          <xdr:cNvPr id="619" name="Group 79">
            <a:extLst>
              <a:ext uri="{FF2B5EF4-FFF2-40B4-BE49-F238E27FC236}">
                <a16:creationId xmlns:a16="http://schemas.microsoft.com/office/drawing/2014/main" id="{0E8E456A-4C30-4AD5-9D62-4F320C83C5D8}"/>
              </a:ext>
            </a:extLst>
          </xdr:cNvPr>
          <xdr:cNvGrpSpPr>
            <a:grpSpLocks/>
          </xdr:cNvGrpSpPr>
        </xdr:nvGrpSpPr>
        <xdr:grpSpPr bwMode="auto">
          <a:xfrm>
            <a:off x="815" y="707"/>
            <a:ext cx="1981" cy="1487"/>
            <a:chOff x="815" y="707"/>
            <a:chExt cx="1981" cy="1487"/>
          </a:xfrm>
        </xdr:grpSpPr>
        <xdr:grpSp>
          <xdr:nvGrpSpPr>
            <xdr:cNvPr id="624" name="Group 89">
              <a:extLst>
                <a:ext uri="{FF2B5EF4-FFF2-40B4-BE49-F238E27FC236}">
                  <a16:creationId xmlns:a16="http://schemas.microsoft.com/office/drawing/2014/main" id="{65822D26-90EB-468F-99E4-3B50D90FC595}"/>
                </a:ext>
              </a:extLst>
            </xdr:cNvPr>
            <xdr:cNvGrpSpPr>
              <a:grpSpLocks/>
            </xdr:cNvGrpSpPr>
          </xdr:nvGrpSpPr>
          <xdr:grpSpPr bwMode="auto">
            <a:xfrm>
              <a:off x="1325" y="707"/>
              <a:ext cx="958" cy="712"/>
              <a:chOff x="1325" y="707"/>
              <a:chExt cx="958" cy="712"/>
            </a:xfrm>
          </xdr:grpSpPr>
          <xdr:sp macro="" textlink="">
            <xdr:nvSpPr>
              <xdr:cNvPr id="634" name="AutoShape 91">
                <a:extLst>
                  <a:ext uri="{FF2B5EF4-FFF2-40B4-BE49-F238E27FC236}">
                    <a16:creationId xmlns:a16="http://schemas.microsoft.com/office/drawing/2014/main" id="{696F697A-CB77-4B43-A37F-318510605479}"/>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35" name="Text Box 90">
                <a:extLst>
                  <a:ext uri="{FF2B5EF4-FFF2-40B4-BE49-F238E27FC236}">
                    <a16:creationId xmlns:a16="http://schemas.microsoft.com/office/drawing/2014/main" id="{692FA424-FE95-4060-B581-E596A3F89775}"/>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25" name="Group 86">
              <a:extLst>
                <a:ext uri="{FF2B5EF4-FFF2-40B4-BE49-F238E27FC236}">
                  <a16:creationId xmlns:a16="http://schemas.microsoft.com/office/drawing/2014/main" id="{9AAA9BA5-5479-4122-B5E4-99F37802D0BA}"/>
                </a:ext>
              </a:extLst>
            </xdr:cNvPr>
            <xdr:cNvGrpSpPr>
              <a:grpSpLocks/>
            </xdr:cNvGrpSpPr>
          </xdr:nvGrpSpPr>
          <xdr:grpSpPr bwMode="auto">
            <a:xfrm>
              <a:off x="1368" y="1482"/>
              <a:ext cx="958" cy="712"/>
              <a:chOff x="1368" y="1482"/>
              <a:chExt cx="958" cy="712"/>
            </a:xfrm>
          </xdr:grpSpPr>
          <xdr:sp macro="" textlink="">
            <xdr:nvSpPr>
              <xdr:cNvPr id="632" name="AutoShape 88">
                <a:extLst>
                  <a:ext uri="{FF2B5EF4-FFF2-40B4-BE49-F238E27FC236}">
                    <a16:creationId xmlns:a16="http://schemas.microsoft.com/office/drawing/2014/main" id="{67B34720-202C-4613-9A35-01B6127BC2D9}"/>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33" name="Text Box 87">
                <a:extLst>
                  <a:ext uri="{FF2B5EF4-FFF2-40B4-BE49-F238E27FC236}">
                    <a16:creationId xmlns:a16="http://schemas.microsoft.com/office/drawing/2014/main" id="{4CED6304-BA80-47AF-B450-B9E05E18E0A4}"/>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26" name="Group 83">
              <a:extLst>
                <a:ext uri="{FF2B5EF4-FFF2-40B4-BE49-F238E27FC236}">
                  <a16:creationId xmlns:a16="http://schemas.microsoft.com/office/drawing/2014/main" id="{57C0C53C-A5B3-4022-A6B2-24F8395A2E02}"/>
                </a:ext>
              </a:extLst>
            </xdr:cNvPr>
            <xdr:cNvGrpSpPr>
              <a:grpSpLocks/>
            </xdr:cNvGrpSpPr>
          </xdr:nvGrpSpPr>
          <xdr:grpSpPr bwMode="auto">
            <a:xfrm>
              <a:off x="815" y="1111"/>
              <a:ext cx="958" cy="712"/>
              <a:chOff x="815" y="1111"/>
              <a:chExt cx="958" cy="712"/>
            </a:xfrm>
          </xdr:grpSpPr>
          <xdr:sp macro="" textlink="">
            <xdr:nvSpPr>
              <xdr:cNvPr id="630" name="AutoShape 85">
                <a:extLst>
                  <a:ext uri="{FF2B5EF4-FFF2-40B4-BE49-F238E27FC236}">
                    <a16:creationId xmlns:a16="http://schemas.microsoft.com/office/drawing/2014/main" id="{B508BB7B-65AB-4A26-9BEE-896226855241}"/>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31" name="Text Box 84">
                <a:extLst>
                  <a:ext uri="{FF2B5EF4-FFF2-40B4-BE49-F238E27FC236}">
                    <a16:creationId xmlns:a16="http://schemas.microsoft.com/office/drawing/2014/main" id="{0FE01719-5D85-40A4-9896-C09A3C8DFA47}"/>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27" name="Group 80">
              <a:extLst>
                <a:ext uri="{FF2B5EF4-FFF2-40B4-BE49-F238E27FC236}">
                  <a16:creationId xmlns:a16="http://schemas.microsoft.com/office/drawing/2014/main" id="{E4C8298F-BD13-4368-AB96-454531D6426F}"/>
                </a:ext>
              </a:extLst>
            </xdr:cNvPr>
            <xdr:cNvGrpSpPr>
              <a:grpSpLocks/>
            </xdr:cNvGrpSpPr>
          </xdr:nvGrpSpPr>
          <xdr:grpSpPr bwMode="auto">
            <a:xfrm>
              <a:off x="1838" y="1100"/>
              <a:ext cx="958" cy="712"/>
              <a:chOff x="1838" y="1100"/>
              <a:chExt cx="958" cy="712"/>
            </a:xfrm>
          </xdr:grpSpPr>
          <xdr:sp macro="" textlink="">
            <xdr:nvSpPr>
              <xdr:cNvPr id="628" name="AutoShape 82">
                <a:extLst>
                  <a:ext uri="{FF2B5EF4-FFF2-40B4-BE49-F238E27FC236}">
                    <a16:creationId xmlns:a16="http://schemas.microsoft.com/office/drawing/2014/main" id="{39A9BB62-B8C9-40F5-AF0F-C2BBA955770C}"/>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29" name="Text Box 81">
                <a:extLst>
                  <a:ext uri="{FF2B5EF4-FFF2-40B4-BE49-F238E27FC236}">
                    <a16:creationId xmlns:a16="http://schemas.microsoft.com/office/drawing/2014/main" id="{6AB9A0B1-2FC6-4ED0-A3DE-A742AEE40741}"/>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20" name="Text Box 78">
            <a:extLst>
              <a:ext uri="{FF2B5EF4-FFF2-40B4-BE49-F238E27FC236}">
                <a16:creationId xmlns:a16="http://schemas.microsoft.com/office/drawing/2014/main" id="{21AE6337-FA94-43B8-A0F4-0502C9521735}"/>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21" name="Text Box 77">
            <a:extLst>
              <a:ext uri="{FF2B5EF4-FFF2-40B4-BE49-F238E27FC236}">
                <a16:creationId xmlns:a16="http://schemas.microsoft.com/office/drawing/2014/main" id="{A884479B-F187-44F5-A7F1-AEF9B603C44E}"/>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22" name="Text Box 76">
            <a:extLst>
              <a:ext uri="{FF2B5EF4-FFF2-40B4-BE49-F238E27FC236}">
                <a16:creationId xmlns:a16="http://schemas.microsoft.com/office/drawing/2014/main" id="{CBD1431E-CCFB-43F7-93AC-48B59397FC0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23" name="Text Box 75">
            <a:extLst>
              <a:ext uri="{FF2B5EF4-FFF2-40B4-BE49-F238E27FC236}">
                <a16:creationId xmlns:a16="http://schemas.microsoft.com/office/drawing/2014/main" id="{7FA29D61-3258-4A6A-A2EC-FAE1EF099366}"/>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1551707</xdr:colOff>
      <xdr:row>37</xdr:row>
      <xdr:rowOff>144607</xdr:rowOff>
    </xdr:from>
    <xdr:to>
      <xdr:col>21</xdr:col>
      <xdr:colOff>3802488</xdr:colOff>
      <xdr:row>37</xdr:row>
      <xdr:rowOff>2340960</xdr:rowOff>
    </xdr:to>
    <xdr:grpSp>
      <xdr:nvGrpSpPr>
        <xdr:cNvPr id="636" name="Group 74">
          <a:extLst>
            <a:ext uri="{FF2B5EF4-FFF2-40B4-BE49-F238E27FC236}">
              <a16:creationId xmlns:a16="http://schemas.microsoft.com/office/drawing/2014/main" id="{7CA0F1DA-8CB8-485E-B06D-E7855CB05341}"/>
            </a:ext>
          </a:extLst>
        </xdr:cNvPr>
        <xdr:cNvGrpSpPr>
          <a:grpSpLocks/>
        </xdr:cNvGrpSpPr>
      </xdr:nvGrpSpPr>
      <xdr:grpSpPr bwMode="auto">
        <a:xfrm>
          <a:off x="3731027" y="68663647"/>
          <a:ext cx="2250781" cy="2196353"/>
          <a:chOff x="815" y="707"/>
          <a:chExt cx="1981" cy="1487"/>
        </a:xfrm>
      </xdr:grpSpPr>
      <xdr:grpSp>
        <xdr:nvGrpSpPr>
          <xdr:cNvPr id="637" name="Group 79">
            <a:extLst>
              <a:ext uri="{FF2B5EF4-FFF2-40B4-BE49-F238E27FC236}">
                <a16:creationId xmlns:a16="http://schemas.microsoft.com/office/drawing/2014/main" id="{D06771A8-A2F4-4389-9160-41B012F669B2}"/>
              </a:ext>
            </a:extLst>
          </xdr:cNvPr>
          <xdr:cNvGrpSpPr>
            <a:grpSpLocks/>
          </xdr:cNvGrpSpPr>
        </xdr:nvGrpSpPr>
        <xdr:grpSpPr bwMode="auto">
          <a:xfrm>
            <a:off x="815" y="707"/>
            <a:ext cx="1981" cy="1487"/>
            <a:chOff x="815" y="707"/>
            <a:chExt cx="1981" cy="1487"/>
          </a:xfrm>
        </xdr:grpSpPr>
        <xdr:grpSp>
          <xdr:nvGrpSpPr>
            <xdr:cNvPr id="642" name="Group 89">
              <a:extLst>
                <a:ext uri="{FF2B5EF4-FFF2-40B4-BE49-F238E27FC236}">
                  <a16:creationId xmlns:a16="http://schemas.microsoft.com/office/drawing/2014/main" id="{3DF24752-A35D-4398-BB78-66FA26A32EC7}"/>
                </a:ext>
              </a:extLst>
            </xdr:cNvPr>
            <xdr:cNvGrpSpPr>
              <a:grpSpLocks/>
            </xdr:cNvGrpSpPr>
          </xdr:nvGrpSpPr>
          <xdr:grpSpPr bwMode="auto">
            <a:xfrm>
              <a:off x="1325" y="707"/>
              <a:ext cx="958" cy="712"/>
              <a:chOff x="1325" y="707"/>
              <a:chExt cx="958" cy="712"/>
            </a:xfrm>
          </xdr:grpSpPr>
          <xdr:sp macro="" textlink="">
            <xdr:nvSpPr>
              <xdr:cNvPr id="652" name="AutoShape 91">
                <a:extLst>
                  <a:ext uri="{FF2B5EF4-FFF2-40B4-BE49-F238E27FC236}">
                    <a16:creationId xmlns:a16="http://schemas.microsoft.com/office/drawing/2014/main" id="{BEC0C1B0-D5F6-4C2A-B5F3-C38E1285261E}"/>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53" name="Text Box 90">
                <a:extLst>
                  <a:ext uri="{FF2B5EF4-FFF2-40B4-BE49-F238E27FC236}">
                    <a16:creationId xmlns:a16="http://schemas.microsoft.com/office/drawing/2014/main" id="{A23EDA31-417F-4A71-AE53-1D08D3F6C790}"/>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43" name="Group 86">
              <a:extLst>
                <a:ext uri="{FF2B5EF4-FFF2-40B4-BE49-F238E27FC236}">
                  <a16:creationId xmlns:a16="http://schemas.microsoft.com/office/drawing/2014/main" id="{A120C711-7690-4DCE-9306-611B59EFD772}"/>
                </a:ext>
              </a:extLst>
            </xdr:cNvPr>
            <xdr:cNvGrpSpPr>
              <a:grpSpLocks/>
            </xdr:cNvGrpSpPr>
          </xdr:nvGrpSpPr>
          <xdr:grpSpPr bwMode="auto">
            <a:xfrm>
              <a:off x="1368" y="1482"/>
              <a:ext cx="958" cy="712"/>
              <a:chOff x="1368" y="1482"/>
              <a:chExt cx="958" cy="712"/>
            </a:xfrm>
          </xdr:grpSpPr>
          <xdr:sp macro="" textlink="">
            <xdr:nvSpPr>
              <xdr:cNvPr id="650" name="AutoShape 88">
                <a:extLst>
                  <a:ext uri="{FF2B5EF4-FFF2-40B4-BE49-F238E27FC236}">
                    <a16:creationId xmlns:a16="http://schemas.microsoft.com/office/drawing/2014/main" id="{3B88B0C1-2CC5-4D4D-8E2A-9FCAB776FAFE}"/>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51" name="Text Box 87">
                <a:extLst>
                  <a:ext uri="{FF2B5EF4-FFF2-40B4-BE49-F238E27FC236}">
                    <a16:creationId xmlns:a16="http://schemas.microsoft.com/office/drawing/2014/main" id="{D8291A70-50DE-4DFE-AF6F-170BE455FACA}"/>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44" name="Group 83">
              <a:extLst>
                <a:ext uri="{FF2B5EF4-FFF2-40B4-BE49-F238E27FC236}">
                  <a16:creationId xmlns:a16="http://schemas.microsoft.com/office/drawing/2014/main" id="{0D5CAE0E-1059-4FEB-A3C3-FA7C8862A07A}"/>
                </a:ext>
              </a:extLst>
            </xdr:cNvPr>
            <xdr:cNvGrpSpPr>
              <a:grpSpLocks/>
            </xdr:cNvGrpSpPr>
          </xdr:nvGrpSpPr>
          <xdr:grpSpPr bwMode="auto">
            <a:xfrm>
              <a:off x="815" y="1111"/>
              <a:ext cx="958" cy="712"/>
              <a:chOff x="815" y="1111"/>
              <a:chExt cx="958" cy="712"/>
            </a:xfrm>
          </xdr:grpSpPr>
          <xdr:sp macro="" textlink="">
            <xdr:nvSpPr>
              <xdr:cNvPr id="648" name="AutoShape 85">
                <a:extLst>
                  <a:ext uri="{FF2B5EF4-FFF2-40B4-BE49-F238E27FC236}">
                    <a16:creationId xmlns:a16="http://schemas.microsoft.com/office/drawing/2014/main" id="{DBA6580A-EBBB-4BBC-A271-59EBDBE922B1}"/>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49" name="Text Box 84">
                <a:extLst>
                  <a:ext uri="{FF2B5EF4-FFF2-40B4-BE49-F238E27FC236}">
                    <a16:creationId xmlns:a16="http://schemas.microsoft.com/office/drawing/2014/main" id="{3CDB02D4-B800-4CF8-9EC3-B73E55EB9C61}"/>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45" name="Group 80">
              <a:extLst>
                <a:ext uri="{FF2B5EF4-FFF2-40B4-BE49-F238E27FC236}">
                  <a16:creationId xmlns:a16="http://schemas.microsoft.com/office/drawing/2014/main" id="{869A185C-B35F-46F7-8E6A-579ECD184C01}"/>
                </a:ext>
              </a:extLst>
            </xdr:cNvPr>
            <xdr:cNvGrpSpPr>
              <a:grpSpLocks/>
            </xdr:cNvGrpSpPr>
          </xdr:nvGrpSpPr>
          <xdr:grpSpPr bwMode="auto">
            <a:xfrm>
              <a:off x="1838" y="1100"/>
              <a:ext cx="958" cy="712"/>
              <a:chOff x="1838" y="1100"/>
              <a:chExt cx="958" cy="712"/>
            </a:xfrm>
          </xdr:grpSpPr>
          <xdr:sp macro="" textlink="">
            <xdr:nvSpPr>
              <xdr:cNvPr id="646" name="AutoShape 82">
                <a:extLst>
                  <a:ext uri="{FF2B5EF4-FFF2-40B4-BE49-F238E27FC236}">
                    <a16:creationId xmlns:a16="http://schemas.microsoft.com/office/drawing/2014/main" id="{A97AD611-DCFB-47B5-A3EA-393ED8ADEE70}"/>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47" name="Text Box 81">
                <a:extLst>
                  <a:ext uri="{FF2B5EF4-FFF2-40B4-BE49-F238E27FC236}">
                    <a16:creationId xmlns:a16="http://schemas.microsoft.com/office/drawing/2014/main" id="{7BEA1EC6-C736-4AA6-92CA-3C69B46961C1}"/>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38" name="Text Box 78">
            <a:extLst>
              <a:ext uri="{FF2B5EF4-FFF2-40B4-BE49-F238E27FC236}">
                <a16:creationId xmlns:a16="http://schemas.microsoft.com/office/drawing/2014/main" id="{2A89AD6B-2E36-40BE-9758-0CCB42E1DE67}"/>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39" name="Text Box 77">
            <a:extLst>
              <a:ext uri="{FF2B5EF4-FFF2-40B4-BE49-F238E27FC236}">
                <a16:creationId xmlns:a16="http://schemas.microsoft.com/office/drawing/2014/main" id="{D1F62E64-BF41-4C43-B6C5-E75E79A437F6}"/>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40" name="Text Box 76">
            <a:extLst>
              <a:ext uri="{FF2B5EF4-FFF2-40B4-BE49-F238E27FC236}">
                <a16:creationId xmlns:a16="http://schemas.microsoft.com/office/drawing/2014/main" id="{1D28758C-2D3D-4407-BDFB-DF56D4F34232}"/>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41" name="Text Box 75">
            <a:extLst>
              <a:ext uri="{FF2B5EF4-FFF2-40B4-BE49-F238E27FC236}">
                <a16:creationId xmlns:a16="http://schemas.microsoft.com/office/drawing/2014/main" id="{A708A2A4-EA9F-4B9F-8DAC-A29D2DA5804D}"/>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1561232</xdr:colOff>
      <xdr:row>39</xdr:row>
      <xdr:rowOff>154132</xdr:rowOff>
    </xdr:from>
    <xdr:to>
      <xdr:col>21</xdr:col>
      <xdr:colOff>3812013</xdr:colOff>
      <xdr:row>39</xdr:row>
      <xdr:rowOff>2350485</xdr:rowOff>
    </xdr:to>
    <xdr:grpSp>
      <xdr:nvGrpSpPr>
        <xdr:cNvPr id="654" name="Group 74">
          <a:extLst>
            <a:ext uri="{FF2B5EF4-FFF2-40B4-BE49-F238E27FC236}">
              <a16:creationId xmlns:a16="http://schemas.microsoft.com/office/drawing/2014/main" id="{D5D303D8-E6C3-4186-9AC3-285E55EF7A02}"/>
            </a:ext>
          </a:extLst>
        </xdr:cNvPr>
        <xdr:cNvGrpSpPr>
          <a:grpSpLocks/>
        </xdr:cNvGrpSpPr>
      </xdr:nvGrpSpPr>
      <xdr:grpSpPr bwMode="auto">
        <a:xfrm>
          <a:off x="3740552" y="73519492"/>
          <a:ext cx="2250781" cy="2196353"/>
          <a:chOff x="815" y="707"/>
          <a:chExt cx="1981" cy="1487"/>
        </a:xfrm>
      </xdr:grpSpPr>
      <xdr:grpSp>
        <xdr:nvGrpSpPr>
          <xdr:cNvPr id="655" name="Group 79">
            <a:extLst>
              <a:ext uri="{FF2B5EF4-FFF2-40B4-BE49-F238E27FC236}">
                <a16:creationId xmlns:a16="http://schemas.microsoft.com/office/drawing/2014/main" id="{830FDB55-156A-4B60-903C-556ED1A9A106}"/>
              </a:ext>
            </a:extLst>
          </xdr:cNvPr>
          <xdr:cNvGrpSpPr>
            <a:grpSpLocks/>
          </xdr:cNvGrpSpPr>
        </xdr:nvGrpSpPr>
        <xdr:grpSpPr bwMode="auto">
          <a:xfrm>
            <a:off x="815" y="707"/>
            <a:ext cx="1981" cy="1487"/>
            <a:chOff x="815" y="707"/>
            <a:chExt cx="1981" cy="1487"/>
          </a:xfrm>
        </xdr:grpSpPr>
        <xdr:grpSp>
          <xdr:nvGrpSpPr>
            <xdr:cNvPr id="660" name="Group 89">
              <a:extLst>
                <a:ext uri="{FF2B5EF4-FFF2-40B4-BE49-F238E27FC236}">
                  <a16:creationId xmlns:a16="http://schemas.microsoft.com/office/drawing/2014/main" id="{FF3478E8-00A8-4121-A3F8-A49D6E6A301E}"/>
                </a:ext>
              </a:extLst>
            </xdr:cNvPr>
            <xdr:cNvGrpSpPr>
              <a:grpSpLocks/>
            </xdr:cNvGrpSpPr>
          </xdr:nvGrpSpPr>
          <xdr:grpSpPr bwMode="auto">
            <a:xfrm>
              <a:off x="1325" y="707"/>
              <a:ext cx="958" cy="712"/>
              <a:chOff x="1325" y="707"/>
              <a:chExt cx="958" cy="712"/>
            </a:xfrm>
          </xdr:grpSpPr>
          <xdr:sp macro="" textlink="">
            <xdr:nvSpPr>
              <xdr:cNvPr id="670" name="AutoShape 91">
                <a:extLst>
                  <a:ext uri="{FF2B5EF4-FFF2-40B4-BE49-F238E27FC236}">
                    <a16:creationId xmlns:a16="http://schemas.microsoft.com/office/drawing/2014/main" id="{D89D63DF-77D2-4794-9973-4B1B8C74248B}"/>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71" name="Text Box 90">
                <a:extLst>
                  <a:ext uri="{FF2B5EF4-FFF2-40B4-BE49-F238E27FC236}">
                    <a16:creationId xmlns:a16="http://schemas.microsoft.com/office/drawing/2014/main" id="{B9CA718A-D3E5-42D1-97C9-7BF48F385FDF}"/>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61" name="Group 86">
              <a:extLst>
                <a:ext uri="{FF2B5EF4-FFF2-40B4-BE49-F238E27FC236}">
                  <a16:creationId xmlns:a16="http://schemas.microsoft.com/office/drawing/2014/main" id="{FC1E4FF0-BD60-4B8E-AF92-7B26EBB57E91}"/>
                </a:ext>
              </a:extLst>
            </xdr:cNvPr>
            <xdr:cNvGrpSpPr>
              <a:grpSpLocks/>
            </xdr:cNvGrpSpPr>
          </xdr:nvGrpSpPr>
          <xdr:grpSpPr bwMode="auto">
            <a:xfrm>
              <a:off x="1368" y="1482"/>
              <a:ext cx="958" cy="712"/>
              <a:chOff x="1368" y="1482"/>
              <a:chExt cx="958" cy="712"/>
            </a:xfrm>
          </xdr:grpSpPr>
          <xdr:sp macro="" textlink="">
            <xdr:nvSpPr>
              <xdr:cNvPr id="668" name="AutoShape 88">
                <a:extLst>
                  <a:ext uri="{FF2B5EF4-FFF2-40B4-BE49-F238E27FC236}">
                    <a16:creationId xmlns:a16="http://schemas.microsoft.com/office/drawing/2014/main" id="{D311FD82-9D4D-4D41-9116-EC1726B9D835}"/>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69" name="Text Box 87">
                <a:extLst>
                  <a:ext uri="{FF2B5EF4-FFF2-40B4-BE49-F238E27FC236}">
                    <a16:creationId xmlns:a16="http://schemas.microsoft.com/office/drawing/2014/main" id="{72B52322-F0D6-4B1B-A91D-E226F7E67AE4}"/>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62" name="Group 83">
              <a:extLst>
                <a:ext uri="{FF2B5EF4-FFF2-40B4-BE49-F238E27FC236}">
                  <a16:creationId xmlns:a16="http://schemas.microsoft.com/office/drawing/2014/main" id="{26C5B04E-1B6E-49EB-BA1B-A0371BC85044}"/>
                </a:ext>
              </a:extLst>
            </xdr:cNvPr>
            <xdr:cNvGrpSpPr>
              <a:grpSpLocks/>
            </xdr:cNvGrpSpPr>
          </xdr:nvGrpSpPr>
          <xdr:grpSpPr bwMode="auto">
            <a:xfrm>
              <a:off x="815" y="1111"/>
              <a:ext cx="958" cy="712"/>
              <a:chOff x="815" y="1111"/>
              <a:chExt cx="958" cy="712"/>
            </a:xfrm>
          </xdr:grpSpPr>
          <xdr:sp macro="" textlink="">
            <xdr:nvSpPr>
              <xdr:cNvPr id="666" name="AutoShape 85">
                <a:extLst>
                  <a:ext uri="{FF2B5EF4-FFF2-40B4-BE49-F238E27FC236}">
                    <a16:creationId xmlns:a16="http://schemas.microsoft.com/office/drawing/2014/main" id="{ED3DC998-E925-482B-A6C3-FE899D359A1E}"/>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67" name="Text Box 84">
                <a:extLst>
                  <a:ext uri="{FF2B5EF4-FFF2-40B4-BE49-F238E27FC236}">
                    <a16:creationId xmlns:a16="http://schemas.microsoft.com/office/drawing/2014/main" id="{74919771-FB13-43A3-8960-6569DB9071E0}"/>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63" name="Group 80">
              <a:extLst>
                <a:ext uri="{FF2B5EF4-FFF2-40B4-BE49-F238E27FC236}">
                  <a16:creationId xmlns:a16="http://schemas.microsoft.com/office/drawing/2014/main" id="{0F82F32C-16B8-4BF2-8697-2507DB082D95}"/>
                </a:ext>
              </a:extLst>
            </xdr:cNvPr>
            <xdr:cNvGrpSpPr>
              <a:grpSpLocks/>
            </xdr:cNvGrpSpPr>
          </xdr:nvGrpSpPr>
          <xdr:grpSpPr bwMode="auto">
            <a:xfrm>
              <a:off x="1838" y="1100"/>
              <a:ext cx="958" cy="712"/>
              <a:chOff x="1838" y="1100"/>
              <a:chExt cx="958" cy="712"/>
            </a:xfrm>
          </xdr:grpSpPr>
          <xdr:sp macro="" textlink="">
            <xdr:nvSpPr>
              <xdr:cNvPr id="664" name="AutoShape 82">
                <a:extLst>
                  <a:ext uri="{FF2B5EF4-FFF2-40B4-BE49-F238E27FC236}">
                    <a16:creationId xmlns:a16="http://schemas.microsoft.com/office/drawing/2014/main" id="{1915189C-AE59-441B-BC83-FC9FF23D801D}"/>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65" name="Text Box 81">
                <a:extLst>
                  <a:ext uri="{FF2B5EF4-FFF2-40B4-BE49-F238E27FC236}">
                    <a16:creationId xmlns:a16="http://schemas.microsoft.com/office/drawing/2014/main" id="{F6259651-50DE-4C0A-A6F9-DB106B83A339}"/>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56" name="Text Box 78">
            <a:extLst>
              <a:ext uri="{FF2B5EF4-FFF2-40B4-BE49-F238E27FC236}">
                <a16:creationId xmlns:a16="http://schemas.microsoft.com/office/drawing/2014/main" id="{5ECDDA29-D82E-4798-A15B-4EA831527939}"/>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57" name="Text Box 77">
            <a:extLst>
              <a:ext uri="{FF2B5EF4-FFF2-40B4-BE49-F238E27FC236}">
                <a16:creationId xmlns:a16="http://schemas.microsoft.com/office/drawing/2014/main" id="{44A2CA04-E62B-489D-8D5C-50F4607C6477}"/>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58" name="Text Box 76">
            <a:extLst>
              <a:ext uri="{FF2B5EF4-FFF2-40B4-BE49-F238E27FC236}">
                <a16:creationId xmlns:a16="http://schemas.microsoft.com/office/drawing/2014/main" id="{EBE612F0-A9D5-4D81-910C-BCD0E1D9BDBB}"/>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59" name="Text Box 75">
            <a:extLst>
              <a:ext uri="{FF2B5EF4-FFF2-40B4-BE49-F238E27FC236}">
                <a16:creationId xmlns:a16="http://schemas.microsoft.com/office/drawing/2014/main" id="{2FA9AA54-0D0C-49A6-AC62-CE143ED6ECA9}"/>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1397000</xdr:colOff>
      <xdr:row>15</xdr:row>
      <xdr:rowOff>158750</xdr:rowOff>
    </xdr:from>
    <xdr:to>
      <xdr:col>21</xdr:col>
      <xdr:colOff>3647781</xdr:colOff>
      <xdr:row>15</xdr:row>
      <xdr:rowOff>2355103</xdr:rowOff>
    </xdr:to>
    <xdr:grpSp>
      <xdr:nvGrpSpPr>
        <xdr:cNvPr id="690" name="Group 74">
          <a:extLst>
            <a:ext uri="{FF2B5EF4-FFF2-40B4-BE49-F238E27FC236}">
              <a16:creationId xmlns:a16="http://schemas.microsoft.com/office/drawing/2014/main" id="{8B79E29C-4211-45FA-9FD3-916F3E208924}"/>
            </a:ext>
          </a:extLst>
        </xdr:cNvPr>
        <xdr:cNvGrpSpPr>
          <a:grpSpLocks/>
        </xdr:cNvGrpSpPr>
      </xdr:nvGrpSpPr>
      <xdr:grpSpPr bwMode="auto">
        <a:xfrm>
          <a:off x="3576320" y="19132550"/>
          <a:ext cx="2250781" cy="2196353"/>
          <a:chOff x="815" y="707"/>
          <a:chExt cx="1981" cy="1487"/>
        </a:xfrm>
      </xdr:grpSpPr>
      <xdr:grpSp>
        <xdr:nvGrpSpPr>
          <xdr:cNvPr id="691" name="Group 79">
            <a:extLst>
              <a:ext uri="{FF2B5EF4-FFF2-40B4-BE49-F238E27FC236}">
                <a16:creationId xmlns:a16="http://schemas.microsoft.com/office/drawing/2014/main" id="{BB6D319A-CB51-4E25-9BA5-2DC70A5DD1FF}"/>
              </a:ext>
            </a:extLst>
          </xdr:cNvPr>
          <xdr:cNvGrpSpPr>
            <a:grpSpLocks/>
          </xdr:cNvGrpSpPr>
        </xdr:nvGrpSpPr>
        <xdr:grpSpPr bwMode="auto">
          <a:xfrm>
            <a:off x="815" y="707"/>
            <a:ext cx="1981" cy="1487"/>
            <a:chOff x="815" y="707"/>
            <a:chExt cx="1981" cy="1487"/>
          </a:xfrm>
        </xdr:grpSpPr>
        <xdr:grpSp>
          <xdr:nvGrpSpPr>
            <xdr:cNvPr id="696" name="Group 89">
              <a:extLst>
                <a:ext uri="{FF2B5EF4-FFF2-40B4-BE49-F238E27FC236}">
                  <a16:creationId xmlns:a16="http://schemas.microsoft.com/office/drawing/2014/main" id="{8EC3EAF4-7888-49B6-8FA9-5A69FBDB0730}"/>
                </a:ext>
              </a:extLst>
            </xdr:cNvPr>
            <xdr:cNvGrpSpPr>
              <a:grpSpLocks/>
            </xdr:cNvGrpSpPr>
          </xdr:nvGrpSpPr>
          <xdr:grpSpPr bwMode="auto">
            <a:xfrm>
              <a:off x="1325" y="707"/>
              <a:ext cx="958" cy="712"/>
              <a:chOff x="1325" y="707"/>
              <a:chExt cx="958" cy="712"/>
            </a:xfrm>
          </xdr:grpSpPr>
          <xdr:sp macro="" textlink="">
            <xdr:nvSpPr>
              <xdr:cNvPr id="706" name="AutoShape 91">
                <a:extLst>
                  <a:ext uri="{FF2B5EF4-FFF2-40B4-BE49-F238E27FC236}">
                    <a16:creationId xmlns:a16="http://schemas.microsoft.com/office/drawing/2014/main" id="{902F8CD5-3299-410F-B612-658C206BDD7D}"/>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707" name="Text Box 90">
                <a:extLst>
                  <a:ext uri="{FF2B5EF4-FFF2-40B4-BE49-F238E27FC236}">
                    <a16:creationId xmlns:a16="http://schemas.microsoft.com/office/drawing/2014/main" id="{A6A41EEF-5DA2-4E30-B7C2-E517376BB212}"/>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97" name="Group 86">
              <a:extLst>
                <a:ext uri="{FF2B5EF4-FFF2-40B4-BE49-F238E27FC236}">
                  <a16:creationId xmlns:a16="http://schemas.microsoft.com/office/drawing/2014/main" id="{A11B00FA-EEE9-49C8-8D27-90F72D7DAB3D}"/>
                </a:ext>
              </a:extLst>
            </xdr:cNvPr>
            <xdr:cNvGrpSpPr>
              <a:grpSpLocks/>
            </xdr:cNvGrpSpPr>
          </xdr:nvGrpSpPr>
          <xdr:grpSpPr bwMode="auto">
            <a:xfrm>
              <a:off x="1368" y="1482"/>
              <a:ext cx="958" cy="712"/>
              <a:chOff x="1368" y="1482"/>
              <a:chExt cx="958" cy="712"/>
            </a:xfrm>
          </xdr:grpSpPr>
          <xdr:sp macro="" textlink="">
            <xdr:nvSpPr>
              <xdr:cNvPr id="704" name="AutoShape 88">
                <a:extLst>
                  <a:ext uri="{FF2B5EF4-FFF2-40B4-BE49-F238E27FC236}">
                    <a16:creationId xmlns:a16="http://schemas.microsoft.com/office/drawing/2014/main" id="{32301832-8AA3-46F0-A620-BCB38DE7CFB4}"/>
                  </a:ext>
                </a:extLst>
              </xdr:cNvPr>
              <xdr:cNvSpPr>
                <a:spLocks noChangeArrowheads="1"/>
              </xdr:cNvSpPr>
            </xdr:nvSpPr>
            <xdr:spPr bwMode="auto">
              <a:xfrm>
                <a:off x="1368"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705" name="Text Box 87">
                <a:extLst>
                  <a:ext uri="{FF2B5EF4-FFF2-40B4-BE49-F238E27FC236}">
                    <a16:creationId xmlns:a16="http://schemas.microsoft.com/office/drawing/2014/main" id="{93EB72B2-6E2D-41D5-8C7B-DB92209E026F}"/>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98" name="Group 83">
              <a:extLst>
                <a:ext uri="{FF2B5EF4-FFF2-40B4-BE49-F238E27FC236}">
                  <a16:creationId xmlns:a16="http://schemas.microsoft.com/office/drawing/2014/main" id="{F8B760AC-D258-4183-B3CB-58DC53FEFB30}"/>
                </a:ext>
              </a:extLst>
            </xdr:cNvPr>
            <xdr:cNvGrpSpPr>
              <a:grpSpLocks/>
            </xdr:cNvGrpSpPr>
          </xdr:nvGrpSpPr>
          <xdr:grpSpPr bwMode="auto">
            <a:xfrm>
              <a:off x="815" y="1111"/>
              <a:ext cx="958" cy="712"/>
              <a:chOff x="815" y="1111"/>
              <a:chExt cx="958" cy="712"/>
            </a:xfrm>
          </xdr:grpSpPr>
          <xdr:sp macro="" textlink="">
            <xdr:nvSpPr>
              <xdr:cNvPr id="702" name="AutoShape 85">
                <a:extLst>
                  <a:ext uri="{FF2B5EF4-FFF2-40B4-BE49-F238E27FC236}">
                    <a16:creationId xmlns:a16="http://schemas.microsoft.com/office/drawing/2014/main" id="{5340EFDD-7E42-4548-9EE2-39888FF2C940}"/>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03" name="Text Box 84">
                <a:extLst>
                  <a:ext uri="{FF2B5EF4-FFF2-40B4-BE49-F238E27FC236}">
                    <a16:creationId xmlns:a16="http://schemas.microsoft.com/office/drawing/2014/main" id="{BD7BAF74-17B7-4825-B7D1-E30D5BB27E73}"/>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99" name="Group 80">
              <a:extLst>
                <a:ext uri="{FF2B5EF4-FFF2-40B4-BE49-F238E27FC236}">
                  <a16:creationId xmlns:a16="http://schemas.microsoft.com/office/drawing/2014/main" id="{F29FC94B-8A8B-4C6B-81AB-370F30F60082}"/>
                </a:ext>
              </a:extLst>
            </xdr:cNvPr>
            <xdr:cNvGrpSpPr>
              <a:grpSpLocks/>
            </xdr:cNvGrpSpPr>
          </xdr:nvGrpSpPr>
          <xdr:grpSpPr bwMode="auto">
            <a:xfrm>
              <a:off x="1838" y="1100"/>
              <a:ext cx="958" cy="712"/>
              <a:chOff x="1838" y="1100"/>
              <a:chExt cx="958" cy="712"/>
            </a:xfrm>
          </xdr:grpSpPr>
          <xdr:sp macro="" textlink="">
            <xdr:nvSpPr>
              <xdr:cNvPr id="700" name="AutoShape 82">
                <a:extLst>
                  <a:ext uri="{FF2B5EF4-FFF2-40B4-BE49-F238E27FC236}">
                    <a16:creationId xmlns:a16="http://schemas.microsoft.com/office/drawing/2014/main" id="{D3E7D810-5220-4951-8128-61FF807AFB8A}"/>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01" name="Text Box 81">
                <a:extLst>
                  <a:ext uri="{FF2B5EF4-FFF2-40B4-BE49-F238E27FC236}">
                    <a16:creationId xmlns:a16="http://schemas.microsoft.com/office/drawing/2014/main" id="{5D5AFBAD-4955-4300-AFCE-1B725CA1FFFF}"/>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92" name="Text Box 78">
            <a:extLst>
              <a:ext uri="{FF2B5EF4-FFF2-40B4-BE49-F238E27FC236}">
                <a16:creationId xmlns:a16="http://schemas.microsoft.com/office/drawing/2014/main" id="{12F74063-677E-4C78-83F0-8501D2ECFF4D}"/>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93" name="Text Box 77">
            <a:extLst>
              <a:ext uri="{FF2B5EF4-FFF2-40B4-BE49-F238E27FC236}">
                <a16:creationId xmlns:a16="http://schemas.microsoft.com/office/drawing/2014/main" id="{C73236A6-02B2-48C6-978A-C4D17ABE8382}"/>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94" name="Text Box 76">
            <a:extLst>
              <a:ext uri="{FF2B5EF4-FFF2-40B4-BE49-F238E27FC236}">
                <a16:creationId xmlns:a16="http://schemas.microsoft.com/office/drawing/2014/main" id="{DAC1B105-9A04-4F3F-9797-07C5382DAA1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95" name="Text Box 75">
            <a:extLst>
              <a:ext uri="{FF2B5EF4-FFF2-40B4-BE49-F238E27FC236}">
                <a16:creationId xmlns:a16="http://schemas.microsoft.com/office/drawing/2014/main" id="{17C3A39C-94D7-4DC3-A72D-0ED756E9C51E}"/>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1608857</xdr:colOff>
      <xdr:row>38</xdr:row>
      <xdr:rowOff>170007</xdr:rowOff>
    </xdr:from>
    <xdr:to>
      <xdr:col>21</xdr:col>
      <xdr:colOff>3859638</xdr:colOff>
      <xdr:row>38</xdr:row>
      <xdr:rowOff>2366360</xdr:rowOff>
    </xdr:to>
    <xdr:grpSp>
      <xdr:nvGrpSpPr>
        <xdr:cNvPr id="708" name="Group 74">
          <a:extLst>
            <a:ext uri="{FF2B5EF4-FFF2-40B4-BE49-F238E27FC236}">
              <a16:creationId xmlns:a16="http://schemas.microsoft.com/office/drawing/2014/main" id="{8C168DB0-23EB-4553-97C4-E3046DEF0C52}"/>
            </a:ext>
          </a:extLst>
        </xdr:cNvPr>
        <xdr:cNvGrpSpPr>
          <a:grpSpLocks/>
        </xdr:cNvGrpSpPr>
      </xdr:nvGrpSpPr>
      <xdr:grpSpPr bwMode="auto">
        <a:xfrm>
          <a:off x="3788177" y="71112207"/>
          <a:ext cx="2250781" cy="2196353"/>
          <a:chOff x="815" y="707"/>
          <a:chExt cx="1981" cy="1487"/>
        </a:xfrm>
      </xdr:grpSpPr>
      <xdr:grpSp>
        <xdr:nvGrpSpPr>
          <xdr:cNvPr id="709" name="Group 79">
            <a:extLst>
              <a:ext uri="{FF2B5EF4-FFF2-40B4-BE49-F238E27FC236}">
                <a16:creationId xmlns:a16="http://schemas.microsoft.com/office/drawing/2014/main" id="{8D9543A2-3483-4C30-A749-8AD3BB70BD7F}"/>
              </a:ext>
            </a:extLst>
          </xdr:cNvPr>
          <xdr:cNvGrpSpPr>
            <a:grpSpLocks/>
          </xdr:cNvGrpSpPr>
        </xdr:nvGrpSpPr>
        <xdr:grpSpPr bwMode="auto">
          <a:xfrm>
            <a:off x="815" y="707"/>
            <a:ext cx="1981" cy="1487"/>
            <a:chOff x="815" y="707"/>
            <a:chExt cx="1981" cy="1487"/>
          </a:xfrm>
        </xdr:grpSpPr>
        <xdr:grpSp>
          <xdr:nvGrpSpPr>
            <xdr:cNvPr id="714" name="Group 89">
              <a:extLst>
                <a:ext uri="{FF2B5EF4-FFF2-40B4-BE49-F238E27FC236}">
                  <a16:creationId xmlns:a16="http://schemas.microsoft.com/office/drawing/2014/main" id="{C530DD46-3BEC-4BAE-8990-122C3B3E048D}"/>
                </a:ext>
              </a:extLst>
            </xdr:cNvPr>
            <xdr:cNvGrpSpPr>
              <a:grpSpLocks/>
            </xdr:cNvGrpSpPr>
          </xdr:nvGrpSpPr>
          <xdr:grpSpPr bwMode="auto">
            <a:xfrm>
              <a:off x="1325" y="707"/>
              <a:ext cx="958" cy="712"/>
              <a:chOff x="1325" y="707"/>
              <a:chExt cx="958" cy="712"/>
            </a:xfrm>
          </xdr:grpSpPr>
          <xdr:sp macro="" textlink="">
            <xdr:nvSpPr>
              <xdr:cNvPr id="724" name="AutoShape 91">
                <a:extLst>
                  <a:ext uri="{FF2B5EF4-FFF2-40B4-BE49-F238E27FC236}">
                    <a16:creationId xmlns:a16="http://schemas.microsoft.com/office/drawing/2014/main" id="{607E1919-DDB4-4697-BF62-A0C583CE686A}"/>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725" name="Text Box 90">
                <a:extLst>
                  <a:ext uri="{FF2B5EF4-FFF2-40B4-BE49-F238E27FC236}">
                    <a16:creationId xmlns:a16="http://schemas.microsoft.com/office/drawing/2014/main" id="{F2B5DF21-90A7-44EB-B5DD-9DF844E369AC}"/>
                  </a:ext>
                </a:extLst>
              </xdr:cNvPr>
              <xdr:cNvSpPr txBox="1">
                <a:spLocks noChangeArrowheads="1"/>
              </xdr:cNvSpPr>
            </xdr:nvSpPr>
            <xdr:spPr bwMode="auto">
              <a:xfrm>
                <a:off x="1596" y="858"/>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715" name="Group 86">
              <a:extLst>
                <a:ext uri="{FF2B5EF4-FFF2-40B4-BE49-F238E27FC236}">
                  <a16:creationId xmlns:a16="http://schemas.microsoft.com/office/drawing/2014/main" id="{96DC9749-583C-4E52-B5A3-98E27B96D992}"/>
                </a:ext>
              </a:extLst>
            </xdr:cNvPr>
            <xdr:cNvGrpSpPr>
              <a:grpSpLocks/>
            </xdr:cNvGrpSpPr>
          </xdr:nvGrpSpPr>
          <xdr:grpSpPr bwMode="auto">
            <a:xfrm>
              <a:off x="1368" y="1482"/>
              <a:ext cx="958" cy="712"/>
              <a:chOff x="1368" y="1482"/>
              <a:chExt cx="958" cy="712"/>
            </a:xfrm>
          </xdr:grpSpPr>
          <xdr:sp macro="" textlink="">
            <xdr:nvSpPr>
              <xdr:cNvPr id="722" name="AutoShape 88">
                <a:extLst>
                  <a:ext uri="{FF2B5EF4-FFF2-40B4-BE49-F238E27FC236}">
                    <a16:creationId xmlns:a16="http://schemas.microsoft.com/office/drawing/2014/main" id="{B2819683-DDB5-4B43-A15E-1475498A74A2}"/>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723" name="Text Box 87">
                <a:extLst>
                  <a:ext uri="{FF2B5EF4-FFF2-40B4-BE49-F238E27FC236}">
                    <a16:creationId xmlns:a16="http://schemas.microsoft.com/office/drawing/2014/main" id="{6A74EF5F-1235-4486-BCDE-D513F8A829CF}"/>
                  </a:ext>
                </a:extLst>
              </xdr:cNvPr>
              <xdr:cNvSpPr txBox="1">
                <a:spLocks noChangeArrowheads="1"/>
              </xdr:cNvSpPr>
            </xdr:nvSpPr>
            <xdr:spPr bwMode="auto">
              <a:xfrm>
                <a:off x="1605" y="1601"/>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716" name="Group 83">
              <a:extLst>
                <a:ext uri="{FF2B5EF4-FFF2-40B4-BE49-F238E27FC236}">
                  <a16:creationId xmlns:a16="http://schemas.microsoft.com/office/drawing/2014/main" id="{554195BB-AEF9-4C48-9AA5-752E4DAA336D}"/>
                </a:ext>
              </a:extLst>
            </xdr:cNvPr>
            <xdr:cNvGrpSpPr>
              <a:grpSpLocks/>
            </xdr:cNvGrpSpPr>
          </xdr:nvGrpSpPr>
          <xdr:grpSpPr bwMode="auto">
            <a:xfrm>
              <a:off x="815" y="1111"/>
              <a:ext cx="958" cy="712"/>
              <a:chOff x="815" y="1111"/>
              <a:chExt cx="958" cy="712"/>
            </a:xfrm>
          </xdr:grpSpPr>
          <xdr:sp macro="" textlink="">
            <xdr:nvSpPr>
              <xdr:cNvPr id="720" name="AutoShape 85">
                <a:extLst>
                  <a:ext uri="{FF2B5EF4-FFF2-40B4-BE49-F238E27FC236}">
                    <a16:creationId xmlns:a16="http://schemas.microsoft.com/office/drawing/2014/main" id="{A1A5A22F-FD73-4803-83B9-FE1C3F81CFE8}"/>
                  </a:ext>
                </a:extLst>
              </xdr:cNvPr>
              <xdr:cNvSpPr>
                <a:spLocks noChangeArrowheads="1"/>
              </xdr:cNvSpPr>
            </xdr:nvSpPr>
            <xdr:spPr bwMode="auto">
              <a:xfrm>
                <a:off x="815" y="1111"/>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21" name="Text Box 84">
                <a:extLst>
                  <a:ext uri="{FF2B5EF4-FFF2-40B4-BE49-F238E27FC236}">
                    <a16:creationId xmlns:a16="http://schemas.microsoft.com/office/drawing/2014/main" id="{380CA42E-CEDE-4C86-A714-4518EA9EABBD}"/>
                  </a:ext>
                </a:extLst>
              </xdr:cNvPr>
              <xdr:cNvSpPr txBox="1">
                <a:spLocks noChangeArrowheads="1"/>
              </xdr:cNvSpPr>
            </xdr:nvSpPr>
            <xdr:spPr bwMode="auto">
              <a:xfrm>
                <a:off x="1065" y="1247"/>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717" name="Group 80">
              <a:extLst>
                <a:ext uri="{FF2B5EF4-FFF2-40B4-BE49-F238E27FC236}">
                  <a16:creationId xmlns:a16="http://schemas.microsoft.com/office/drawing/2014/main" id="{E2A3E93A-DA7A-489E-BAA9-F52041EC6DE8}"/>
                </a:ext>
              </a:extLst>
            </xdr:cNvPr>
            <xdr:cNvGrpSpPr>
              <a:grpSpLocks/>
            </xdr:cNvGrpSpPr>
          </xdr:nvGrpSpPr>
          <xdr:grpSpPr bwMode="auto">
            <a:xfrm>
              <a:off x="1838" y="1100"/>
              <a:ext cx="958" cy="712"/>
              <a:chOff x="1838" y="1100"/>
              <a:chExt cx="958" cy="712"/>
            </a:xfrm>
          </xdr:grpSpPr>
          <xdr:sp macro="" textlink="">
            <xdr:nvSpPr>
              <xdr:cNvPr id="718" name="AutoShape 82">
                <a:extLst>
                  <a:ext uri="{FF2B5EF4-FFF2-40B4-BE49-F238E27FC236}">
                    <a16:creationId xmlns:a16="http://schemas.microsoft.com/office/drawing/2014/main" id="{7863759F-1EA3-4BC2-B34E-942523F7F447}"/>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19" name="Text Box 81">
                <a:extLst>
                  <a:ext uri="{FF2B5EF4-FFF2-40B4-BE49-F238E27FC236}">
                    <a16:creationId xmlns:a16="http://schemas.microsoft.com/office/drawing/2014/main" id="{88B972EA-B0B6-470A-86A7-200A236305E0}"/>
                  </a:ext>
                </a:extLst>
              </xdr:cNvPr>
              <xdr:cNvSpPr txBox="1">
                <a:spLocks noChangeArrowheads="1"/>
              </xdr:cNvSpPr>
            </xdr:nvSpPr>
            <xdr:spPr bwMode="auto">
              <a:xfrm>
                <a:off x="2079" y="127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710" name="Text Box 78">
            <a:extLst>
              <a:ext uri="{FF2B5EF4-FFF2-40B4-BE49-F238E27FC236}">
                <a16:creationId xmlns:a16="http://schemas.microsoft.com/office/drawing/2014/main" id="{9014DFCD-73DE-4628-BE4F-F684298E9379}"/>
              </a:ext>
            </a:extLst>
          </xdr:cNvPr>
          <xdr:cNvSpPr txBox="1">
            <a:spLocks noChangeArrowheads="1"/>
          </xdr:cNvSpPr>
        </xdr:nvSpPr>
        <xdr:spPr bwMode="auto">
          <a:xfrm>
            <a:off x="1434" y="950"/>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711" name="Text Box 77">
            <a:extLst>
              <a:ext uri="{FF2B5EF4-FFF2-40B4-BE49-F238E27FC236}">
                <a16:creationId xmlns:a16="http://schemas.microsoft.com/office/drawing/2014/main" id="{CE81F25A-FEA0-44B3-ADEF-6ECE3A4F316E}"/>
              </a:ext>
            </a:extLst>
          </xdr:cNvPr>
          <xdr:cNvSpPr txBox="1">
            <a:spLocks noChangeArrowheads="1"/>
          </xdr:cNvSpPr>
        </xdr:nvSpPr>
        <xdr:spPr bwMode="auto">
          <a:xfrm>
            <a:off x="951" y="1405"/>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712" name="Text Box 76">
            <a:extLst>
              <a:ext uri="{FF2B5EF4-FFF2-40B4-BE49-F238E27FC236}">
                <a16:creationId xmlns:a16="http://schemas.microsoft.com/office/drawing/2014/main" id="{00472D26-1D4D-4C56-8C24-C136EFC66FC3}"/>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713" name="Text Box 75">
            <a:extLst>
              <a:ext uri="{FF2B5EF4-FFF2-40B4-BE49-F238E27FC236}">
                <a16:creationId xmlns:a16="http://schemas.microsoft.com/office/drawing/2014/main" id="{B7CBC4C4-5C0A-4E76-A59F-53F52CBDD673}"/>
              </a:ext>
            </a:extLst>
          </xdr:cNvPr>
          <xdr:cNvSpPr txBox="1">
            <a:spLocks noChangeArrowheads="1"/>
          </xdr:cNvSpPr>
        </xdr:nvSpPr>
        <xdr:spPr bwMode="auto">
          <a:xfrm>
            <a:off x="1449" y="1791"/>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27"/>
  <sheetViews>
    <sheetView tabSelected="1" view="pageBreakPreview" zoomScale="85" zoomScaleNormal="85" zoomScaleSheetLayoutView="85" workbookViewId="0">
      <selection activeCell="F18" sqref="F18:AB18"/>
    </sheetView>
  </sheetViews>
  <sheetFormatPr baseColWidth="10" defaultColWidth="2.6328125" defaultRowHeight="15.6" x14ac:dyDescent="0.3"/>
  <cols>
    <col min="1" max="1" width="1.90625" style="13" customWidth="1"/>
    <col min="2" max="2" width="6" style="13" customWidth="1"/>
    <col min="3" max="3" width="4.36328125" style="13" customWidth="1"/>
    <col min="4" max="5" width="3.6328125" style="13" customWidth="1"/>
    <col min="6" max="6" width="2.08984375" style="13" customWidth="1"/>
    <col min="7" max="7" width="2.6328125" style="13" customWidth="1"/>
    <col min="8" max="8" width="1.6328125" style="13" customWidth="1"/>
    <col min="9" max="14" width="2.6328125" style="13" customWidth="1"/>
    <col min="15" max="15" width="4" style="13" customWidth="1"/>
    <col min="16" max="16" width="3.453125" style="13" customWidth="1"/>
    <col min="17" max="17" width="3.36328125" style="13" customWidth="1"/>
    <col min="18" max="19" width="2.6328125" style="13" customWidth="1"/>
    <col min="20" max="20" width="5.08984375" style="13" customWidth="1"/>
    <col min="21" max="21" width="6.6328125" style="13" customWidth="1"/>
    <col min="22" max="22" width="4.6328125" style="13" customWidth="1"/>
    <col min="23" max="23" width="2.6328125" style="13" customWidth="1"/>
    <col min="24" max="24" width="6.08984375" style="13" customWidth="1"/>
    <col min="25" max="29" width="2.6328125" style="13" customWidth="1"/>
    <col min="30" max="41" width="2.6328125" style="13"/>
    <col min="42" max="42" width="5.54296875" style="13" bestFit="1" customWidth="1"/>
    <col min="43" max="16384" width="2.6328125" style="13"/>
  </cols>
  <sheetData>
    <row r="1" spans="1:29" ht="24.75" customHeight="1" x14ac:dyDescent="0.3">
      <c r="A1" s="153"/>
      <c r="B1" s="153"/>
      <c r="C1" s="153"/>
      <c r="D1" s="153"/>
      <c r="E1" s="154" t="s">
        <v>287</v>
      </c>
      <c r="F1" s="155"/>
      <c r="G1" s="155"/>
      <c r="H1" s="155"/>
      <c r="I1" s="155"/>
      <c r="J1" s="155"/>
      <c r="K1" s="155"/>
      <c r="L1" s="155"/>
      <c r="M1" s="155"/>
      <c r="N1" s="155"/>
      <c r="O1" s="155"/>
      <c r="P1" s="155"/>
      <c r="Q1" s="155"/>
      <c r="R1" s="155"/>
      <c r="S1" s="155"/>
      <c r="T1" s="155"/>
      <c r="U1" s="155"/>
      <c r="V1" s="155"/>
      <c r="W1" s="155"/>
      <c r="X1" s="155"/>
      <c r="Y1" s="155"/>
      <c r="Z1" s="155"/>
      <c r="AA1" s="155"/>
      <c r="AB1" s="155"/>
      <c r="AC1" s="156"/>
    </row>
    <row r="2" spans="1:29" ht="20.25" customHeight="1" x14ac:dyDescent="0.3">
      <c r="A2" s="153"/>
      <c r="B2" s="153"/>
      <c r="C2" s="153"/>
      <c r="D2" s="153"/>
      <c r="E2" s="157"/>
      <c r="F2" s="158"/>
      <c r="G2" s="158"/>
      <c r="H2" s="158"/>
      <c r="I2" s="158"/>
      <c r="J2" s="158"/>
      <c r="K2" s="158"/>
      <c r="L2" s="158"/>
      <c r="M2" s="158"/>
      <c r="N2" s="158"/>
      <c r="O2" s="158"/>
      <c r="P2" s="158"/>
      <c r="Q2" s="158"/>
      <c r="R2" s="158"/>
      <c r="S2" s="158"/>
      <c r="T2" s="158"/>
      <c r="U2" s="158"/>
      <c r="V2" s="158"/>
      <c r="W2" s="158"/>
      <c r="X2" s="158"/>
      <c r="Y2" s="158"/>
      <c r="Z2" s="158"/>
      <c r="AA2" s="158"/>
      <c r="AB2" s="158"/>
      <c r="AC2" s="159"/>
    </row>
    <row r="3" spans="1:29" x14ac:dyDescent="0.3">
      <c r="A3" s="153"/>
      <c r="B3" s="153"/>
      <c r="C3" s="153"/>
      <c r="D3" s="153"/>
      <c r="E3" s="157"/>
      <c r="F3" s="158"/>
      <c r="G3" s="158"/>
      <c r="H3" s="158"/>
      <c r="I3" s="158"/>
      <c r="J3" s="158"/>
      <c r="K3" s="158"/>
      <c r="L3" s="158"/>
      <c r="M3" s="158"/>
      <c r="N3" s="158"/>
      <c r="O3" s="158"/>
      <c r="P3" s="158"/>
      <c r="Q3" s="158"/>
      <c r="R3" s="158"/>
      <c r="S3" s="158"/>
      <c r="T3" s="158"/>
      <c r="U3" s="158"/>
      <c r="V3" s="158"/>
      <c r="W3" s="158"/>
      <c r="X3" s="158"/>
      <c r="Y3" s="158"/>
      <c r="Z3" s="158"/>
      <c r="AA3" s="158"/>
      <c r="AB3" s="158"/>
      <c r="AC3" s="159"/>
    </row>
    <row r="4" spans="1:29" ht="22.5" customHeight="1" x14ac:dyDescent="0.3">
      <c r="A4" s="153"/>
      <c r="B4" s="153"/>
      <c r="C4" s="153"/>
      <c r="D4" s="153"/>
      <c r="E4" s="160"/>
      <c r="F4" s="161"/>
      <c r="G4" s="161"/>
      <c r="H4" s="161"/>
      <c r="I4" s="161"/>
      <c r="J4" s="161"/>
      <c r="K4" s="161"/>
      <c r="L4" s="161"/>
      <c r="M4" s="161"/>
      <c r="N4" s="161"/>
      <c r="O4" s="161"/>
      <c r="P4" s="161"/>
      <c r="Q4" s="161"/>
      <c r="R4" s="161"/>
      <c r="S4" s="161"/>
      <c r="T4" s="161"/>
      <c r="U4" s="161"/>
      <c r="V4" s="161"/>
      <c r="W4" s="161"/>
      <c r="X4" s="161"/>
      <c r="Y4" s="161"/>
      <c r="Z4" s="161"/>
      <c r="AA4" s="161"/>
      <c r="AB4" s="161"/>
      <c r="AC4" s="162"/>
    </row>
    <row r="5" spans="1:29" ht="30.75" customHeight="1" x14ac:dyDescent="0.3">
      <c r="A5" s="150" t="s">
        <v>0</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row>
    <row r="6" spans="1:29" ht="48" customHeight="1" x14ac:dyDescent="0.3">
      <c r="A6" s="150"/>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row>
    <row r="7" spans="1:29" ht="30.75" customHeight="1" x14ac:dyDescent="0.3">
      <c r="I7" s="88"/>
      <c r="J7" s="88"/>
      <c r="K7" s="88"/>
      <c r="L7" s="88"/>
      <c r="M7" s="88"/>
      <c r="N7" s="88"/>
      <c r="O7" s="88"/>
      <c r="P7" s="88"/>
      <c r="Q7" s="88"/>
      <c r="R7" s="88"/>
      <c r="S7" s="88"/>
      <c r="T7" s="88"/>
      <c r="U7" s="88"/>
      <c r="V7" s="88"/>
      <c r="W7" s="88"/>
      <c r="X7" s="14"/>
      <c r="Y7" s="14"/>
      <c r="Z7" s="14"/>
      <c r="AA7" s="14"/>
      <c r="AB7" s="14"/>
      <c r="AC7" s="14"/>
    </row>
    <row r="8" spans="1:29" ht="30.75" customHeight="1" x14ac:dyDescent="0.3">
      <c r="A8" s="152" t="s">
        <v>1</v>
      </c>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row>
    <row r="9" spans="1:29" ht="30.75" customHeight="1" x14ac:dyDescent="0.3">
      <c r="B9" s="131" t="s">
        <v>2</v>
      </c>
      <c r="C9" s="131"/>
      <c r="D9" s="131"/>
      <c r="E9" s="128" t="s">
        <v>255</v>
      </c>
      <c r="F9" s="128"/>
      <c r="G9" s="128"/>
      <c r="H9" s="128"/>
      <c r="I9" s="128"/>
      <c r="J9" s="128"/>
      <c r="K9" s="128"/>
      <c r="L9" s="128"/>
      <c r="M9" s="128"/>
      <c r="N9" s="128"/>
      <c r="O9" s="128"/>
      <c r="P9" s="128"/>
      <c r="Q9" s="128"/>
      <c r="R9" s="151" t="s">
        <v>3</v>
      </c>
      <c r="S9" s="151"/>
      <c r="T9" s="127">
        <v>899999061</v>
      </c>
      <c r="U9" s="128"/>
      <c r="V9" s="128"/>
      <c r="W9" s="128"/>
      <c r="X9" s="128"/>
      <c r="Y9" s="128"/>
      <c r="Z9" s="128"/>
      <c r="AA9" s="128"/>
      <c r="AB9" s="128"/>
      <c r="AC9" s="15"/>
    </row>
    <row r="10" spans="1:29" ht="9" customHeight="1" x14ac:dyDescent="0.3">
      <c r="B10" s="131" t="s">
        <v>4</v>
      </c>
      <c r="C10" s="131"/>
      <c r="D10" s="131"/>
      <c r="E10" s="129" t="s">
        <v>200</v>
      </c>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5"/>
    </row>
    <row r="11" spans="1:29" x14ac:dyDescent="0.3">
      <c r="B11" s="131" t="s">
        <v>5</v>
      </c>
      <c r="C11" s="131"/>
      <c r="D11" s="131"/>
      <c r="E11" s="130" t="s">
        <v>246</v>
      </c>
      <c r="F11" s="130"/>
      <c r="G11" s="130"/>
      <c r="H11" s="130"/>
      <c r="I11" s="130"/>
      <c r="J11" s="130"/>
      <c r="K11" s="130"/>
      <c r="L11" s="130"/>
      <c r="M11" s="130"/>
      <c r="N11" s="130"/>
      <c r="O11" s="130"/>
      <c r="P11" s="131" t="s">
        <v>6</v>
      </c>
      <c r="Q11" s="131"/>
      <c r="R11" s="131"/>
      <c r="S11" s="131"/>
      <c r="T11" s="131"/>
      <c r="U11" s="131"/>
      <c r="V11" s="130" t="s">
        <v>276</v>
      </c>
      <c r="W11" s="130"/>
      <c r="X11" s="130"/>
      <c r="Y11" s="130"/>
      <c r="Z11" s="130"/>
      <c r="AA11" s="130"/>
      <c r="AB11" s="130"/>
    </row>
    <row r="12" spans="1:29" ht="8.25" customHeight="1" x14ac:dyDescent="0.3">
      <c r="B12" s="131" t="s">
        <v>7</v>
      </c>
      <c r="C12" s="131"/>
      <c r="D12" s="131"/>
      <c r="E12" s="130" t="s">
        <v>201</v>
      </c>
      <c r="F12" s="130"/>
      <c r="G12" s="130"/>
      <c r="H12" s="130"/>
      <c r="I12" s="130"/>
      <c r="J12" s="130"/>
      <c r="K12" s="130"/>
      <c r="L12" s="130"/>
      <c r="M12" s="130"/>
      <c r="N12" s="130"/>
      <c r="O12" s="130"/>
      <c r="P12" s="131" t="s">
        <v>8</v>
      </c>
      <c r="Q12" s="131"/>
      <c r="R12" s="131"/>
      <c r="S12" s="131"/>
      <c r="T12" s="131"/>
      <c r="U12" s="131"/>
      <c r="V12" s="130" t="s">
        <v>202</v>
      </c>
      <c r="W12" s="130"/>
      <c r="X12" s="130"/>
      <c r="Y12" s="130"/>
      <c r="Z12" s="130"/>
      <c r="AA12" s="130"/>
      <c r="AB12" s="130"/>
    </row>
    <row r="13" spans="1:29" ht="21.75" customHeight="1" x14ac:dyDescent="0.3">
      <c r="B13" s="131" t="s">
        <v>9</v>
      </c>
      <c r="C13" s="131"/>
      <c r="D13" s="131"/>
      <c r="E13" s="130">
        <v>50</v>
      </c>
      <c r="F13" s="130"/>
      <c r="G13" s="130"/>
      <c r="H13" s="130"/>
      <c r="I13" s="130"/>
      <c r="J13" s="130"/>
      <c r="K13" s="130"/>
      <c r="L13" s="130"/>
      <c r="M13" s="130"/>
      <c r="N13" s="130"/>
      <c r="O13" s="130"/>
      <c r="P13" s="131" t="s">
        <v>10</v>
      </c>
      <c r="Q13" s="131"/>
      <c r="R13" s="131"/>
      <c r="S13" s="131"/>
      <c r="T13" s="131"/>
      <c r="U13" s="131"/>
      <c r="V13" s="130">
        <v>2</v>
      </c>
      <c r="W13" s="130"/>
      <c r="X13" s="130"/>
      <c r="Y13" s="130"/>
      <c r="Z13" s="130"/>
      <c r="AA13" s="130"/>
      <c r="AB13" s="130"/>
    </row>
    <row r="14" spans="1:29" s="19" customFormat="1" ht="21.75" customHeight="1" x14ac:dyDescent="0.3">
      <c r="A14" s="16"/>
      <c r="B14" s="13"/>
      <c r="C14" s="13"/>
      <c r="D14" s="17"/>
      <c r="E14" s="88"/>
      <c r="F14" s="13"/>
      <c r="G14" s="13"/>
      <c r="H14" s="13"/>
      <c r="I14" s="13"/>
      <c r="J14" s="13"/>
      <c r="K14" s="13"/>
      <c r="L14" s="13"/>
      <c r="M14" s="13"/>
      <c r="N14" s="13"/>
      <c r="O14" s="13"/>
      <c r="P14" s="13"/>
      <c r="Q14" s="13"/>
      <c r="R14" s="13"/>
      <c r="S14" s="13"/>
      <c r="T14" s="13"/>
      <c r="U14" s="88"/>
      <c r="V14" s="13"/>
      <c r="W14" s="13"/>
      <c r="X14" s="13"/>
      <c r="Y14" s="13"/>
      <c r="Z14" s="13"/>
      <c r="AA14" s="13"/>
      <c r="AB14" s="13"/>
      <c r="AC14" s="13"/>
    </row>
    <row r="15" spans="1:29" s="19" customFormat="1" ht="9.75" customHeight="1" x14ac:dyDescent="0.25">
      <c r="A15" s="132" t="s">
        <v>11</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row>
    <row r="16" spans="1:29" ht="16.5" customHeight="1" x14ac:dyDescent="0.3">
      <c r="A16" s="133"/>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row>
    <row r="17" spans="1:29" ht="20.100000000000001" customHeight="1" x14ac:dyDescent="0.3">
      <c r="A17" s="134" t="s">
        <v>12</v>
      </c>
      <c r="B17" s="134"/>
      <c r="C17" s="134"/>
      <c r="D17" s="134"/>
      <c r="E17" s="134"/>
      <c r="F17" s="136" t="s">
        <v>288</v>
      </c>
      <c r="G17" s="136"/>
      <c r="H17" s="136"/>
      <c r="I17" s="136"/>
      <c r="J17" s="136"/>
      <c r="K17" s="136"/>
      <c r="Q17" s="134" t="s">
        <v>13</v>
      </c>
      <c r="R17" s="134"/>
      <c r="S17" s="134"/>
      <c r="T17" s="134"/>
      <c r="U17" s="134"/>
      <c r="V17" s="136"/>
      <c r="W17" s="136"/>
      <c r="X17" s="136"/>
      <c r="Y17" s="136"/>
      <c r="Z17" s="136"/>
      <c r="AA17" s="88"/>
      <c r="AB17" s="88"/>
      <c r="AC17" s="88"/>
    </row>
    <row r="18" spans="1:29" ht="20.100000000000001" customHeight="1" x14ac:dyDescent="0.3">
      <c r="A18" s="134" t="s">
        <v>14</v>
      </c>
      <c r="B18" s="134"/>
      <c r="C18" s="134"/>
      <c r="D18" s="134"/>
      <c r="E18" s="134"/>
      <c r="F18" s="135" t="s">
        <v>203</v>
      </c>
      <c r="G18" s="135"/>
      <c r="H18" s="135"/>
      <c r="I18" s="135"/>
      <c r="J18" s="135"/>
      <c r="K18" s="135"/>
      <c r="L18" s="135"/>
      <c r="M18" s="135"/>
      <c r="N18" s="135"/>
      <c r="O18" s="135"/>
      <c r="P18" s="135"/>
      <c r="Q18" s="135"/>
      <c r="R18" s="135"/>
      <c r="S18" s="135"/>
      <c r="T18" s="135"/>
      <c r="U18" s="135"/>
      <c r="V18" s="135"/>
      <c r="W18" s="135"/>
      <c r="X18" s="135"/>
      <c r="Y18" s="135"/>
      <c r="Z18" s="135"/>
      <c r="AA18" s="135"/>
      <c r="AB18" s="135"/>
      <c r="AC18" s="18"/>
    </row>
    <row r="19" spans="1:29" ht="20.100000000000001" customHeight="1" thickBot="1" x14ac:dyDescent="0.35">
      <c r="A19" s="89"/>
      <c r="B19" s="89"/>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18"/>
    </row>
    <row r="20" spans="1:29" ht="20.100000000000001" customHeight="1" thickBot="1" x14ac:dyDescent="0.35">
      <c r="A20" s="141" t="s">
        <v>15</v>
      </c>
      <c r="B20" s="142"/>
      <c r="C20" s="142"/>
      <c r="D20" s="142"/>
      <c r="E20" s="142"/>
      <c r="F20" s="142"/>
      <c r="G20" s="142"/>
      <c r="H20" s="142"/>
      <c r="I20" s="142"/>
      <c r="J20" s="142"/>
      <c r="K20" s="142"/>
      <c r="L20" s="142"/>
      <c r="M20" s="142"/>
      <c r="N20" s="142"/>
      <c r="O20" s="142"/>
      <c r="P20" s="142"/>
      <c r="Q20" s="142"/>
      <c r="R20" s="145" t="s">
        <v>16</v>
      </c>
      <c r="S20" s="146"/>
      <c r="T20" s="146"/>
      <c r="U20" s="146"/>
      <c r="V20" s="146"/>
      <c r="W20" s="146"/>
      <c r="X20" s="146"/>
      <c r="Y20" s="146"/>
      <c r="Z20" s="146"/>
      <c r="AA20" s="146"/>
      <c r="AB20" s="146"/>
      <c r="AC20" s="147"/>
    </row>
    <row r="21" spans="1:29" ht="20.100000000000001" customHeight="1" x14ac:dyDescent="0.3">
      <c r="A21" s="148" t="s">
        <v>17</v>
      </c>
      <c r="B21" s="148"/>
      <c r="C21" s="148"/>
      <c r="D21" s="148"/>
      <c r="E21" s="148"/>
      <c r="F21" s="148"/>
      <c r="G21" s="148"/>
      <c r="H21" s="148"/>
      <c r="I21" s="148"/>
      <c r="J21" s="148"/>
      <c r="K21" s="148"/>
      <c r="L21" s="148"/>
      <c r="M21" s="148"/>
      <c r="N21" s="148"/>
      <c r="O21" s="148"/>
      <c r="P21" s="148"/>
      <c r="Q21" s="148"/>
      <c r="R21" s="149"/>
      <c r="S21" s="149"/>
      <c r="T21" s="149"/>
      <c r="U21" s="149"/>
      <c r="V21" s="149"/>
      <c r="W21" s="149"/>
      <c r="X21" s="149"/>
      <c r="Y21" s="149"/>
      <c r="Z21" s="149"/>
      <c r="AA21" s="149"/>
      <c r="AB21" s="149"/>
      <c r="AC21" s="149"/>
    </row>
    <row r="22" spans="1:29" ht="20.100000000000001" customHeight="1" x14ac:dyDescent="0.3">
      <c r="A22" s="137" t="s">
        <v>18</v>
      </c>
      <c r="B22" s="137"/>
      <c r="C22" s="137"/>
      <c r="D22" s="137"/>
      <c r="E22" s="137"/>
      <c r="F22" s="137"/>
      <c r="G22" s="137"/>
      <c r="H22" s="137"/>
      <c r="I22" s="137"/>
      <c r="J22" s="137"/>
      <c r="K22" s="137"/>
      <c r="L22" s="137"/>
      <c r="M22" s="137"/>
      <c r="N22" s="137"/>
      <c r="O22" s="137"/>
      <c r="P22" s="137"/>
      <c r="Q22" s="137"/>
      <c r="R22" s="138"/>
      <c r="S22" s="138"/>
      <c r="T22" s="138"/>
      <c r="U22" s="138"/>
      <c r="V22" s="138"/>
      <c r="W22" s="138"/>
      <c r="X22" s="138"/>
      <c r="Y22" s="138"/>
      <c r="Z22" s="138"/>
      <c r="AA22" s="138"/>
      <c r="AB22" s="138"/>
      <c r="AC22" s="138"/>
    </row>
    <row r="23" spans="1:29" ht="19.5" customHeight="1" x14ac:dyDescent="0.3">
      <c r="A23" s="143" t="s">
        <v>19</v>
      </c>
      <c r="B23" s="143"/>
      <c r="C23" s="143"/>
      <c r="D23" s="143"/>
      <c r="E23" s="143"/>
      <c r="F23" s="143"/>
      <c r="G23" s="143"/>
      <c r="H23" s="143"/>
      <c r="I23" s="143"/>
      <c r="J23" s="143"/>
      <c r="K23" s="143"/>
      <c r="L23" s="143"/>
      <c r="M23" s="143"/>
      <c r="N23" s="143"/>
      <c r="O23" s="143"/>
      <c r="P23" s="143"/>
      <c r="Q23" s="143"/>
      <c r="R23" s="125">
        <f>' Vulpersonas'!D32</f>
        <v>2.35</v>
      </c>
      <c r="S23" s="126"/>
      <c r="T23" s="126"/>
      <c r="U23" s="126"/>
      <c r="V23" s="126" t="str">
        <f>' Vulpersonas'!E32</f>
        <v>BAJA</v>
      </c>
      <c r="W23" s="126"/>
      <c r="X23" s="126"/>
      <c r="Y23" s="126"/>
      <c r="Z23" s="126"/>
      <c r="AA23" s="126"/>
      <c r="AB23" s="126"/>
      <c r="AC23" s="126"/>
    </row>
    <row r="24" spans="1:29" x14ac:dyDescent="0.3">
      <c r="A24" s="143" t="s">
        <v>20</v>
      </c>
      <c r="B24" s="143"/>
      <c r="C24" s="143"/>
      <c r="D24" s="143"/>
      <c r="E24" s="143"/>
      <c r="F24" s="143"/>
      <c r="G24" s="143"/>
      <c r="H24" s="143"/>
      <c r="I24" s="143"/>
      <c r="J24" s="143"/>
      <c r="K24" s="143"/>
      <c r="L24" s="143"/>
      <c r="M24" s="143"/>
      <c r="N24" s="143"/>
      <c r="O24" s="143"/>
      <c r="P24" s="143"/>
      <c r="Q24" s="143"/>
      <c r="R24" s="125">
        <f>Vulrecursos!D44</f>
        <v>2.6458333333333335</v>
      </c>
      <c r="S24" s="126"/>
      <c r="T24" s="126"/>
      <c r="U24" s="126"/>
      <c r="V24" s="126" t="str">
        <f>Vulrecursos!E44</f>
        <v>BAJA</v>
      </c>
      <c r="W24" s="126"/>
      <c r="X24" s="126"/>
      <c r="Y24" s="126"/>
      <c r="Z24" s="126"/>
      <c r="AA24" s="126"/>
      <c r="AB24" s="126"/>
      <c r="AC24" s="126"/>
    </row>
    <row r="25" spans="1:29" x14ac:dyDescent="0.3">
      <c r="A25" s="143" t="s">
        <v>21</v>
      </c>
      <c r="B25" s="143"/>
      <c r="C25" s="143"/>
      <c r="D25" s="143"/>
      <c r="E25" s="143"/>
      <c r="F25" s="143"/>
      <c r="G25" s="143"/>
      <c r="H25" s="143"/>
      <c r="I25" s="143"/>
      <c r="J25" s="143"/>
      <c r="K25" s="143"/>
      <c r="L25" s="143"/>
      <c r="M25" s="143"/>
      <c r="N25" s="143"/>
      <c r="O25" s="143"/>
      <c r="P25" s="143"/>
      <c r="Q25" s="143"/>
      <c r="R25" s="125">
        <f>' Vulsistem'!D26</f>
        <v>2.65</v>
      </c>
      <c r="S25" s="126"/>
      <c r="T25" s="126"/>
      <c r="U25" s="126"/>
      <c r="V25" s="126" t="str">
        <f>' Vulsistem'!E26</f>
        <v>BAJA</v>
      </c>
      <c r="W25" s="126"/>
      <c r="X25" s="126"/>
      <c r="Y25" s="126"/>
      <c r="Z25" s="126"/>
      <c r="AA25" s="126"/>
      <c r="AB25" s="126"/>
      <c r="AC25" s="126"/>
    </row>
    <row r="26" spans="1:29" x14ac:dyDescent="0.3">
      <c r="A26" s="140" t="s">
        <v>22</v>
      </c>
      <c r="B26" s="140"/>
      <c r="C26" s="140"/>
      <c r="D26" s="140"/>
      <c r="E26" s="140"/>
      <c r="F26" s="140"/>
      <c r="G26" s="140"/>
      <c r="H26" s="140"/>
      <c r="I26" s="140"/>
      <c r="J26" s="140"/>
      <c r="K26" s="140"/>
      <c r="L26" s="140"/>
      <c r="M26" s="140"/>
      <c r="N26" s="140"/>
      <c r="O26" s="140"/>
      <c r="P26" s="140"/>
      <c r="Q26" s="140"/>
      <c r="R26" s="138"/>
      <c r="S26" s="138"/>
      <c r="T26" s="138"/>
      <c r="U26" s="138"/>
      <c r="V26" s="138"/>
      <c r="W26" s="138"/>
      <c r="X26" s="138"/>
      <c r="Y26" s="138"/>
      <c r="Z26" s="138"/>
      <c r="AA26" s="138"/>
      <c r="AB26" s="138"/>
      <c r="AC26" s="138"/>
    </row>
    <row r="27" spans="1:29" x14ac:dyDescent="0.3">
      <c r="A27" s="139" t="s">
        <v>23</v>
      </c>
      <c r="B27" s="139"/>
      <c r="C27" s="139"/>
      <c r="D27" s="139"/>
      <c r="E27" s="139"/>
      <c r="F27" s="139"/>
      <c r="G27" s="139"/>
      <c r="H27" s="139"/>
      <c r="I27" s="139"/>
      <c r="J27" s="139"/>
      <c r="K27" s="139"/>
      <c r="L27" s="139"/>
      <c r="M27" s="139"/>
      <c r="N27" s="139"/>
      <c r="O27" s="139"/>
      <c r="P27" s="139"/>
      <c r="Q27" s="139"/>
      <c r="R27" s="144"/>
      <c r="S27" s="144"/>
      <c r="T27" s="144"/>
      <c r="U27" s="144"/>
      <c r="V27" s="144"/>
      <c r="W27" s="144"/>
      <c r="X27" s="144"/>
      <c r="Y27" s="144"/>
      <c r="Z27" s="144"/>
      <c r="AA27" s="144"/>
      <c r="AB27" s="144"/>
      <c r="AC27" s="144"/>
    </row>
  </sheetData>
  <mergeCells count="49">
    <mergeCell ref="A1:D4"/>
    <mergeCell ref="E1:AC4"/>
    <mergeCell ref="F17:K17"/>
    <mergeCell ref="R21:AC21"/>
    <mergeCell ref="A5:AC6"/>
    <mergeCell ref="B13:D13"/>
    <mergeCell ref="B11:D11"/>
    <mergeCell ref="E11:O11"/>
    <mergeCell ref="P11:U11"/>
    <mergeCell ref="V11:AB11"/>
    <mergeCell ref="B12:D12"/>
    <mergeCell ref="E12:O12"/>
    <mergeCell ref="B10:D10"/>
    <mergeCell ref="B9:D9"/>
    <mergeCell ref="E9:Q9"/>
    <mergeCell ref="R9:S9"/>
    <mergeCell ref="A8:AC8"/>
    <mergeCell ref="R26:AC26"/>
    <mergeCell ref="A27:Q27"/>
    <mergeCell ref="A26:Q26"/>
    <mergeCell ref="A20:Q20"/>
    <mergeCell ref="A23:Q23"/>
    <mergeCell ref="R24:U24"/>
    <mergeCell ref="A25:Q25"/>
    <mergeCell ref="A24:Q24"/>
    <mergeCell ref="R25:U25"/>
    <mergeCell ref="R22:AC22"/>
    <mergeCell ref="V23:AC23"/>
    <mergeCell ref="V24:AC24"/>
    <mergeCell ref="V25:AC25"/>
    <mergeCell ref="R27:AC27"/>
    <mergeCell ref="R20:AC20"/>
    <mergeCell ref="A21:Q21"/>
    <mergeCell ref="R23:U23"/>
    <mergeCell ref="T9:AB9"/>
    <mergeCell ref="E10:AB10"/>
    <mergeCell ref="E13:O13"/>
    <mergeCell ref="P13:U13"/>
    <mergeCell ref="V13:AB13"/>
    <mergeCell ref="P12:U12"/>
    <mergeCell ref="V12:AB12"/>
    <mergeCell ref="A15:AC15"/>
    <mergeCell ref="A16:AC16"/>
    <mergeCell ref="A18:E18"/>
    <mergeCell ref="F18:AB18"/>
    <mergeCell ref="V17:Z17"/>
    <mergeCell ref="A17:E17"/>
    <mergeCell ref="Q17:U17"/>
    <mergeCell ref="A22:Q22"/>
  </mergeCells>
  <conditionalFormatting sqref="V23:Y25">
    <cfRule type="containsText" dxfId="56" priority="1" stopIfTrue="1" operator="containsText" text="BAJA">
      <formula>NOT(ISERROR(SEARCH("BAJA",V23)))</formula>
    </cfRule>
    <cfRule type="containsText" dxfId="55" priority="2" stopIfTrue="1" operator="containsText" text="MEDIA">
      <formula>NOT(ISERROR(SEARCH("MEDIA",V23)))</formula>
    </cfRule>
    <cfRule type="cellIs" dxfId="54" priority="3" stopIfTrue="1" operator="equal">
      <formula>"ALTA"</formula>
    </cfRule>
  </conditionalFormatting>
  <hyperlinks>
    <hyperlink ref="A23:Q23" location="VULPERSONAS!A1" display="Personas" xr:uid="{00000000-0004-0000-0000-000000000000}"/>
    <hyperlink ref="A24:Q24" location="VULRECURSOS!A1" display="Recursos" xr:uid="{00000000-0004-0000-0000-000001000000}"/>
    <hyperlink ref="A25:Q25" location="VULSISTEMAS!A1" display="Sistemas o Procesos" xr:uid="{00000000-0004-0000-0000-000002000000}"/>
    <hyperlink ref="A26:Q26" location="'CONS. ANAL. RIESGO'!A1" display="CONSOLIDADO ANÁLISIS DEL RIESGO" xr:uid="{00000000-0004-0000-0000-000003000000}"/>
    <hyperlink ref="A27:Q27" location="'PRIORIZACIÓN RIESGOS '!A1" display="PRIORIZACIÓN RIESGOS" xr:uid="{00000000-0004-0000-0000-000004000000}"/>
    <hyperlink ref="A21:Q21" location="AMENAZAS!A1" display="AMENAZAS" xr:uid="{00000000-0004-0000-0000-000005000000}"/>
  </hyperlinks>
  <printOptions horizontalCentered="1"/>
  <pageMargins left="0.78740157480314965" right="0.78740157480314965" top="0.78740157480314965" bottom="0.39370078740157483" header="0.31496062992125984" footer="0.31496062992125984"/>
  <pageSetup scale="86"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41"/>
  <sheetViews>
    <sheetView showGridLines="0" view="pageBreakPreview" topLeftCell="A14" zoomScale="70" zoomScaleNormal="85" zoomScaleSheetLayoutView="70" zoomScalePageLayoutView="75" workbookViewId="0">
      <selection activeCell="E17" sqref="E17"/>
    </sheetView>
  </sheetViews>
  <sheetFormatPr baseColWidth="10" defaultColWidth="11.54296875" defaultRowHeight="12.6" x14ac:dyDescent="0.25"/>
  <cols>
    <col min="1" max="1" width="8.36328125" style="21" customWidth="1"/>
    <col min="2" max="2" width="11.36328125" style="21" customWidth="1"/>
    <col min="3" max="3" width="19.6328125" style="21" customWidth="1"/>
    <col min="4" max="4" width="10.90625" style="103" customWidth="1"/>
    <col min="5" max="5" width="47" style="21" customWidth="1"/>
    <col min="6" max="6" width="12.36328125" style="21" customWidth="1"/>
    <col min="7" max="7" width="0" style="21" hidden="1" customWidth="1"/>
    <col min="8" max="16384" width="11.54296875" style="21"/>
  </cols>
  <sheetData>
    <row r="1" spans="1:6" s="90" customFormat="1" ht="23.25" customHeight="1" x14ac:dyDescent="0.25">
      <c r="A1" s="174" t="s">
        <v>24</v>
      </c>
      <c r="B1" s="175"/>
      <c r="C1" s="175"/>
      <c r="D1" s="175"/>
      <c r="E1" s="175"/>
      <c r="F1" s="175"/>
    </row>
    <row r="2" spans="1:6" s="90" customFormat="1" ht="15" customHeight="1" x14ac:dyDescent="0.25">
      <c r="A2" s="175"/>
      <c r="B2" s="175"/>
      <c r="C2" s="175"/>
      <c r="D2" s="175"/>
      <c r="E2" s="175"/>
      <c r="F2" s="175"/>
    </row>
    <row r="3" spans="1:6" s="90" customFormat="1" ht="15" customHeight="1" x14ac:dyDescent="0.25">
      <c r="A3" s="175"/>
      <c r="B3" s="175"/>
      <c r="C3" s="175"/>
      <c r="D3" s="175"/>
      <c r="E3" s="175"/>
      <c r="F3" s="175"/>
    </row>
    <row r="4" spans="1:6" x14ac:dyDescent="0.25">
      <c r="A4" s="22"/>
      <c r="B4" s="22"/>
      <c r="C4" s="22"/>
      <c r="D4" s="99"/>
      <c r="E4" s="22"/>
      <c r="F4" s="22"/>
    </row>
    <row r="5" spans="1:6" ht="42" customHeight="1" thickBot="1" x14ac:dyDescent="0.3">
      <c r="A5" s="104" t="s">
        <v>25</v>
      </c>
      <c r="B5" s="176" t="s">
        <v>26</v>
      </c>
      <c r="C5" s="176"/>
      <c r="D5" s="105" t="s">
        <v>27</v>
      </c>
      <c r="E5" s="104" t="s">
        <v>28</v>
      </c>
      <c r="F5" s="105" t="s">
        <v>29</v>
      </c>
    </row>
    <row r="6" spans="1:6" ht="82.5" customHeight="1" x14ac:dyDescent="0.25">
      <c r="A6" s="171" t="s">
        <v>30</v>
      </c>
      <c r="B6" s="167" t="s">
        <v>184</v>
      </c>
      <c r="C6" s="167"/>
      <c r="D6" s="111" t="s">
        <v>31</v>
      </c>
      <c r="E6" s="121" t="s">
        <v>277</v>
      </c>
      <c r="F6" s="4" t="s">
        <v>34</v>
      </c>
    </row>
    <row r="7" spans="1:6" ht="153" customHeight="1" x14ac:dyDescent="0.25">
      <c r="A7" s="172"/>
      <c r="B7" s="168" t="s">
        <v>186</v>
      </c>
      <c r="C7" s="168"/>
      <c r="D7" s="2" t="s">
        <v>31</v>
      </c>
      <c r="E7" s="122" t="s">
        <v>258</v>
      </c>
      <c r="F7" s="4" t="s">
        <v>32</v>
      </c>
    </row>
    <row r="8" spans="1:6" ht="100.5" customHeight="1" x14ac:dyDescent="0.25">
      <c r="A8" s="172"/>
      <c r="B8" s="168" t="s">
        <v>176</v>
      </c>
      <c r="C8" s="168"/>
      <c r="D8" s="2" t="s">
        <v>31</v>
      </c>
      <c r="E8" s="122" t="s">
        <v>259</v>
      </c>
      <c r="F8" s="4" t="s">
        <v>34</v>
      </c>
    </row>
    <row r="9" spans="1:6" ht="69.900000000000006" customHeight="1" x14ac:dyDescent="0.25">
      <c r="A9" s="172"/>
      <c r="B9" s="168" t="s">
        <v>204</v>
      </c>
      <c r="C9" s="168"/>
      <c r="D9" s="2" t="s">
        <v>33</v>
      </c>
      <c r="E9" s="122" t="s">
        <v>260</v>
      </c>
      <c r="F9" s="4" t="s">
        <v>46</v>
      </c>
    </row>
    <row r="10" spans="1:6" ht="69.900000000000006" customHeight="1" x14ac:dyDescent="0.25">
      <c r="A10" s="172"/>
      <c r="B10" s="169" t="s">
        <v>261</v>
      </c>
      <c r="C10" s="170"/>
      <c r="D10" s="2" t="s">
        <v>33</v>
      </c>
      <c r="E10" s="122" t="s">
        <v>262</v>
      </c>
      <c r="F10" s="4" t="s">
        <v>34</v>
      </c>
    </row>
    <row r="11" spans="1:6" ht="223.5" customHeight="1" x14ac:dyDescent="0.25">
      <c r="A11" s="172"/>
      <c r="B11" s="168" t="s">
        <v>209</v>
      </c>
      <c r="C11" s="168"/>
      <c r="D11" s="2" t="s">
        <v>36</v>
      </c>
      <c r="E11" s="122" t="s">
        <v>263</v>
      </c>
      <c r="F11" s="4" t="s">
        <v>32</v>
      </c>
    </row>
    <row r="12" spans="1:6" ht="80.099999999999994" customHeight="1" thickBot="1" x14ac:dyDescent="0.3">
      <c r="A12" s="173"/>
      <c r="B12" s="169" t="s">
        <v>264</v>
      </c>
      <c r="C12" s="170"/>
      <c r="D12" s="120" t="s">
        <v>31</v>
      </c>
      <c r="E12" s="123" t="s">
        <v>265</v>
      </c>
      <c r="F12" s="4" t="s">
        <v>34</v>
      </c>
    </row>
    <row r="13" spans="1:6" ht="100.5" customHeight="1" x14ac:dyDescent="0.25">
      <c r="A13" s="163" t="s">
        <v>35</v>
      </c>
      <c r="B13" s="169" t="s">
        <v>267</v>
      </c>
      <c r="C13" s="170"/>
      <c r="D13" s="120" t="s">
        <v>31</v>
      </c>
      <c r="E13" s="123" t="s">
        <v>266</v>
      </c>
      <c r="F13" s="4" t="s">
        <v>34</v>
      </c>
    </row>
    <row r="14" spans="1:6" ht="153.6" customHeight="1" thickBot="1" x14ac:dyDescent="0.3">
      <c r="A14" s="164"/>
      <c r="B14" s="166" t="s">
        <v>185</v>
      </c>
      <c r="C14" s="166"/>
      <c r="D14" s="106" t="s">
        <v>31</v>
      </c>
      <c r="E14" s="124" t="s">
        <v>268</v>
      </c>
      <c r="F14" s="4" t="s">
        <v>32</v>
      </c>
    </row>
    <row r="15" spans="1:6" ht="99.6" customHeight="1" x14ac:dyDescent="0.25">
      <c r="A15" s="164"/>
      <c r="B15" s="167" t="s">
        <v>177</v>
      </c>
      <c r="C15" s="167"/>
      <c r="D15" s="111" t="s">
        <v>33</v>
      </c>
      <c r="E15" s="121" t="s">
        <v>269</v>
      </c>
      <c r="F15" s="4" t="s">
        <v>32</v>
      </c>
    </row>
    <row r="16" spans="1:6" ht="101.4" customHeight="1" x14ac:dyDescent="0.25">
      <c r="A16" s="164"/>
      <c r="B16" s="168" t="s">
        <v>178</v>
      </c>
      <c r="C16" s="168"/>
      <c r="D16" s="2" t="s">
        <v>33</v>
      </c>
      <c r="E16" s="122" t="s">
        <v>270</v>
      </c>
      <c r="F16" s="4" t="s">
        <v>34</v>
      </c>
    </row>
    <row r="17" spans="1:6" ht="69.75" customHeight="1" x14ac:dyDescent="0.25">
      <c r="A17" s="164"/>
      <c r="B17" s="168" t="s">
        <v>187</v>
      </c>
      <c r="C17" s="168"/>
      <c r="D17" s="2" t="s">
        <v>33</v>
      </c>
      <c r="E17" s="122" t="s">
        <v>257</v>
      </c>
      <c r="F17" s="4" t="s">
        <v>34</v>
      </c>
    </row>
    <row r="18" spans="1:6" ht="69.900000000000006" customHeight="1" x14ac:dyDescent="0.25">
      <c r="A18" s="164"/>
      <c r="B18" s="168" t="s">
        <v>180</v>
      </c>
      <c r="C18" s="168"/>
      <c r="D18" s="2" t="s">
        <v>33</v>
      </c>
      <c r="E18" s="122" t="s">
        <v>205</v>
      </c>
      <c r="F18" s="4" t="s">
        <v>34</v>
      </c>
    </row>
    <row r="19" spans="1:6" ht="156.75" customHeight="1" x14ac:dyDescent="0.25">
      <c r="A19" s="164"/>
      <c r="B19" s="168" t="s">
        <v>181</v>
      </c>
      <c r="C19" s="168"/>
      <c r="D19" s="2" t="s">
        <v>33</v>
      </c>
      <c r="E19" s="122" t="s">
        <v>206</v>
      </c>
      <c r="F19" s="4" t="s">
        <v>34</v>
      </c>
    </row>
    <row r="20" spans="1:6" ht="84.75" customHeight="1" thickBot="1" x14ac:dyDescent="0.3">
      <c r="A20" s="165"/>
      <c r="B20" s="168" t="s">
        <v>182</v>
      </c>
      <c r="C20" s="168"/>
      <c r="D20" s="2" t="s">
        <v>33</v>
      </c>
      <c r="E20" s="122" t="s">
        <v>207</v>
      </c>
      <c r="F20" s="4" t="s">
        <v>34</v>
      </c>
    </row>
    <row r="21" spans="1:6" ht="172.5" customHeight="1" x14ac:dyDescent="0.25">
      <c r="A21" s="185" t="s">
        <v>174</v>
      </c>
      <c r="B21" s="168" t="s">
        <v>210</v>
      </c>
      <c r="C21" s="168"/>
      <c r="D21" s="2" t="s">
        <v>33</v>
      </c>
      <c r="E21" s="122" t="s">
        <v>208</v>
      </c>
      <c r="F21" s="4" t="s">
        <v>34</v>
      </c>
    </row>
    <row r="22" spans="1:6" ht="69.900000000000006" customHeight="1" thickBot="1" x14ac:dyDescent="0.3">
      <c r="A22" s="186"/>
      <c r="B22" s="166" t="s">
        <v>183</v>
      </c>
      <c r="C22" s="166"/>
      <c r="D22" s="106" t="s">
        <v>36</v>
      </c>
      <c r="E22" s="124" t="s">
        <v>235</v>
      </c>
      <c r="F22" s="4" t="s">
        <v>34</v>
      </c>
    </row>
    <row r="23" spans="1:6" ht="69.900000000000006" customHeight="1" x14ac:dyDescent="0.25">
      <c r="A23" s="186"/>
      <c r="B23" s="167" t="s">
        <v>179</v>
      </c>
      <c r="C23" s="167"/>
      <c r="D23" s="111" t="s">
        <v>36</v>
      </c>
      <c r="E23" s="121" t="s">
        <v>236</v>
      </c>
      <c r="F23" s="4" t="s">
        <v>34</v>
      </c>
    </row>
    <row r="24" spans="1:6" ht="108.6" customHeight="1" x14ac:dyDescent="0.25">
      <c r="A24" s="186"/>
      <c r="B24" s="168" t="s">
        <v>198</v>
      </c>
      <c r="C24" s="168"/>
      <c r="D24" s="2" t="s">
        <v>31</v>
      </c>
      <c r="E24" s="122" t="s">
        <v>271</v>
      </c>
      <c r="F24" s="4" t="s">
        <v>46</v>
      </c>
    </row>
    <row r="25" spans="1:6" ht="69.900000000000006" customHeight="1" x14ac:dyDescent="0.25">
      <c r="A25" s="186"/>
      <c r="B25" s="168" t="s">
        <v>194</v>
      </c>
      <c r="C25" s="168"/>
      <c r="D25" s="2" t="s">
        <v>33</v>
      </c>
      <c r="E25" s="122" t="s">
        <v>211</v>
      </c>
      <c r="F25" s="4" t="s">
        <v>34</v>
      </c>
    </row>
    <row r="26" spans="1:6" ht="139.5" customHeight="1" x14ac:dyDescent="0.25">
      <c r="A26" s="186"/>
      <c r="B26" s="168" t="s">
        <v>199</v>
      </c>
      <c r="C26" s="168"/>
      <c r="D26" s="2" t="s">
        <v>33</v>
      </c>
      <c r="E26" s="122" t="s">
        <v>212</v>
      </c>
      <c r="F26" s="4" t="s">
        <v>34</v>
      </c>
    </row>
    <row r="27" spans="1:6" ht="69.900000000000006" customHeight="1" x14ac:dyDescent="0.25">
      <c r="A27" s="186"/>
      <c r="B27" s="168" t="s">
        <v>195</v>
      </c>
      <c r="C27" s="168"/>
      <c r="D27" s="2" t="s">
        <v>33</v>
      </c>
      <c r="E27" s="122" t="s">
        <v>213</v>
      </c>
      <c r="F27" s="4" t="s">
        <v>34</v>
      </c>
    </row>
    <row r="28" spans="1:6" ht="69.900000000000006" customHeight="1" x14ac:dyDescent="0.25">
      <c r="A28" s="186"/>
      <c r="B28" s="168" t="s">
        <v>196</v>
      </c>
      <c r="C28" s="168"/>
      <c r="D28" s="2" t="s">
        <v>31</v>
      </c>
      <c r="E28" s="122" t="s">
        <v>214</v>
      </c>
      <c r="F28" s="4" t="s">
        <v>32</v>
      </c>
    </row>
    <row r="29" spans="1:6" ht="69.900000000000006" customHeight="1" thickBot="1" x14ac:dyDescent="0.3">
      <c r="A29" s="187"/>
      <c r="B29" s="168" t="s">
        <v>197</v>
      </c>
      <c r="C29" s="168"/>
      <c r="D29" s="2" t="s">
        <v>31</v>
      </c>
      <c r="E29" s="122" t="s">
        <v>215</v>
      </c>
      <c r="F29" s="4" t="s">
        <v>32</v>
      </c>
    </row>
    <row r="30" spans="1:6" ht="99.75" customHeight="1" x14ac:dyDescent="0.25">
      <c r="A30" s="188" t="s">
        <v>37</v>
      </c>
      <c r="B30" s="167" t="s">
        <v>188</v>
      </c>
      <c r="C30" s="167"/>
      <c r="D30" s="111" t="s">
        <v>31</v>
      </c>
      <c r="E30" s="121" t="s">
        <v>272</v>
      </c>
      <c r="F30" s="4" t="s">
        <v>32</v>
      </c>
    </row>
    <row r="31" spans="1:6" ht="90" customHeight="1" x14ac:dyDescent="0.25">
      <c r="A31" s="189"/>
      <c r="B31" s="168" t="s">
        <v>189</v>
      </c>
      <c r="C31" s="168"/>
      <c r="D31" s="2" t="s">
        <v>31</v>
      </c>
      <c r="E31" s="122" t="s">
        <v>216</v>
      </c>
      <c r="F31" s="4" t="s">
        <v>32</v>
      </c>
    </row>
    <row r="32" spans="1:6" ht="162" customHeight="1" x14ac:dyDescent="0.25">
      <c r="A32" s="189"/>
      <c r="B32" s="168" t="s">
        <v>190</v>
      </c>
      <c r="C32" s="168"/>
      <c r="D32" s="2" t="s">
        <v>31</v>
      </c>
      <c r="E32" s="3" t="s">
        <v>217</v>
      </c>
      <c r="F32" s="4" t="s">
        <v>34</v>
      </c>
    </row>
    <row r="33" spans="1:6" ht="154.5" customHeight="1" x14ac:dyDescent="0.25">
      <c r="A33" s="189"/>
      <c r="B33" s="168" t="s">
        <v>191</v>
      </c>
      <c r="C33" s="168"/>
      <c r="D33" s="2" t="s">
        <v>31</v>
      </c>
      <c r="E33" s="3" t="s">
        <v>218</v>
      </c>
      <c r="F33" s="4" t="s">
        <v>34</v>
      </c>
    </row>
    <row r="34" spans="1:6" ht="145.5" customHeight="1" x14ac:dyDescent="0.25">
      <c r="A34" s="189"/>
      <c r="B34" s="168" t="s">
        <v>192</v>
      </c>
      <c r="C34" s="168"/>
      <c r="D34" s="2" t="s">
        <v>31</v>
      </c>
      <c r="E34" s="3" t="s">
        <v>237</v>
      </c>
      <c r="F34" s="4" t="s">
        <v>34</v>
      </c>
    </row>
    <row r="35" spans="1:6" ht="145.5" customHeight="1" x14ac:dyDescent="0.25">
      <c r="A35" s="189"/>
      <c r="B35" s="169" t="s">
        <v>193</v>
      </c>
      <c r="C35" s="170"/>
      <c r="D35" s="2" t="s">
        <v>31</v>
      </c>
      <c r="E35" s="3" t="s">
        <v>219</v>
      </c>
      <c r="F35" s="4" t="s">
        <v>34</v>
      </c>
    </row>
    <row r="36" spans="1:6" ht="40.5" customHeight="1" thickBot="1" x14ac:dyDescent="0.3">
      <c r="A36" s="26"/>
      <c r="B36" s="23"/>
      <c r="C36" s="23"/>
      <c r="D36" s="33"/>
      <c r="E36" s="23"/>
      <c r="F36" s="23"/>
    </row>
    <row r="37" spans="1:6" ht="55.5" customHeight="1" thickBot="1" x14ac:dyDescent="0.3">
      <c r="A37" s="26"/>
      <c r="B37" s="179" t="s">
        <v>38</v>
      </c>
      <c r="C37" s="180"/>
      <c r="D37" s="24" t="s">
        <v>39</v>
      </c>
      <c r="E37" s="25" t="s">
        <v>40</v>
      </c>
      <c r="F37" s="25" t="s">
        <v>41</v>
      </c>
    </row>
    <row r="38" spans="1:6" ht="54" customHeight="1" x14ac:dyDescent="0.25">
      <c r="A38" s="26"/>
      <c r="B38" s="181" t="s">
        <v>34</v>
      </c>
      <c r="C38" s="182"/>
      <c r="D38" s="100">
        <v>1</v>
      </c>
      <c r="E38" s="27" t="s">
        <v>42</v>
      </c>
      <c r="F38" s="28" t="s">
        <v>43</v>
      </c>
    </row>
    <row r="39" spans="1:6" ht="35.4" customHeight="1" x14ac:dyDescent="0.25">
      <c r="A39" s="26"/>
      <c r="B39" s="183" t="s">
        <v>32</v>
      </c>
      <c r="C39" s="184"/>
      <c r="D39" s="101">
        <v>2</v>
      </c>
      <c r="E39" s="29" t="s">
        <v>44</v>
      </c>
      <c r="F39" s="30" t="s">
        <v>45</v>
      </c>
    </row>
    <row r="40" spans="1:6" ht="59.1" customHeight="1" thickBot="1" x14ac:dyDescent="0.3">
      <c r="B40" s="177" t="s">
        <v>46</v>
      </c>
      <c r="C40" s="178"/>
      <c r="D40" s="102">
        <v>3</v>
      </c>
      <c r="E40" s="31" t="s">
        <v>47</v>
      </c>
      <c r="F40" s="32" t="s">
        <v>48</v>
      </c>
    </row>
    <row r="41" spans="1:6" x14ac:dyDescent="0.25">
      <c r="B41" s="26"/>
      <c r="C41" s="26"/>
      <c r="D41" s="34"/>
      <c r="E41" s="33"/>
      <c r="F41" s="34"/>
    </row>
  </sheetData>
  <mergeCells count="40">
    <mergeCell ref="B27:C27"/>
    <mergeCell ref="B30:C30"/>
    <mergeCell ref="B28:C28"/>
    <mergeCell ref="A21:A29"/>
    <mergeCell ref="A30:A35"/>
    <mergeCell ref="B29:C29"/>
    <mergeCell ref="B24:C24"/>
    <mergeCell ref="B25:C25"/>
    <mergeCell ref="B21:C21"/>
    <mergeCell ref="B31:C31"/>
    <mergeCell ref="B32:C32"/>
    <mergeCell ref="B33:C33"/>
    <mergeCell ref="B34:C34"/>
    <mergeCell ref="B40:C40"/>
    <mergeCell ref="B37:C37"/>
    <mergeCell ref="B38:C38"/>
    <mergeCell ref="B39:C39"/>
    <mergeCell ref="B35:C35"/>
    <mergeCell ref="A6:A12"/>
    <mergeCell ref="A1:F3"/>
    <mergeCell ref="B5:C5"/>
    <mergeCell ref="B6:C6"/>
    <mergeCell ref="B7:C7"/>
    <mergeCell ref="B8:C8"/>
    <mergeCell ref="B9:C9"/>
    <mergeCell ref="B11:C11"/>
    <mergeCell ref="B10:C10"/>
    <mergeCell ref="B12:C12"/>
    <mergeCell ref="A13:A20"/>
    <mergeCell ref="B14:C14"/>
    <mergeCell ref="B23:C23"/>
    <mergeCell ref="B19:C19"/>
    <mergeCell ref="B26:C26"/>
    <mergeCell ref="B16:C16"/>
    <mergeCell ref="B17:C17"/>
    <mergeCell ref="B18:C18"/>
    <mergeCell ref="B13:C13"/>
    <mergeCell ref="B15:C15"/>
    <mergeCell ref="B22:C22"/>
    <mergeCell ref="B20:C20"/>
  </mergeCells>
  <phoneticPr fontId="0" type="noConversion"/>
  <conditionalFormatting sqref="F6:F35">
    <cfRule type="cellIs" dxfId="53" priority="1" operator="equal">
      <formula>"INMINENTE"</formula>
    </cfRule>
    <cfRule type="cellIs" dxfId="52" priority="2" operator="equal">
      <formula>"PROBABLE"</formula>
    </cfRule>
    <cfRule type="cellIs" dxfId="51" priority="3" operator="equal">
      <formula>"POSIBLE"</formula>
    </cfRule>
  </conditionalFormatting>
  <printOptions horizontalCentered="1"/>
  <pageMargins left="0.39370078740157483" right="0.39370078740157483" top="0.59055118110236227" bottom="0.39370078740157483" header="0" footer="0"/>
  <pageSetup scale="42" orientation="landscape" horizontalDpi="300" verticalDpi="300" r:id="rId1"/>
  <headerFooter alignWithMargins="0">
    <oddFooter xml:space="preserve">&amp;R&amp;8 </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Hoja2!$F$8:$F$10</xm:f>
          </x14:formula1>
          <xm:sqref>F7:F35</xm:sqref>
        </x14:dataValidation>
        <x14:dataValidation type="list" allowBlank="1" showInputMessage="1" showErrorMessage="1" xr:uid="{00000000-0002-0000-0100-000001000000}">
          <x14:formula1>
            <xm:f>Hoja2!$D$8:$D$10</xm:f>
          </x14:formula1>
          <xm:sqref>D6:D35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D8:F14"/>
  <sheetViews>
    <sheetView workbookViewId="0">
      <selection activeCell="E14" sqref="E12:E14"/>
    </sheetView>
  </sheetViews>
  <sheetFormatPr baseColWidth="10" defaultColWidth="11.54296875" defaultRowHeight="15" x14ac:dyDescent="0.25"/>
  <sheetData>
    <row r="8" spans="4:6" x14ac:dyDescent="0.25">
      <c r="D8" s="1" t="s">
        <v>31</v>
      </c>
      <c r="F8" s="1" t="s">
        <v>34</v>
      </c>
    </row>
    <row r="9" spans="4:6" x14ac:dyDescent="0.25">
      <c r="D9" s="1" t="s">
        <v>36</v>
      </c>
      <c r="F9" s="1" t="s">
        <v>32</v>
      </c>
    </row>
    <row r="10" spans="4:6" x14ac:dyDescent="0.25">
      <c r="D10" s="1" t="s">
        <v>33</v>
      </c>
      <c r="F10" s="1" t="s">
        <v>46</v>
      </c>
    </row>
    <row r="12" spans="4:6" x14ac:dyDescent="0.25">
      <c r="D12" s="1" t="s">
        <v>49</v>
      </c>
      <c r="E12">
        <v>1</v>
      </c>
    </row>
    <row r="13" spans="4:6" x14ac:dyDescent="0.25">
      <c r="D13" s="1" t="s">
        <v>50</v>
      </c>
      <c r="E13">
        <v>0</v>
      </c>
    </row>
    <row r="14" spans="4:6" x14ac:dyDescent="0.25">
      <c r="D14" s="1" t="s">
        <v>51</v>
      </c>
      <c r="E14" s="1">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43"/>
  <sheetViews>
    <sheetView view="pageBreakPreview" topLeftCell="B1" zoomScaleNormal="100" zoomScaleSheetLayoutView="100" workbookViewId="0">
      <selection activeCell="E21" sqref="E21:G21"/>
    </sheetView>
  </sheetViews>
  <sheetFormatPr baseColWidth="10" defaultColWidth="8.90625" defaultRowHeight="10.8" x14ac:dyDescent="0.25"/>
  <cols>
    <col min="1" max="1" width="17.6328125" style="35" customWidth="1"/>
    <col min="2" max="2" width="33.453125" style="35" customWidth="1"/>
    <col min="3" max="3" width="9.453125" style="35" customWidth="1"/>
    <col min="4" max="4" width="9.90625" style="35" customWidth="1"/>
    <col min="5" max="6" width="9.6328125" style="35" customWidth="1"/>
    <col min="7" max="7" width="17.6328125" style="35" customWidth="1"/>
    <col min="8" max="16384" width="8.90625" style="35"/>
  </cols>
  <sheetData>
    <row r="1" spans="1:10" s="37" customFormat="1" ht="15" customHeight="1" x14ac:dyDescent="0.25">
      <c r="A1" s="223" t="s">
        <v>52</v>
      </c>
      <c r="B1" s="223"/>
      <c r="C1" s="223"/>
      <c r="D1" s="223"/>
      <c r="E1" s="223"/>
      <c r="F1" s="223"/>
      <c r="G1" s="223"/>
    </row>
    <row r="2" spans="1:10" s="37" customFormat="1" ht="15" customHeight="1" x14ac:dyDescent="0.25">
      <c r="A2" s="223"/>
      <c r="B2" s="223"/>
      <c r="C2" s="223"/>
      <c r="D2" s="223"/>
      <c r="E2" s="223"/>
      <c r="F2" s="223"/>
      <c r="G2" s="223"/>
    </row>
    <row r="3" spans="1:10" s="37" customFormat="1" ht="15" customHeight="1" x14ac:dyDescent="0.25">
      <c r="A3" s="223"/>
      <c r="B3" s="223"/>
      <c r="C3" s="223"/>
      <c r="D3" s="223"/>
      <c r="E3" s="223"/>
      <c r="F3" s="223"/>
      <c r="G3" s="223"/>
    </row>
    <row r="4" spans="1:10" ht="15" customHeight="1" x14ac:dyDescent="0.25">
      <c r="A4" s="232"/>
      <c r="B4" s="232"/>
      <c r="C4" s="232"/>
      <c r="D4" s="232"/>
      <c r="E4" s="38"/>
      <c r="F4" s="38"/>
      <c r="G4" s="38"/>
    </row>
    <row r="5" spans="1:10" ht="20.100000000000001" customHeight="1" x14ac:dyDescent="0.25">
      <c r="A5" s="224" t="s">
        <v>53</v>
      </c>
      <c r="B5" s="224"/>
      <c r="C5" s="224"/>
      <c r="D5" s="224"/>
      <c r="E5" s="224"/>
      <c r="F5" s="224"/>
      <c r="G5" s="224"/>
    </row>
    <row r="6" spans="1:10" ht="72" customHeight="1" x14ac:dyDescent="0.25">
      <c r="A6" s="228" t="s">
        <v>54</v>
      </c>
      <c r="B6" s="229"/>
      <c r="C6" s="229"/>
      <c r="D6" s="229"/>
      <c r="E6" s="229"/>
      <c r="F6" s="229"/>
      <c r="G6" s="230"/>
      <c r="J6" s="39"/>
    </row>
    <row r="7" spans="1:10" ht="24" customHeight="1" x14ac:dyDescent="0.25">
      <c r="A7" s="233" t="s">
        <v>55</v>
      </c>
      <c r="B7" s="233"/>
      <c r="C7" s="91" t="s">
        <v>56</v>
      </c>
      <c r="D7" s="91" t="s">
        <v>57</v>
      </c>
      <c r="E7" s="234" t="s">
        <v>58</v>
      </c>
      <c r="F7" s="234"/>
      <c r="G7" s="234"/>
    </row>
    <row r="8" spans="1:10" ht="15" customHeight="1" x14ac:dyDescent="0.25">
      <c r="A8" s="222" t="s">
        <v>59</v>
      </c>
      <c r="B8" s="222"/>
      <c r="C8" s="222"/>
      <c r="D8" s="222"/>
      <c r="E8" s="222"/>
      <c r="F8" s="222"/>
      <c r="G8" s="222"/>
    </row>
    <row r="9" spans="1:10" ht="159.75" customHeight="1" x14ac:dyDescent="0.25">
      <c r="A9" s="215" t="s">
        <v>175</v>
      </c>
      <c r="B9" s="215"/>
      <c r="C9" s="5" t="s">
        <v>49</v>
      </c>
      <c r="D9" s="6">
        <v>1</v>
      </c>
      <c r="E9" s="191" t="s">
        <v>282</v>
      </c>
      <c r="F9" s="191"/>
      <c r="G9" s="191"/>
      <c r="H9" s="40"/>
    </row>
    <row r="10" spans="1:10" ht="122.1" customHeight="1" x14ac:dyDescent="0.25">
      <c r="A10" s="190" t="s">
        <v>60</v>
      </c>
      <c r="B10" s="190"/>
      <c r="C10" s="5" t="s">
        <v>51</v>
      </c>
      <c r="D10" s="7">
        <v>0.5</v>
      </c>
      <c r="E10" s="191" t="s">
        <v>283</v>
      </c>
      <c r="F10" s="191"/>
      <c r="G10" s="191"/>
      <c r="H10" s="40"/>
    </row>
    <row r="11" spans="1:10" ht="101.25" customHeight="1" x14ac:dyDescent="0.25">
      <c r="A11" s="190" t="s">
        <v>61</v>
      </c>
      <c r="B11" s="190"/>
      <c r="C11" s="5" t="s">
        <v>49</v>
      </c>
      <c r="D11" s="7">
        <v>1</v>
      </c>
      <c r="E11" s="191" t="s">
        <v>284</v>
      </c>
      <c r="F11" s="191"/>
      <c r="G11" s="191"/>
      <c r="H11" s="40"/>
    </row>
    <row r="12" spans="1:10" ht="78" customHeight="1" x14ac:dyDescent="0.25">
      <c r="A12" s="190" t="s">
        <v>62</v>
      </c>
      <c r="B12" s="190"/>
      <c r="C12" s="5" t="s">
        <v>51</v>
      </c>
      <c r="D12" s="7">
        <v>0.5</v>
      </c>
      <c r="E12" s="191" t="s">
        <v>285</v>
      </c>
      <c r="F12" s="191"/>
      <c r="G12" s="191"/>
      <c r="H12" s="40"/>
    </row>
    <row r="13" spans="1:10" ht="69.75" customHeight="1" x14ac:dyDescent="0.25">
      <c r="A13" s="190" t="s">
        <v>63</v>
      </c>
      <c r="B13" s="190"/>
      <c r="C13" s="5" t="s">
        <v>50</v>
      </c>
      <c r="D13" s="7">
        <v>0</v>
      </c>
      <c r="E13" s="191"/>
      <c r="F13" s="191"/>
      <c r="G13" s="191"/>
      <c r="H13" s="40"/>
    </row>
    <row r="14" spans="1:10" ht="69.75" customHeight="1" x14ac:dyDescent="0.25">
      <c r="A14" s="190" t="s">
        <v>64</v>
      </c>
      <c r="B14" s="190"/>
      <c r="C14" s="5" t="s">
        <v>49</v>
      </c>
      <c r="D14" s="7">
        <v>1</v>
      </c>
      <c r="E14" s="191" t="s">
        <v>286</v>
      </c>
      <c r="F14" s="191"/>
      <c r="G14" s="191"/>
      <c r="H14" s="40"/>
    </row>
    <row r="15" spans="1:10" ht="69" customHeight="1" x14ac:dyDescent="0.25">
      <c r="A15" s="190" t="s">
        <v>65</v>
      </c>
      <c r="B15" s="190"/>
      <c r="C15" s="5" t="s">
        <v>49</v>
      </c>
      <c r="D15" s="7">
        <v>1</v>
      </c>
      <c r="E15" s="191" t="s">
        <v>231</v>
      </c>
      <c r="F15" s="191"/>
      <c r="G15" s="191"/>
      <c r="H15" s="40"/>
    </row>
    <row r="16" spans="1:10" ht="48" customHeight="1" thickBot="1" x14ac:dyDescent="0.3">
      <c r="A16" s="193" t="s">
        <v>66</v>
      </c>
      <c r="B16" s="193"/>
      <c r="C16" s="5" t="s">
        <v>49</v>
      </c>
      <c r="D16" s="8">
        <v>1</v>
      </c>
      <c r="E16" s="191" t="s">
        <v>232</v>
      </c>
      <c r="F16" s="191"/>
      <c r="G16" s="191"/>
    </row>
    <row r="17" spans="1:7" ht="15" customHeight="1" thickBot="1" x14ac:dyDescent="0.3">
      <c r="A17" s="219" t="s">
        <v>67</v>
      </c>
      <c r="B17" s="220"/>
      <c r="C17" s="220"/>
      <c r="D17" s="41">
        <f>AVERAGE(D9:D16)</f>
        <v>0.75</v>
      </c>
      <c r="E17" s="220" t="str">
        <f>IF(D17="","",IF($D17&lt;0.34,"MALO",IF(AND($D17&gt;=0.34,$D17&lt;0.68),"REGULAR","BUENO")))</f>
        <v>BUENO</v>
      </c>
      <c r="F17" s="220"/>
      <c r="G17" s="231"/>
    </row>
    <row r="18" spans="1:7" ht="15" customHeight="1" thickBot="1" x14ac:dyDescent="0.3">
      <c r="A18" s="225" t="s">
        <v>68</v>
      </c>
      <c r="B18" s="226"/>
      <c r="C18" s="226"/>
      <c r="D18" s="226"/>
      <c r="E18" s="226"/>
      <c r="F18" s="226"/>
      <c r="G18" s="227"/>
    </row>
    <row r="19" spans="1:7" ht="112.5" customHeight="1" x14ac:dyDescent="0.25">
      <c r="A19" s="215" t="s">
        <v>69</v>
      </c>
      <c r="B19" s="215"/>
      <c r="C19" s="9" t="s">
        <v>49</v>
      </c>
      <c r="D19" s="6">
        <v>1</v>
      </c>
      <c r="E19" s="191" t="s">
        <v>284</v>
      </c>
      <c r="F19" s="191"/>
      <c r="G19" s="191"/>
    </row>
    <row r="20" spans="1:7" ht="78.599999999999994" customHeight="1" x14ac:dyDescent="0.25">
      <c r="A20" s="190" t="s">
        <v>70</v>
      </c>
      <c r="B20" s="190"/>
      <c r="C20" s="10" t="s">
        <v>51</v>
      </c>
      <c r="D20" s="6">
        <v>0.5</v>
      </c>
      <c r="E20" s="191" t="s">
        <v>284</v>
      </c>
      <c r="F20" s="191"/>
      <c r="G20" s="191"/>
    </row>
    <row r="21" spans="1:7" ht="113.25" customHeight="1" x14ac:dyDescent="0.25">
      <c r="A21" s="190" t="s">
        <v>71</v>
      </c>
      <c r="B21" s="190"/>
      <c r="C21" s="10" t="s">
        <v>51</v>
      </c>
      <c r="D21" s="6">
        <v>0.5</v>
      </c>
      <c r="E21" s="191" t="s">
        <v>284</v>
      </c>
      <c r="F21" s="191"/>
      <c r="G21" s="191"/>
    </row>
    <row r="22" spans="1:7" ht="48" customHeight="1" x14ac:dyDescent="0.25">
      <c r="A22" s="190" t="s">
        <v>72</v>
      </c>
      <c r="B22" s="190"/>
      <c r="C22" s="10" t="s">
        <v>49</v>
      </c>
      <c r="D22" s="6">
        <v>1</v>
      </c>
      <c r="E22" s="192" t="s">
        <v>233</v>
      </c>
      <c r="F22" s="192"/>
      <c r="G22" s="192"/>
    </row>
    <row r="23" spans="1:7" ht="88.5" customHeight="1" x14ac:dyDescent="0.25">
      <c r="A23" s="190" t="s">
        <v>73</v>
      </c>
      <c r="B23" s="190"/>
      <c r="C23" s="10" t="s">
        <v>49</v>
      </c>
      <c r="D23" s="7">
        <v>1</v>
      </c>
      <c r="E23" s="221" t="s">
        <v>234</v>
      </c>
      <c r="F23" s="221"/>
      <c r="G23" s="221"/>
    </row>
    <row r="24" spans="1:7" ht="15" customHeight="1" thickBot="1" x14ac:dyDescent="0.3">
      <c r="A24" s="218" t="s">
        <v>74</v>
      </c>
      <c r="B24" s="218"/>
      <c r="C24" s="218"/>
      <c r="D24" s="110">
        <f>AVERAGE(D19:D23)</f>
        <v>0.8</v>
      </c>
      <c r="E24" s="218" t="str">
        <f>IF(D24="","",IF($D24&lt;0.34,"MALO",IF(AND($D24&gt;=0.34,$D24&lt;0.68),"REGULAR","BUENO")))</f>
        <v>BUENO</v>
      </c>
      <c r="F24" s="218"/>
      <c r="G24" s="218"/>
    </row>
    <row r="25" spans="1:7" ht="15" customHeight="1" thickBot="1" x14ac:dyDescent="0.3">
      <c r="A25" s="216" t="s">
        <v>75</v>
      </c>
      <c r="B25" s="216"/>
      <c r="C25" s="216"/>
      <c r="D25" s="216"/>
      <c r="E25" s="216"/>
      <c r="F25" s="216"/>
      <c r="G25" s="216"/>
    </row>
    <row r="26" spans="1:7" ht="56.25" customHeight="1" x14ac:dyDescent="0.25">
      <c r="A26" s="215" t="s">
        <v>76</v>
      </c>
      <c r="B26" s="215"/>
      <c r="C26" s="9" t="s">
        <v>49</v>
      </c>
      <c r="D26" s="6">
        <v>1</v>
      </c>
      <c r="E26" s="217" t="s">
        <v>278</v>
      </c>
      <c r="F26" s="217"/>
      <c r="G26" s="217"/>
    </row>
    <row r="27" spans="1:7" ht="48" customHeight="1" x14ac:dyDescent="0.25">
      <c r="A27" s="190" t="s">
        <v>77</v>
      </c>
      <c r="B27" s="190"/>
      <c r="C27" s="10" t="s">
        <v>50</v>
      </c>
      <c r="D27" s="7">
        <v>0</v>
      </c>
      <c r="E27" s="197" t="s">
        <v>280</v>
      </c>
      <c r="F27" s="197"/>
      <c r="G27" s="197"/>
    </row>
    <row r="28" spans="1:7" ht="48" customHeight="1" x14ac:dyDescent="0.25">
      <c r="A28" s="190" t="s">
        <v>78</v>
      </c>
      <c r="B28" s="190"/>
      <c r="C28" s="10" t="s">
        <v>49</v>
      </c>
      <c r="D28" s="6">
        <v>1</v>
      </c>
      <c r="E28" s="197" t="s">
        <v>220</v>
      </c>
      <c r="F28" s="197"/>
      <c r="G28" s="197"/>
    </row>
    <row r="29" spans="1:7" ht="48" customHeight="1" x14ac:dyDescent="0.25">
      <c r="A29" s="198" t="s">
        <v>79</v>
      </c>
      <c r="B29" s="198"/>
      <c r="C29" s="10" t="s">
        <v>49</v>
      </c>
      <c r="D29" s="6">
        <v>1</v>
      </c>
      <c r="E29" s="197" t="s">
        <v>279</v>
      </c>
      <c r="F29" s="197"/>
      <c r="G29" s="197"/>
    </row>
    <row r="30" spans="1:7" ht="48" customHeight="1" thickBot="1" x14ac:dyDescent="0.3">
      <c r="A30" s="193" t="s">
        <v>80</v>
      </c>
      <c r="B30" s="193"/>
      <c r="C30" s="11" t="s">
        <v>49</v>
      </c>
      <c r="D30" s="6">
        <v>1</v>
      </c>
      <c r="E30" s="194" t="s">
        <v>238</v>
      </c>
      <c r="F30" s="194"/>
      <c r="G30" s="194"/>
    </row>
    <row r="31" spans="1:7" ht="15" customHeight="1" thickBot="1" x14ac:dyDescent="0.3">
      <c r="A31" s="196" t="s">
        <v>81</v>
      </c>
      <c r="B31" s="196"/>
      <c r="C31" s="196"/>
      <c r="D31" s="42">
        <f>AVERAGE(D26:D30)</f>
        <v>0.8</v>
      </c>
      <c r="E31" s="196" t="str">
        <f>IF(D31="","",IF($D31&lt;0.34,"MALO",IF(AND($D31&gt;=0.34,$D31&lt;0.68),"REGULAR","BUENO")))</f>
        <v>BUENO</v>
      </c>
      <c r="F31" s="196"/>
      <c r="G31" s="196"/>
    </row>
    <row r="32" spans="1:7" ht="15" customHeight="1" thickBot="1" x14ac:dyDescent="0.3">
      <c r="A32" s="195" t="s">
        <v>82</v>
      </c>
      <c r="B32" s="195"/>
      <c r="C32" s="195"/>
      <c r="D32" s="43">
        <f>D17+D24+D31</f>
        <v>2.35</v>
      </c>
      <c r="E32" s="208" t="str">
        <f>IF(D32&lt;=1,"ALTA",IF(AND(D32&gt;1,D32&lt;=2),"MEDIA","BAJA"))</f>
        <v>BAJA</v>
      </c>
      <c r="F32" s="208"/>
      <c r="G32" s="208"/>
    </row>
    <row r="33" spans="1:7" ht="15" customHeight="1" thickBot="1" x14ac:dyDescent="0.3">
      <c r="A33" s="44"/>
      <c r="B33" s="38"/>
      <c r="C33" s="38"/>
      <c r="D33" s="38"/>
      <c r="E33" s="38"/>
      <c r="F33" s="38"/>
      <c r="G33" s="38"/>
    </row>
    <row r="34" spans="1:7" ht="16.5" customHeight="1" x14ac:dyDescent="0.25">
      <c r="A34" s="202" t="s">
        <v>83</v>
      </c>
      <c r="B34" s="203"/>
      <c r="C34" s="45" t="s">
        <v>84</v>
      </c>
      <c r="D34" s="199" t="s">
        <v>85</v>
      </c>
      <c r="E34" s="200"/>
      <c r="F34" s="200"/>
      <c r="G34" s="201"/>
    </row>
    <row r="35" spans="1:7" ht="16.5" customHeight="1" x14ac:dyDescent="0.25">
      <c r="A35" s="204"/>
      <c r="B35" s="205"/>
      <c r="C35" s="46" t="s">
        <v>86</v>
      </c>
      <c r="D35" s="209" t="s">
        <v>87</v>
      </c>
      <c r="E35" s="210"/>
      <c r="F35" s="210"/>
      <c r="G35" s="211"/>
    </row>
    <row r="36" spans="1:7" ht="16.5" customHeight="1" thickBot="1" x14ac:dyDescent="0.3">
      <c r="A36" s="206"/>
      <c r="B36" s="207"/>
      <c r="C36" s="47" t="s">
        <v>88</v>
      </c>
      <c r="D36" s="212" t="s">
        <v>89</v>
      </c>
      <c r="E36" s="213"/>
      <c r="F36" s="213"/>
      <c r="G36" s="214"/>
    </row>
    <row r="37" spans="1:7" ht="15" customHeight="1" thickBot="1" x14ac:dyDescent="0.3">
      <c r="A37" s="38"/>
      <c r="B37" s="38"/>
      <c r="C37" s="38"/>
      <c r="D37" s="38"/>
      <c r="E37" s="38"/>
      <c r="F37" s="38"/>
      <c r="G37" s="38"/>
    </row>
    <row r="38" spans="1:7" ht="40.5" customHeight="1" x14ac:dyDescent="0.25">
      <c r="A38" s="38"/>
      <c r="B38" s="202" t="s">
        <v>90</v>
      </c>
      <c r="C38" s="203"/>
      <c r="D38" s="48" t="s">
        <v>91</v>
      </c>
      <c r="E38" s="49" t="s">
        <v>92</v>
      </c>
      <c r="F38" s="50"/>
      <c r="G38" s="51"/>
    </row>
    <row r="39" spans="1:7" ht="40.5" customHeight="1" x14ac:dyDescent="0.25">
      <c r="A39" s="38"/>
      <c r="B39" s="204"/>
      <c r="C39" s="205"/>
      <c r="D39" s="52" t="s">
        <v>93</v>
      </c>
      <c r="E39" s="53" t="s">
        <v>94</v>
      </c>
      <c r="F39" s="54"/>
      <c r="G39" s="51"/>
    </row>
    <row r="40" spans="1:7" ht="40.5" customHeight="1" thickBot="1" x14ac:dyDescent="0.3">
      <c r="A40" s="38"/>
      <c r="B40" s="206"/>
      <c r="C40" s="207"/>
      <c r="D40" s="55" t="s">
        <v>95</v>
      </c>
      <c r="E40" s="56" t="s">
        <v>96</v>
      </c>
      <c r="F40" s="57"/>
      <c r="G40" s="51"/>
    </row>
    <row r="41" spans="1:7" ht="15" customHeight="1" x14ac:dyDescent="0.25">
      <c r="A41" s="58"/>
      <c r="B41" s="58"/>
      <c r="C41" s="59"/>
      <c r="D41" s="60"/>
      <c r="E41" s="51"/>
      <c r="F41" s="51"/>
      <c r="G41" s="51"/>
    </row>
    <row r="42" spans="1:7" s="36" customFormat="1" x14ac:dyDescent="0.25"/>
    <row r="43" spans="1:7" s="36" customFormat="1" x14ac:dyDescent="0.25"/>
  </sheetData>
  <mergeCells count="58">
    <mergeCell ref="A1:G3"/>
    <mergeCell ref="B38:C40"/>
    <mergeCell ref="A5:G5"/>
    <mergeCell ref="A18:G18"/>
    <mergeCell ref="A6:G6"/>
    <mergeCell ref="E14:G14"/>
    <mergeCell ref="E16:G16"/>
    <mergeCell ref="E17:G17"/>
    <mergeCell ref="A4:D4"/>
    <mergeCell ref="A15:B15"/>
    <mergeCell ref="E15:G15"/>
    <mergeCell ref="A7:B7"/>
    <mergeCell ref="A9:B9"/>
    <mergeCell ref="A10:B10"/>
    <mergeCell ref="A11:B11"/>
    <mergeCell ref="E7:G7"/>
    <mergeCell ref="A8:G8"/>
    <mergeCell ref="E9:G9"/>
    <mergeCell ref="E10:G10"/>
    <mergeCell ref="E11:G11"/>
    <mergeCell ref="E12:G12"/>
    <mergeCell ref="A12:B12"/>
    <mergeCell ref="E13:G13"/>
    <mergeCell ref="A23:B23"/>
    <mergeCell ref="A26:B26"/>
    <mergeCell ref="A27:B27"/>
    <mergeCell ref="A25:G25"/>
    <mergeCell ref="E26:G26"/>
    <mergeCell ref="E27:G27"/>
    <mergeCell ref="E24:G24"/>
    <mergeCell ref="A13:B13"/>
    <mergeCell ref="A14:B14"/>
    <mergeCell ref="A16:B16"/>
    <mergeCell ref="A24:C24"/>
    <mergeCell ref="A17:C17"/>
    <mergeCell ref="A19:B19"/>
    <mergeCell ref="E23:G23"/>
    <mergeCell ref="A20:B20"/>
    <mergeCell ref="D34:G34"/>
    <mergeCell ref="E31:G31"/>
    <mergeCell ref="A34:B36"/>
    <mergeCell ref="E32:G32"/>
    <mergeCell ref="D35:G35"/>
    <mergeCell ref="D36:G36"/>
    <mergeCell ref="A30:B30"/>
    <mergeCell ref="E30:G30"/>
    <mergeCell ref="A32:C32"/>
    <mergeCell ref="A31:C31"/>
    <mergeCell ref="A28:B28"/>
    <mergeCell ref="E28:G28"/>
    <mergeCell ref="A29:B29"/>
    <mergeCell ref="E29:G29"/>
    <mergeCell ref="A21:B21"/>
    <mergeCell ref="A22:B22"/>
    <mergeCell ref="E19:G19"/>
    <mergeCell ref="E20:G20"/>
    <mergeCell ref="E21:G21"/>
    <mergeCell ref="E22:G22"/>
  </mergeCells>
  <phoneticPr fontId="5" type="noConversion"/>
  <conditionalFormatting sqref="E32:F32">
    <cfRule type="containsText" dxfId="50" priority="1" stopIfTrue="1" operator="containsText" text="BAJA">
      <formula>NOT(ISERROR(SEARCH("BAJA",E32)))</formula>
    </cfRule>
    <cfRule type="containsText" dxfId="49" priority="2" stopIfTrue="1" operator="containsText" text="MEDIA">
      <formula>NOT(ISERROR(SEARCH("MEDIA",E32)))</formula>
    </cfRule>
    <cfRule type="containsText" dxfId="48" priority="3" stopIfTrue="1" operator="containsText" text="ALTA">
      <formula>NOT(ISERROR(SEARCH("ALTA",E32)))</formula>
    </cfRule>
  </conditionalFormatting>
  <printOptions horizontalCentered="1"/>
  <pageMargins left="0.39370078740157483" right="0.39370078740157483" top="0.39370078740157483" bottom="0.39370078740157483" header="0" footer="0"/>
  <pageSetup scale="45"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Hoja2!$D$12:$D$14</xm:f>
          </x14:formula1>
          <xm:sqref>C19:C23 C9:C16 C26:C30</xm:sqref>
        </x14:dataValidation>
        <x14:dataValidation type="list" allowBlank="1" showInputMessage="1" showErrorMessage="1" xr:uid="{00000000-0002-0000-0300-000001000000}">
          <x14:formula1>
            <xm:f>Hoja2!$E$12:$E$14</xm:f>
          </x14:formula1>
          <xm:sqref>D19:D23 D9:D16 D26:D30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58"/>
  <sheetViews>
    <sheetView showGridLines="0" view="pageBreakPreview" topLeftCell="A45" zoomScaleNormal="100" zoomScaleSheetLayoutView="100" workbookViewId="0">
      <selection activeCell="C37" sqref="C37"/>
    </sheetView>
  </sheetViews>
  <sheetFormatPr baseColWidth="10" defaultColWidth="8.90625" defaultRowHeight="15" x14ac:dyDescent="0.35"/>
  <cols>
    <col min="1" max="1" width="17.6328125" style="61" customWidth="1"/>
    <col min="2" max="2" width="15.6328125" style="61" customWidth="1"/>
    <col min="3" max="3" width="9.08984375" style="75" customWidth="1"/>
    <col min="4" max="5" width="9.6328125" style="75" customWidth="1"/>
    <col min="6" max="6" width="9.6328125" style="61" customWidth="1"/>
    <col min="7" max="7" width="15.6328125" style="61" customWidth="1"/>
    <col min="8" max="16384" width="8.90625" style="61"/>
  </cols>
  <sheetData>
    <row r="1" spans="1:7" s="92" customFormat="1" ht="15" customHeight="1" x14ac:dyDescent="0.35">
      <c r="A1" s="244" t="s">
        <v>52</v>
      </c>
      <c r="B1" s="244"/>
      <c r="C1" s="244"/>
      <c r="D1" s="244"/>
      <c r="E1" s="244"/>
      <c r="F1" s="244"/>
      <c r="G1" s="244"/>
    </row>
    <row r="2" spans="1:7" s="92" customFormat="1" ht="15" customHeight="1" x14ac:dyDescent="0.35">
      <c r="A2" s="244"/>
      <c r="B2" s="244"/>
      <c r="C2" s="244"/>
      <c r="D2" s="244"/>
      <c r="E2" s="244"/>
      <c r="F2" s="244"/>
      <c r="G2" s="244"/>
    </row>
    <row r="3" spans="1:7" s="92" customFormat="1" ht="15" customHeight="1" x14ac:dyDescent="0.35">
      <c r="A3" s="244"/>
      <c r="B3" s="244"/>
      <c r="C3" s="244"/>
      <c r="D3" s="244"/>
      <c r="E3" s="244"/>
      <c r="F3" s="244"/>
      <c r="G3" s="244"/>
    </row>
    <row r="4" spans="1:7" ht="15" customHeight="1" x14ac:dyDescent="0.35">
      <c r="A4" s="64"/>
      <c r="B4" s="64"/>
      <c r="C4" s="64"/>
      <c r="D4" s="64"/>
      <c r="E4" s="64"/>
      <c r="F4" s="62"/>
    </row>
    <row r="5" spans="1:7" ht="20.100000000000001" customHeight="1" x14ac:dyDescent="0.35">
      <c r="A5" s="224" t="s">
        <v>97</v>
      </c>
      <c r="B5" s="224"/>
      <c r="C5" s="224"/>
      <c r="D5" s="224"/>
      <c r="E5" s="224"/>
      <c r="F5" s="224"/>
      <c r="G5" s="224"/>
    </row>
    <row r="6" spans="1:7" s="35" customFormat="1" ht="72" customHeight="1" thickBot="1" x14ac:dyDescent="0.3">
      <c r="A6" s="241" t="s">
        <v>98</v>
      </c>
      <c r="B6" s="241"/>
      <c r="C6" s="241"/>
      <c r="D6" s="241"/>
      <c r="E6" s="241"/>
      <c r="F6" s="241"/>
      <c r="G6" s="241"/>
    </row>
    <row r="7" spans="1:7" ht="20.100000000000001" customHeight="1" thickBot="1" x14ac:dyDescent="0.4">
      <c r="A7" s="237" t="s">
        <v>99</v>
      </c>
      <c r="B7" s="237"/>
      <c r="C7" s="93" t="s">
        <v>56</v>
      </c>
      <c r="D7" s="93" t="s">
        <v>57</v>
      </c>
      <c r="E7" s="242" t="s">
        <v>58</v>
      </c>
      <c r="F7" s="242"/>
      <c r="G7" s="242"/>
    </row>
    <row r="8" spans="1:7" ht="15" customHeight="1" thickBot="1" x14ac:dyDescent="0.4">
      <c r="A8" s="239" t="s">
        <v>100</v>
      </c>
      <c r="B8" s="239"/>
      <c r="C8" s="239"/>
      <c r="D8" s="239"/>
      <c r="E8" s="239"/>
      <c r="F8" s="239"/>
      <c r="G8" s="239"/>
    </row>
    <row r="9" spans="1:7" s="65" customFormat="1" ht="39.9" customHeight="1" x14ac:dyDescent="0.25">
      <c r="A9" s="215" t="s">
        <v>101</v>
      </c>
      <c r="B9" s="215"/>
      <c r="C9" s="5" t="s">
        <v>49</v>
      </c>
      <c r="D9" s="6">
        <v>1</v>
      </c>
      <c r="E9" s="191" t="s">
        <v>221</v>
      </c>
      <c r="F9" s="191"/>
      <c r="G9" s="191"/>
    </row>
    <row r="10" spans="1:7" s="65" customFormat="1" ht="115.5" customHeight="1" x14ac:dyDescent="0.25">
      <c r="A10" s="190" t="s">
        <v>102</v>
      </c>
      <c r="B10" s="190"/>
      <c r="C10" s="5" t="s">
        <v>49</v>
      </c>
      <c r="D10" s="7">
        <v>1</v>
      </c>
      <c r="E10" s="217" t="s">
        <v>247</v>
      </c>
      <c r="F10" s="217"/>
      <c r="G10" s="217"/>
    </row>
    <row r="11" spans="1:7" s="65" customFormat="1" ht="23.25" customHeight="1" x14ac:dyDescent="0.25">
      <c r="A11" s="190" t="s">
        <v>103</v>
      </c>
      <c r="B11" s="190"/>
      <c r="C11" s="5" t="s">
        <v>49</v>
      </c>
      <c r="D11" s="7">
        <v>1</v>
      </c>
      <c r="E11" s="243" t="s">
        <v>222</v>
      </c>
      <c r="F11" s="243"/>
      <c r="G11" s="243"/>
    </row>
    <row r="12" spans="1:7" s="65" customFormat="1" ht="38.25" customHeight="1" x14ac:dyDescent="0.25">
      <c r="A12" s="190" t="s">
        <v>104</v>
      </c>
      <c r="B12" s="190"/>
      <c r="C12" s="5" t="s">
        <v>49</v>
      </c>
      <c r="D12" s="7">
        <v>1</v>
      </c>
      <c r="E12" s="191" t="s">
        <v>239</v>
      </c>
      <c r="F12" s="191"/>
      <c r="G12" s="191"/>
    </row>
    <row r="13" spans="1:7" s="65" customFormat="1" ht="39.9" customHeight="1" thickBot="1" x14ac:dyDescent="0.3">
      <c r="A13" s="193" t="s">
        <v>105</v>
      </c>
      <c r="B13" s="193"/>
      <c r="C13" s="12" t="s">
        <v>49</v>
      </c>
      <c r="D13" s="8">
        <v>1</v>
      </c>
      <c r="E13" s="191" t="s">
        <v>281</v>
      </c>
      <c r="F13" s="191"/>
      <c r="G13" s="191"/>
    </row>
    <row r="14" spans="1:7" ht="15" customHeight="1" thickBot="1" x14ac:dyDescent="0.4">
      <c r="A14" s="196" t="s">
        <v>106</v>
      </c>
      <c r="B14" s="196"/>
      <c r="C14" s="196"/>
      <c r="D14" s="42">
        <f>AVERAGE(D9:D13)</f>
        <v>1</v>
      </c>
      <c r="E14" s="196" t="str">
        <f>IF(D14="","",IF($D14&lt;0.34,"MALO",IF(AND($D14&gt;=0.34,$D14&lt;0.68),"REGULAR","BUENO")))</f>
        <v>BUENO</v>
      </c>
      <c r="F14" s="196"/>
      <c r="G14" s="196"/>
    </row>
    <row r="15" spans="1:7" ht="15" customHeight="1" thickBot="1" x14ac:dyDescent="0.4">
      <c r="A15" s="239" t="s">
        <v>107</v>
      </c>
      <c r="B15" s="239"/>
      <c r="C15" s="239"/>
      <c r="D15" s="239"/>
      <c r="E15" s="239"/>
      <c r="F15" s="239"/>
      <c r="G15" s="239"/>
    </row>
    <row r="16" spans="1:7" s="65" customFormat="1" ht="39.9" customHeight="1" x14ac:dyDescent="0.25">
      <c r="A16" s="238" t="s">
        <v>108</v>
      </c>
      <c r="B16" s="238"/>
      <c r="C16" s="5" t="s">
        <v>49</v>
      </c>
      <c r="D16" s="6">
        <v>1</v>
      </c>
      <c r="E16" s="191" t="s">
        <v>273</v>
      </c>
      <c r="F16" s="191"/>
      <c r="G16" s="191"/>
    </row>
    <row r="17" spans="1:7" s="65" customFormat="1" ht="64.5" customHeight="1" x14ac:dyDescent="0.25">
      <c r="A17" s="235" t="s">
        <v>109</v>
      </c>
      <c r="B17" s="235"/>
      <c r="C17" s="5" t="s">
        <v>51</v>
      </c>
      <c r="D17" s="7">
        <v>0.5</v>
      </c>
      <c r="E17" s="236" t="s">
        <v>248</v>
      </c>
      <c r="F17" s="236"/>
      <c r="G17" s="236"/>
    </row>
    <row r="18" spans="1:7" s="65" customFormat="1" ht="58.5" customHeight="1" x14ac:dyDescent="0.25">
      <c r="A18" s="235" t="s">
        <v>110</v>
      </c>
      <c r="B18" s="235"/>
      <c r="C18" s="5" t="s">
        <v>49</v>
      </c>
      <c r="D18" s="7">
        <v>1</v>
      </c>
      <c r="E18" s="236" t="s">
        <v>249</v>
      </c>
      <c r="F18" s="236"/>
      <c r="G18" s="236"/>
    </row>
    <row r="19" spans="1:7" s="65" customFormat="1" ht="78.75" customHeight="1" x14ac:dyDescent="0.25">
      <c r="A19" s="235" t="s">
        <v>111</v>
      </c>
      <c r="B19" s="235"/>
      <c r="C19" s="5" t="s">
        <v>49</v>
      </c>
      <c r="D19" s="7">
        <v>1</v>
      </c>
      <c r="E19" s="236" t="s">
        <v>223</v>
      </c>
      <c r="F19" s="236"/>
      <c r="G19" s="236"/>
    </row>
    <row r="20" spans="1:7" s="65" customFormat="1" ht="45.75" customHeight="1" x14ac:dyDescent="0.25">
      <c r="A20" s="235" t="s">
        <v>112</v>
      </c>
      <c r="B20" s="235"/>
      <c r="C20" s="5" t="s">
        <v>49</v>
      </c>
      <c r="D20" s="7">
        <v>1</v>
      </c>
      <c r="E20" s="236" t="s">
        <v>221</v>
      </c>
      <c r="F20" s="236"/>
      <c r="G20" s="236"/>
    </row>
    <row r="21" spans="1:7" s="65" customFormat="1" ht="57" customHeight="1" x14ac:dyDescent="0.25">
      <c r="A21" s="235" t="s">
        <v>113</v>
      </c>
      <c r="B21" s="235"/>
      <c r="C21" s="5" t="s">
        <v>49</v>
      </c>
      <c r="D21" s="7">
        <v>1</v>
      </c>
      <c r="E21" s="236" t="s">
        <v>250</v>
      </c>
      <c r="F21" s="236"/>
      <c r="G21" s="236"/>
    </row>
    <row r="22" spans="1:7" s="65" customFormat="1" ht="60" customHeight="1" x14ac:dyDescent="0.25">
      <c r="A22" s="235" t="s">
        <v>114</v>
      </c>
      <c r="B22" s="235"/>
      <c r="C22" s="5" t="s">
        <v>51</v>
      </c>
      <c r="D22" s="7">
        <v>0.5</v>
      </c>
      <c r="E22" s="236" t="s">
        <v>251</v>
      </c>
      <c r="F22" s="236"/>
      <c r="G22" s="236"/>
    </row>
    <row r="23" spans="1:7" s="65" customFormat="1" ht="68.25" customHeight="1" x14ac:dyDescent="0.25">
      <c r="A23" s="235" t="s">
        <v>115</v>
      </c>
      <c r="B23" s="235"/>
      <c r="C23" s="5" t="s">
        <v>51</v>
      </c>
      <c r="D23" s="7">
        <v>0.5</v>
      </c>
      <c r="E23" s="236" t="s">
        <v>240</v>
      </c>
      <c r="F23" s="236"/>
      <c r="G23" s="236"/>
    </row>
    <row r="24" spans="1:7" s="65" customFormat="1" ht="72" customHeight="1" x14ac:dyDescent="0.25">
      <c r="A24" s="235" t="s">
        <v>116</v>
      </c>
      <c r="B24" s="235"/>
      <c r="C24" s="5" t="s">
        <v>49</v>
      </c>
      <c r="D24" s="7">
        <v>1</v>
      </c>
      <c r="E24" s="236" t="s">
        <v>241</v>
      </c>
      <c r="F24" s="236"/>
      <c r="G24" s="236"/>
    </row>
    <row r="25" spans="1:7" s="65" customFormat="1" ht="39.9" customHeight="1" x14ac:dyDescent="0.25">
      <c r="A25" s="235" t="s">
        <v>117</v>
      </c>
      <c r="B25" s="235"/>
      <c r="C25" s="5" t="s">
        <v>51</v>
      </c>
      <c r="D25" s="7">
        <v>0.5</v>
      </c>
      <c r="E25" s="236" t="s">
        <v>242</v>
      </c>
      <c r="F25" s="236"/>
      <c r="G25" s="236"/>
    </row>
    <row r="26" spans="1:7" s="65" customFormat="1" ht="51" customHeight="1" x14ac:dyDescent="0.25">
      <c r="A26" s="235" t="s">
        <v>118</v>
      </c>
      <c r="B26" s="235"/>
      <c r="C26" s="5" t="s">
        <v>49</v>
      </c>
      <c r="D26" s="7">
        <v>1</v>
      </c>
      <c r="E26" s="236" t="s">
        <v>221</v>
      </c>
      <c r="F26" s="236"/>
      <c r="G26" s="236"/>
    </row>
    <row r="27" spans="1:7" s="65" customFormat="1" ht="39.9" customHeight="1" x14ac:dyDescent="0.25">
      <c r="A27" s="235" t="s">
        <v>119</v>
      </c>
      <c r="B27" s="235"/>
      <c r="C27" s="5" t="s">
        <v>49</v>
      </c>
      <c r="D27" s="7">
        <v>1</v>
      </c>
      <c r="E27" s="236" t="s">
        <v>224</v>
      </c>
      <c r="F27" s="236"/>
      <c r="G27" s="236"/>
    </row>
    <row r="28" spans="1:7" s="65" customFormat="1" ht="39.9" customHeight="1" x14ac:dyDescent="0.25">
      <c r="A28" s="235" t="s">
        <v>120</v>
      </c>
      <c r="B28" s="235"/>
      <c r="C28" s="5" t="s">
        <v>51</v>
      </c>
      <c r="D28" s="7">
        <v>0.5</v>
      </c>
      <c r="E28" s="236" t="s">
        <v>274</v>
      </c>
      <c r="F28" s="236"/>
      <c r="G28" s="236"/>
    </row>
    <row r="29" spans="1:7" s="65" customFormat="1" ht="39.9" customHeight="1" x14ac:dyDescent="0.25">
      <c r="A29" s="235" t="s">
        <v>121</v>
      </c>
      <c r="B29" s="235"/>
      <c r="C29" s="5" t="s">
        <v>49</v>
      </c>
      <c r="D29" s="7">
        <v>1</v>
      </c>
      <c r="E29" s="236" t="s">
        <v>221</v>
      </c>
      <c r="F29" s="236"/>
      <c r="G29" s="236"/>
    </row>
    <row r="30" spans="1:7" s="65" customFormat="1" ht="56.25" customHeight="1" x14ac:dyDescent="0.25">
      <c r="A30" s="235" t="s">
        <v>122</v>
      </c>
      <c r="B30" s="235"/>
      <c r="C30" s="5" t="s">
        <v>49</v>
      </c>
      <c r="D30" s="7">
        <v>1</v>
      </c>
      <c r="E30" s="236" t="s">
        <v>221</v>
      </c>
      <c r="F30" s="236"/>
      <c r="G30" s="236"/>
    </row>
    <row r="31" spans="1:7" s="65" customFormat="1" ht="39.9" customHeight="1" thickBot="1" x14ac:dyDescent="0.3">
      <c r="A31" s="240" t="s">
        <v>123</v>
      </c>
      <c r="B31" s="240"/>
      <c r="C31" s="5" t="s">
        <v>51</v>
      </c>
      <c r="D31" s="7">
        <v>0.5</v>
      </c>
      <c r="E31" s="236" t="s">
        <v>275</v>
      </c>
      <c r="F31" s="236"/>
      <c r="G31" s="236"/>
    </row>
    <row r="32" spans="1:7" ht="15" customHeight="1" thickBot="1" x14ac:dyDescent="0.4">
      <c r="A32" s="196" t="s">
        <v>124</v>
      </c>
      <c r="B32" s="196"/>
      <c r="C32" s="196"/>
      <c r="D32" s="42">
        <f>AVERAGE(D16:D31)</f>
        <v>0.8125</v>
      </c>
      <c r="E32" s="196" t="str">
        <f>IF(D32="","",IF($D32&lt;0.34,"MALO",IF(AND($D32&gt;=0.34,$D32&lt;0.68),"REGULAR","BUENO")))</f>
        <v>BUENO</v>
      </c>
      <c r="F32" s="196"/>
      <c r="G32" s="196"/>
    </row>
    <row r="33" spans="1:7" ht="15" customHeight="1" thickBot="1" x14ac:dyDescent="0.4">
      <c r="A33" s="239" t="s">
        <v>125</v>
      </c>
      <c r="B33" s="239"/>
      <c r="C33" s="239"/>
      <c r="D33" s="239"/>
      <c r="E33" s="239"/>
      <c r="F33" s="239"/>
      <c r="G33" s="239"/>
    </row>
    <row r="34" spans="1:7" s="65" customFormat="1" ht="39.9" customHeight="1" x14ac:dyDescent="0.25">
      <c r="A34" s="238" t="s">
        <v>126</v>
      </c>
      <c r="B34" s="238"/>
      <c r="C34" s="5" t="s">
        <v>49</v>
      </c>
      <c r="D34" s="6">
        <v>1</v>
      </c>
      <c r="E34" s="191" t="s">
        <v>225</v>
      </c>
      <c r="F34" s="191"/>
      <c r="G34" s="191"/>
    </row>
    <row r="35" spans="1:7" s="65" customFormat="1" ht="39.9" customHeight="1" x14ac:dyDescent="0.25">
      <c r="A35" s="235" t="s">
        <v>127</v>
      </c>
      <c r="B35" s="235"/>
      <c r="C35" s="5" t="s">
        <v>49</v>
      </c>
      <c r="D35" s="7">
        <v>1</v>
      </c>
      <c r="E35" s="191" t="s">
        <v>221</v>
      </c>
      <c r="F35" s="191"/>
      <c r="G35" s="191"/>
    </row>
    <row r="36" spans="1:7" s="65" customFormat="1" ht="39.9" customHeight="1" x14ac:dyDescent="0.25">
      <c r="A36" s="235" t="s">
        <v>128</v>
      </c>
      <c r="B36" s="235"/>
      <c r="C36" s="5" t="s">
        <v>49</v>
      </c>
      <c r="D36" s="7">
        <v>1</v>
      </c>
      <c r="E36" s="191" t="s">
        <v>243</v>
      </c>
      <c r="F36" s="191"/>
      <c r="G36" s="191"/>
    </row>
    <row r="37" spans="1:7" s="65" customFormat="1" ht="39.9" customHeight="1" x14ac:dyDescent="0.25">
      <c r="A37" s="235" t="s">
        <v>129</v>
      </c>
      <c r="B37" s="235"/>
      <c r="C37" s="5" t="s">
        <v>50</v>
      </c>
      <c r="D37" s="7">
        <v>0</v>
      </c>
      <c r="E37" s="191" t="s">
        <v>244</v>
      </c>
      <c r="F37" s="191"/>
      <c r="G37" s="191"/>
    </row>
    <row r="38" spans="1:7" s="65" customFormat="1" ht="39.9" customHeight="1" x14ac:dyDescent="0.25">
      <c r="A38" s="235" t="s">
        <v>130</v>
      </c>
      <c r="B38" s="235"/>
      <c r="C38" s="5" t="s">
        <v>49</v>
      </c>
      <c r="D38" s="7">
        <v>1</v>
      </c>
      <c r="E38" s="191" t="s">
        <v>226</v>
      </c>
      <c r="F38" s="191"/>
      <c r="G38" s="191"/>
    </row>
    <row r="39" spans="1:7" s="65" customFormat="1" ht="39.9" customHeight="1" x14ac:dyDescent="0.25">
      <c r="A39" s="235" t="s">
        <v>131</v>
      </c>
      <c r="B39" s="235"/>
      <c r="C39" s="5" t="s">
        <v>49</v>
      </c>
      <c r="D39" s="7">
        <v>1</v>
      </c>
      <c r="E39" s="191" t="s">
        <v>252</v>
      </c>
      <c r="F39" s="191"/>
      <c r="G39" s="191"/>
    </row>
    <row r="40" spans="1:7" s="65" customFormat="1" ht="39.9" customHeight="1" x14ac:dyDescent="0.25">
      <c r="A40" s="235" t="s">
        <v>132</v>
      </c>
      <c r="B40" s="235"/>
      <c r="C40" s="5" t="s">
        <v>49</v>
      </c>
      <c r="D40" s="7">
        <v>1</v>
      </c>
      <c r="E40" s="191" t="s">
        <v>245</v>
      </c>
      <c r="F40" s="191"/>
      <c r="G40" s="191"/>
    </row>
    <row r="41" spans="1:7" s="65" customFormat="1" ht="39.9" customHeight="1" x14ac:dyDescent="0.25">
      <c r="A41" s="235" t="s">
        <v>133</v>
      </c>
      <c r="B41" s="235"/>
      <c r="C41" s="5" t="s">
        <v>49</v>
      </c>
      <c r="D41" s="7">
        <v>1</v>
      </c>
      <c r="E41" s="191" t="s">
        <v>227</v>
      </c>
      <c r="F41" s="191"/>
      <c r="G41" s="191"/>
    </row>
    <row r="42" spans="1:7" s="65" customFormat="1" ht="63" customHeight="1" thickBot="1" x14ac:dyDescent="0.3">
      <c r="A42" s="240" t="s">
        <v>134</v>
      </c>
      <c r="B42" s="240"/>
      <c r="C42" s="5" t="s">
        <v>49</v>
      </c>
      <c r="D42" s="7">
        <v>0.5</v>
      </c>
      <c r="E42" s="191" t="s">
        <v>221</v>
      </c>
      <c r="F42" s="191"/>
      <c r="G42" s="191"/>
    </row>
    <row r="43" spans="1:7" ht="15" customHeight="1" thickBot="1" x14ac:dyDescent="0.4">
      <c r="A43" s="196" t="s">
        <v>135</v>
      </c>
      <c r="B43" s="196"/>
      <c r="C43" s="196"/>
      <c r="D43" s="42">
        <f>AVERAGE(D34:D42)</f>
        <v>0.83333333333333337</v>
      </c>
      <c r="E43" s="196" t="str">
        <f>IF(D43="","",IF($D43&lt;0.34,"MALO",IF(AND($D43&gt;=0.34,$D43&lt;0.68),"REGULAR","BUENO")))</f>
        <v>BUENO</v>
      </c>
      <c r="F43" s="196"/>
      <c r="G43" s="196"/>
    </row>
    <row r="44" spans="1:7" ht="33" customHeight="1" thickBot="1" x14ac:dyDescent="0.4">
      <c r="A44" s="195" t="s">
        <v>136</v>
      </c>
      <c r="B44" s="195"/>
      <c r="C44" s="195"/>
      <c r="D44" s="43">
        <f>D14+D32+D43</f>
        <v>2.6458333333333335</v>
      </c>
      <c r="E44" s="208" t="str">
        <f>IF(D44&lt;=1,"ALTA",IF(AND(D44&gt;1,D44&lt;=2),"MEDIA","BAJA"))</f>
        <v>BAJA</v>
      </c>
      <c r="F44" s="208"/>
      <c r="G44" s="208"/>
    </row>
    <row r="45" spans="1:7" ht="15" customHeight="1" thickBot="1" x14ac:dyDescent="0.4">
      <c r="A45" s="245"/>
      <c r="B45" s="246"/>
      <c r="C45" s="246"/>
      <c r="D45" s="246"/>
      <c r="E45" s="246"/>
      <c r="F45" s="246"/>
      <c r="G45" s="246"/>
    </row>
    <row r="46" spans="1:7" x14ac:dyDescent="0.35">
      <c r="A46" s="202" t="s">
        <v>83</v>
      </c>
      <c r="B46" s="256"/>
      <c r="C46" s="66" t="s">
        <v>84</v>
      </c>
      <c r="D46" s="247" t="s">
        <v>85</v>
      </c>
      <c r="E46" s="248"/>
      <c r="F46" s="248"/>
      <c r="G46" s="249"/>
    </row>
    <row r="47" spans="1:7" x14ac:dyDescent="0.35">
      <c r="A47" s="204"/>
      <c r="B47" s="257"/>
      <c r="C47" s="67" t="s">
        <v>86</v>
      </c>
      <c r="D47" s="250" t="s">
        <v>87</v>
      </c>
      <c r="E47" s="251"/>
      <c r="F47" s="251"/>
      <c r="G47" s="252"/>
    </row>
    <row r="48" spans="1:7" ht="15.6" thickBot="1" x14ac:dyDescent="0.4">
      <c r="A48" s="206"/>
      <c r="B48" s="258"/>
      <c r="C48" s="68" t="s">
        <v>88</v>
      </c>
      <c r="D48" s="253" t="s">
        <v>89</v>
      </c>
      <c r="E48" s="254"/>
      <c r="F48" s="254"/>
      <c r="G48" s="255"/>
    </row>
    <row r="49" spans="1:7" ht="15" customHeight="1" thickBot="1" x14ac:dyDescent="0.4">
      <c r="A49" s="69"/>
      <c r="B49" s="69"/>
      <c r="C49" s="69"/>
      <c r="D49" s="69"/>
      <c r="E49" s="69"/>
      <c r="F49" s="69"/>
      <c r="G49" s="70"/>
    </row>
    <row r="50" spans="1:7" ht="40.5" customHeight="1" x14ac:dyDescent="0.35">
      <c r="A50" s="70"/>
      <c r="B50" s="202" t="s">
        <v>90</v>
      </c>
      <c r="C50" s="203"/>
      <c r="D50" s="48" t="s">
        <v>91</v>
      </c>
      <c r="E50" s="49" t="s">
        <v>92</v>
      </c>
      <c r="F50" s="71"/>
      <c r="G50" s="70"/>
    </row>
    <row r="51" spans="1:7" ht="40.5" customHeight="1" x14ac:dyDescent="0.35">
      <c r="A51" s="70"/>
      <c r="B51" s="204"/>
      <c r="C51" s="205"/>
      <c r="D51" s="52" t="s">
        <v>93</v>
      </c>
      <c r="E51" s="53" t="s">
        <v>94</v>
      </c>
      <c r="F51" s="72"/>
      <c r="G51" s="70"/>
    </row>
    <row r="52" spans="1:7" ht="40.5" customHeight="1" thickBot="1" x14ac:dyDescent="0.4">
      <c r="A52" s="70"/>
      <c r="B52" s="206"/>
      <c r="C52" s="207"/>
      <c r="D52" s="55" t="s">
        <v>95</v>
      </c>
      <c r="E52" s="56" t="s">
        <v>96</v>
      </c>
      <c r="F52" s="73"/>
      <c r="G52" s="70"/>
    </row>
    <row r="53" spans="1:7" ht="15" customHeight="1" x14ac:dyDescent="0.35">
      <c r="A53" s="70"/>
      <c r="B53" s="70"/>
      <c r="C53" s="74"/>
      <c r="D53" s="74"/>
      <c r="E53" s="74"/>
      <c r="F53" s="70"/>
      <c r="G53" s="70"/>
    </row>
    <row r="54" spans="1:7" s="62" customFormat="1" x14ac:dyDescent="0.35">
      <c r="C54" s="63"/>
      <c r="D54" s="63"/>
      <c r="E54" s="63"/>
    </row>
    <row r="55" spans="1:7" s="62" customFormat="1" x14ac:dyDescent="0.35">
      <c r="C55" s="63"/>
      <c r="D55" s="63"/>
      <c r="E55" s="63"/>
    </row>
    <row r="56" spans="1:7" s="62" customFormat="1" x14ac:dyDescent="0.35">
      <c r="C56" s="63"/>
      <c r="D56" s="63"/>
      <c r="E56" s="63"/>
    </row>
    <row r="57" spans="1:7" s="62" customFormat="1" x14ac:dyDescent="0.35">
      <c r="C57" s="63"/>
      <c r="D57" s="63"/>
      <c r="E57" s="63"/>
    </row>
    <row r="58" spans="1:7" s="62" customFormat="1" x14ac:dyDescent="0.35">
      <c r="C58" s="63"/>
      <c r="D58" s="63"/>
      <c r="E58" s="63"/>
    </row>
  </sheetData>
  <mergeCells count="82">
    <mergeCell ref="B50:C52"/>
    <mergeCell ref="E44:G44"/>
    <mergeCell ref="A45:G45"/>
    <mergeCell ref="D46:G46"/>
    <mergeCell ref="D47:G47"/>
    <mergeCell ref="D48:G48"/>
    <mergeCell ref="A46:B48"/>
    <mergeCell ref="E41:G41"/>
    <mergeCell ref="E42:G42"/>
    <mergeCell ref="E43:G43"/>
    <mergeCell ref="E35:G35"/>
    <mergeCell ref="E36:G36"/>
    <mergeCell ref="E37:G37"/>
    <mergeCell ref="E38:G38"/>
    <mergeCell ref="E39:G39"/>
    <mergeCell ref="E32:G32"/>
    <mergeCell ref="A33:G33"/>
    <mergeCell ref="E34:G34"/>
    <mergeCell ref="A32:C32"/>
    <mergeCell ref="E40:G40"/>
    <mergeCell ref="A1:G3"/>
    <mergeCell ref="E10:G10"/>
    <mergeCell ref="E16:G16"/>
    <mergeCell ref="E17:G17"/>
    <mergeCell ref="E18:G18"/>
    <mergeCell ref="E14:G14"/>
    <mergeCell ref="A31:B31"/>
    <mergeCell ref="A15:G15"/>
    <mergeCell ref="A5:G5"/>
    <mergeCell ref="A6:G6"/>
    <mergeCell ref="E7:G7"/>
    <mergeCell ref="E19:G19"/>
    <mergeCell ref="E22:G22"/>
    <mergeCell ref="E20:G20"/>
    <mergeCell ref="E24:G24"/>
    <mergeCell ref="E23:G23"/>
    <mergeCell ref="E31:G31"/>
    <mergeCell ref="E30:G30"/>
    <mergeCell ref="A20:B20"/>
    <mergeCell ref="E11:G11"/>
    <mergeCell ref="E12:G12"/>
    <mergeCell ref="E13:G13"/>
    <mergeCell ref="A43:C43"/>
    <mergeCell ref="A44:C44"/>
    <mergeCell ref="A34:B34"/>
    <mergeCell ref="A35:B35"/>
    <mergeCell ref="A36:B36"/>
    <mergeCell ref="A37:B37"/>
    <mergeCell ref="A38:B38"/>
    <mergeCell ref="A40:B40"/>
    <mergeCell ref="A41:B41"/>
    <mergeCell ref="A42:B42"/>
    <mergeCell ref="A39:B39"/>
    <mergeCell ref="A19:B19"/>
    <mergeCell ref="A7:B7"/>
    <mergeCell ref="A9:B9"/>
    <mergeCell ref="A10:B10"/>
    <mergeCell ref="A11:B11"/>
    <mergeCell ref="A12:B12"/>
    <mergeCell ref="A16:B16"/>
    <mergeCell ref="A17:B17"/>
    <mergeCell ref="A18:B18"/>
    <mergeCell ref="A13:B13"/>
    <mergeCell ref="A14:C14"/>
    <mergeCell ref="A8:G8"/>
    <mergeCell ref="E9:G9"/>
    <mergeCell ref="A26:B26"/>
    <mergeCell ref="A25:B25"/>
    <mergeCell ref="A30:B30"/>
    <mergeCell ref="A21:B21"/>
    <mergeCell ref="E25:G25"/>
    <mergeCell ref="E26:G26"/>
    <mergeCell ref="E28:G28"/>
    <mergeCell ref="E27:G27"/>
    <mergeCell ref="E29:G29"/>
    <mergeCell ref="A27:B27"/>
    <mergeCell ref="A28:B28"/>
    <mergeCell ref="A29:B29"/>
    <mergeCell ref="A22:B22"/>
    <mergeCell ref="E21:G21"/>
    <mergeCell ref="A24:B24"/>
    <mergeCell ref="A23:B23"/>
  </mergeCells>
  <phoneticPr fontId="5" type="noConversion"/>
  <conditionalFormatting sqref="E44">
    <cfRule type="containsText" dxfId="47" priority="1" stopIfTrue="1" operator="containsText" text="BAJA">
      <formula>NOT(ISERROR(SEARCH("BAJA",E44)))</formula>
    </cfRule>
    <cfRule type="containsText" dxfId="46" priority="2" stopIfTrue="1" operator="containsText" text="MEDIA">
      <formula>NOT(ISERROR(SEARCH("MEDIA",E44)))</formula>
    </cfRule>
    <cfRule type="containsText" dxfId="45" priority="3" stopIfTrue="1" operator="containsText" text="ALTA">
      <formula>NOT(ISERROR(SEARCH("ALTA",E44)))</formula>
    </cfRule>
  </conditionalFormatting>
  <printOptions horizontalCentered="1"/>
  <pageMargins left="0.39370078740157483" right="0.39370078740157483" top="0.39370078740157483" bottom="0.39370078740157483" header="0" footer="0"/>
  <pageSetup scale="33" orientation="portrait" horizontalDpi="120" verticalDpi="144"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Hoja2!$D$12:$D$14</xm:f>
          </x14:formula1>
          <xm:sqref>C9:C13 C34:C42 C16:C31</xm:sqref>
        </x14:dataValidation>
        <x14:dataValidation type="list" allowBlank="1" showInputMessage="1" showErrorMessage="1" xr:uid="{00000000-0002-0000-0400-000001000000}">
          <x14:formula1>
            <xm:f>Hoja2!$E$12:$E$14</xm:f>
          </x14:formula1>
          <xm:sqref>D9:D13 D16:D31 D34:D42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I40"/>
  <sheetViews>
    <sheetView showGridLines="0" view="pageBreakPreview" topLeftCell="A24" zoomScaleNormal="100" zoomScaleSheetLayoutView="100" workbookViewId="0">
      <selection activeCell="E25" sqref="E25:G25"/>
    </sheetView>
  </sheetViews>
  <sheetFormatPr baseColWidth="10" defaultColWidth="8.90625" defaultRowHeight="13.8" x14ac:dyDescent="0.25"/>
  <cols>
    <col min="1" max="1" width="17.6328125" style="76" customWidth="1"/>
    <col min="2" max="2" width="15.6328125" style="76" customWidth="1"/>
    <col min="3" max="3" width="9.08984375" style="35" customWidth="1"/>
    <col min="4" max="5" width="9.6328125" style="35" customWidth="1"/>
    <col min="6" max="6" width="9.6328125" style="76" customWidth="1"/>
    <col min="7" max="7" width="15.6328125" style="76" customWidth="1"/>
    <col min="8" max="16384" width="8.90625" style="76"/>
  </cols>
  <sheetData>
    <row r="1" spans="1:9" s="94" customFormat="1" ht="15" customHeight="1" x14ac:dyDescent="0.25">
      <c r="A1" s="244" t="s">
        <v>52</v>
      </c>
      <c r="B1" s="244"/>
      <c r="C1" s="244"/>
      <c r="D1" s="244"/>
      <c r="E1" s="244"/>
      <c r="F1" s="244"/>
      <c r="G1" s="244"/>
    </row>
    <row r="2" spans="1:9" s="94" customFormat="1" ht="15" customHeight="1" x14ac:dyDescent="0.25">
      <c r="A2" s="244"/>
      <c r="B2" s="244"/>
      <c r="C2" s="244"/>
      <c r="D2" s="244"/>
      <c r="E2" s="244"/>
      <c r="F2" s="244"/>
      <c r="G2" s="244"/>
    </row>
    <row r="3" spans="1:9" s="94" customFormat="1" ht="15" customHeight="1" x14ac:dyDescent="0.25">
      <c r="A3" s="244"/>
      <c r="B3" s="244"/>
      <c r="C3" s="244"/>
      <c r="D3" s="244"/>
      <c r="E3" s="244"/>
      <c r="F3" s="244"/>
      <c r="G3" s="244"/>
    </row>
    <row r="4" spans="1:9" ht="15" customHeight="1" x14ac:dyDescent="0.25">
      <c r="A4" s="51"/>
      <c r="B4" s="51"/>
      <c r="C4" s="38"/>
      <c r="D4" s="38"/>
      <c r="E4" s="38"/>
      <c r="F4" s="51"/>
      <c r="G4" s="37"/>
    </row>
    <row r="5" spans="1:9" s="78" customFormat="1" ht="20.100000000000001" customHeight="1" x14ac:dyDescent="0.25">
      <c r="A5" s="224" t="s">
        <v>137</v>
      </c>
      <c r="B5" s="224"/>
      <c r="C5" s="224"/>
      <c r="D5" s="224"/>
      <c r="E5" s="224"/>
      <c r="F5" s="224"/>
      <c r="G5" s="224"/>
    </row>
    <row r="6" spans="1:9" s="35" customFormat="1" ht="72" customHeight="1" thickBot="1" x14ac:dyDescent="0.3">
      <c r="A6" s="241" t="s">
        <v>98</v>
      </c>
      <c r="B6" s="241"/>
      <c r="C6" s="241"/>
      <c r="D6" s="241"/>
      <c r="E6" s="241"/>
      <c r="F6" s="241"/>
      <c r="G6" s="241"/>
      <c r="I6" s="39"/>
    </row>
    <row r="7" spans="1:9" ht="20.100000000000001" customHeight="1" thickBot="1" x14ac:dyDescent="0.3">
      <c r="A7" s="237" t="s">
        <v>138</v>
      </c>
      <c r="B7" s="237"/>
      <c r="C7" s="93" t="s">
        <v>56</v>
      </c>
      <c r="D7" s="93" t="s">
        <v>57</v>
      </c>
      <c r="E7" s="242" t="s">
        <v>58</v>
      </c>
      <c r="F7" s="242"/>
      <c r="G7" s="242"/>
    </row>
    <row r="8" spans="1:9" ht="15" customHeight="1" thickBot="1" x14ac:dyDescent="0.3">
      <c r="A8" s="239" t="s">
        <v>139</v>
      </c>
      <c r="B8" s="239"/>
      <c r="C8" s="239"/>
      <c r="D8" s="239"/>
      <c r="E8" s="239"/>
      <c r="F8" s="239"/>
      <c r="G8" s="239"/>
    </row>
    <row r="9" spans="1:9" ht="44.1" customHeight="1" x14ac:dyDescent="0.25">
      <c r="A9" s="238" t="s">
        <v>140</v>
      </c>
      <c r="B9" s="238"/>
      <c r="C9" s="5" t="s">
        <v>49</v>
      </c>
      <c r="D9" s="6">
        <v>1</v>
      </c>
      <c r="E9" s="191" t="s">
        <v>228</v>
      </c>
      <c r="F9" s="191"/>
      <c r="G9" s="191"/>
    </row>
    <row r="10" spans="1:9" ht="44.1" customHeight="1" x14ac:dyDescent="0.25">
      <c r="A10" s="235" t="s">
        <v>141</v>
      </c>
      <c r="B10" s="235"/>
      <c r="C10" s="5" t="s">
        <v>49</v>
      </c>
      <c r="D10" s="7">
        <v>1</v>
      </c>
      <c r="E10" s="236" t="s">
        <v>228</v>
      </c>
      <c r="F10" s="236"/>
      <c r="G10" s="236"/>
    </row>
    <row r="11" spans="1:9" ht="44.1" customHeight="1" thickBot="1" x14ac:dyDescent="0.3">
      <c r="A11" s="240" t="s">
        <v>142</v>
      </c>
      <c r="B11" s="240"/>
      <c r="C11" s="12" t="s">
        <v>49</v>
      </c>
      <c r="D11" s="8">
        <v>1</v>
      </c>
      <c r="E11" s="260" t="s">
        <v>228</v>
      </c>
      <c r="F11" s="260"/>
      <c r="G11" s="260"/>
    </row>
    <row r="12" spans="1:9" ht="15" customHeight="1" thickBot="1" x14ac:dyDescent="0.3">
      <c r="A12" s="196" t="s">
        <v>143</v>
      </c>
      <c r="B12" s="196"/>
      <c r="C12" s="196"/>
      <c r="D12" s="42">
        <f>AVERAGE(D9:D11)</f>
        <v>1</v>
      </c>
      <c r="E12" s="196" t="str">
        <f>IF(D12="","",IF($D12&lt;0.34,"MALO",IF(AND($D12&gt;=0.34,$D12&lt;0.68),"REGULAR","BUENO")))</f>
        <v>BUENO</v>
      </c>
      <c r="F12" s="196"/>
      <c r="G12" s="196"/>
    </row>
    <row r="13" spans="1:9" s="79" customFormat="1" ht="15" customHeight="1" thickBot="1" x14ac:dyDescent="0.3">
      <c r="A13" s="239" t="s">
        <v>144</v>
      </c>
      <c r="B13" s="239"/>
      <c r="C13" s="239"/>
      <c r="D13" s="239"/>
      <c r="E13" s="239"/>
      <c r="F13" s="239"/>
      <c r="G13" s="239"/>
    </row>
    <row r="14" spans="1:9" s="79" customFormat="1" ht="44.1" customHeight="1" x14ac:dyDescent="0.25">
      <c r="A14" s="238" t="s">
        <v>145</v>
      </c>
      <c r="B14" s="238"/>
      <c r="C14" s="5" t="s">
        <v>49</v>
      </c>
      <c r="D14" s="6">
        <v>1</v>
      </c>
      <c r="E14" s="191" t="s">
        <v>228</v>
      </c>
      <c r="F14" s="191"/>
      <c r="G14" s="191"/>
    </row>
    <row r="15" spans="1:9" ht="44.1" customHeight="1" x14ac:dyDescent="0.25">
      <c r="A15" s="235" t="s">
        <v>146</v>
      </c>
      <c r="B15" s="235"/>
      <c r="C15" s="5" t="s">
        <v>49</v>
      </c>
      <c r="D15" s="7">
        <v>1</v>
      </c>
      <c r="E15" s="191" t="s">
        <v>228</v>
      </c>
      <c r="F15" s="191"/>
      <c r="G15" s="191"/>
    </row>
    <row r="16" spans="1:9" ht="44.1" customHeight="1" x14ac:dyDescent="0.25">
      <c r="A16" s="259" t="s">
        <v>147</v>
      </c>
      <c r="B16" s="259"/>
      <c r="C16" s="5" t="s">
        <v>49</v>
      </c>
      <c r="D16" s="6">
        <v>1</v>
      </c>
      <c r="E16" s="191" t="s">
        <v>228</v>
      </c>
      <c r="F16" s="191"/>
      <c r="G16" s="191"/>
    </row>
    <row r="17" spans="1:7" ht="44.1" customHeight="1" thickBot="1" x14ac:dyDescent="0.3">
      <c r="A17" s="240" t="s">
        <v>148</v>
      </c>
      <c r="B17" s="240"/>
      <c r="C17" s="12" t="s">
        <v>50</v>
      </c>
      <c r="D17" s="7">
        <v>0</v>
      </c>
      <c r="E17" s="191" t="s">
        <v>229</v>
      </c>
      <c r="F17" s="191"/>
      <c r="G17" s="191"/>
    </row>
    <row r="18" spans="1:7" ht="15" customHeight="1" thickBot="1" x14ac:dyDescent="0.3">
      <c r="A18" s="196" t="s">
        <v>149</v>
      </c>
      <c r="B18" s="196"/>
      <c r="C18" s="196"/>
      <c r="D18" s="42">
        <f>AVERAGE(D14:D17)</f>
        <v>0.75</v>
      </c>
      <c r="E18" s="196" t="str">
        <f>IF(D18="","",IF($D18&lt;0.34,"MALO",IF(AND($D18&gt;=0.34,$D18&lt;0.68),"REGULAR","BUENO")))</f>
        <v>BUENO</v>
      </c>
      <c r="F18" s="196"/>
      <c r="G18" s="196"/>
    </row>
    <row r="19" spans="1:7" ht="15" customHeight="1" thickBot="1" x14ac:dyDescent="0.3">
      <c r="A19" s="239" t="s">
        <v>150</v>
      </c>
      <c r="B19" s="239"/>
      <c r="C19" s="239"/>
      <c r="D19" s="239"/>
      <c r="E19" s="239"/>
      <c r="F19" s="239"/>
      <c r="G19" s="239"/>
    </row>
    <row r="20" spans="1:7" ht="44.1" customHeight="1" x14ac:dyDescent="0.25">
      <c r="A20" s="238" t="s">
        <v>151</v>
      </c>
      <c r="B20" s="238"/>
      <c r="C20" s="5" t="s">
        <v>49</v>
      </c>
      <c r="D20" s="6">
        <v>1</v>
      </c>
      <c r="E20" s="191" t="s">
        <v>230</v>
      </c>
      <c r="F20" s="191"/>
      <c r="G20" s="191"/>
    </row>
    <row r="21" spans="1:7" ht="44.1" customHeight="1" x14ac:dyDescent="0.25">
      <c r="A21" s="235" t="s">
        <v>152</v>
      </c>
      <c r="B21" s="235"/>
      <c r="C21" s="5" t="s">
        <v>49</v>
      </c>
      <c r="D21" s="7">
        <v>1</v>
      </c>
      <c r="E21" s="191" t="s">
        <v>254</v>
      </c>
      <c r="F21" s="191"/>
      <c r="G21" s="191"/>
    </row>
    <row r="22" spans="1:7" ht="44.1" customHeight="1" x14ac:dyDescent="0.25">
      <c r="A22" s="235" t="s">
        <v>153</v>
      </c>
      <c r="B22" s="235"/>
      <c r="C22" s="5" t="s">
        <v>49</v>
      </c>
      <c r="D22" s="7">
        <v>1</v>
      </c>
      <c r="E22" s="236" t="s">
        <v>256</v>
      </c>
      <c r="F22" s="236"/>
      <c r="G22" s="236"/>
    </row>
    <row r="23" spans="1:7" ht="44.1" customHeight="1" x14ac:dyDescent="0.25">
      <c r="A23" s="235" t="s">
        <v>154</v>
      </c>
      <c r="B23" s="235"/>
      <c r="C23" s="5" t="s">
        <v>51</v>
      </c>
      <c r="D23" s="7">
        <v>0.5</v>
      </c>
      <c r="E23" s="236" t="s">
        <v>253</v>
      </c>
      <c r="F23" s="236"/>
      <c r="G23" s="236"/>
    </row>
    <row r="24" spans="1:7" ht="48.75" customHeight="1" thickBot="1" x14ac:dyDescent="0.3">
      <c r="A24" s="240" t="s">
        <v>155</v>
      </c>
      <c r="B24" s="240"/>
      <c r="C24" s="12" t="s">
        <v>49</v>
      </c>
      <c r="D24" s="8">
        <v>1</v>
      </c>
      <c r="E24" s="191" t="s">
        <v>228</v>
      </c>
      <c r="F24" s="191"/>
      <c r="G24" s="191"/>
    </row>
    <row r="25" spans="1:7" ht="15" customHeight="1" thickBot="1" x14ac:dyDescent="0.3">
      <c r="A25" s="196" t="s">
        <v>156</v>
      </c>
      <c r="B25" s="196"/>
      <c r="C25" s="196"/>
      <c r="D25" s="42">
        <f>AVERAGE(D20:D24)</f>
        <v>0.9</v>
      </c>
      <c r="E25" s="196" t="str">
        <f>IF(D25="","",IF($D25&lt;0.34,"MALO",IF(AND($D25&gt;=0.34,$D25&lt;0.68),"REGULAR","BUENO")))</f>
        <v>BUENO</v>
      </c>
      <c r="F25" s="196"/>
      <c r="G25" s="196"/>
    </row>
    <row r="26" spans="1:7" ht="27" customHeight="1" thickBot="1" x14ac:dyDescent="0.3">
      <c r="A26" s="195" t="s">
        <v>157</v>
      </c>
      <c r="B26" s="195"/>
      <c r="C26" s="195"/>
      <c r="D26" s="43">
        <f>IF(ISERROR(SUM(D12,D18,D25))=TRUE,"",SUM(D12,D18,D25))</f>
        <v>2.65</v>
      </c>
      <c r="E26" s="208" t="str">
        <f>IF(D26&lt;=1,"ALTA",IF(AND(D26&gt;1,D26&lt;=2),"MEDIA","BAJA"))</f>
        <v>BAJA</v>
      </c>
      <c r="F26" s="208"/>
      <c r="G26" s="208"/>
    </row>
    <row r="27" spans="1:7" ht="15" customHeight="1" thickBot="1" x14ac:dyDescent="0.3">
      <c r="A27" s="261"/>
      <c r="B27" s="261"/>
      <c r="C27" s="261"/>
      <c r="D27" s="261"/>
      <c r="E27" s="261"/>
      <c r="F27" s="261"/>
      <c r="G27" s="261"/>
    </row>
    <row r="28" spans="1:7" x14ac:dyDescent="0.25">
      <c r="A28" s="202" t="s">
        <v>83</v>
      </c>
      <c r="B28" s="256"/>
      <c r="C28" s="80" t="s">
        <v>84</v>
      </c>
      <c r="D28" s="262" t="s">
        <v>85</v>
      </c>
      <c r="E28" s="200"/>
      <c r="F28" s="200"/>
      <c r="G28" s="201"/>
    </row>
    <row r="29" spans="1:7" x14ac:dyDescent="0.25">
      <c r="A29" s="204"/>
      <c r="B29" s="257"/>
      <c r="C29" s="81" t="s">
        <v>86</v>
      </c>
      <c r="D29" s="263" t="s">
        <v>87</v>
      </c>
      <c r="E29" s="210"/>
      <c r="F29" s="210"/>
      <c r="G29" s="211"/>
    </row>
    <row r="30" spans="1:7" ht="14.4" thickBot="1" x14ac:dyDescent="0.3">
      <c r="A30" s="206"/>
      <c r="B30" s="258"/>
      <c r="C30" s="82" t="s">
        <v>88</v>
      </c>
      <c r="D30" s="264" t="s">
        <v>89</v>
      </c>
      <c r="E30" s="213"/>
      <c r="F30" s="213"/>
      <c r="G30" s="214"/>
    </row>
    <row r="31" spans="1:7" ht="14.4" thickBot="1" x14ac:dyDescent="0.3">
      <c r="A31" s="38"/>
      <c r="B31" s="38"/>
      <c r="C31" s="38"/>
      <c r="D31" s="38"/>
      <c r="E31" s="38"/>
      <c r="F31" s="38"/>
      <c r="G31" s="38"/>
    </row>
    <row r="32" spans="1:7" ht="40.5" customHeight="1" x14ac:dyDescent="0.25">
      <c r="A32" s="77"/>
      <c r="B32" s="202" t="s">
        <v>90</v>
      </c>
      <c r="C32" s="203"/>
      <c r="D32" s="48" t="s">
        <v>91</v>
      </c>
      <c r="E32" s="49" t="s">
        <v>92</v>
      </c>
      <c r="F32" s="50"/>
      <c r="G32" s="51"/>
    </row>
    <row r="33" spans="1:7" ht="40.5" customHeight="1" x14ac:dyDescent="0.25">
      <c r="A33" s="77"/>
      <c r="B33" s="204"/>
      <c r="C33" s="205"/>
      <c r="D33" s="52" t="s">
        <v>93</v>
      </c>
      <c r="E33" s="53" t="s">
        <v>94</v>
      </c>
      <c r="F33" s="54"/>
      <c r="G33" s="51"/>
    </row>
    <row r="34" spans="1:7" ht="40.5" customHeight="1" thickBot="1" x14ac:dyDescent="0.3">
      <c r="A34" s="77"/>
      <c r="B34" s="206"/>
      <c r="C34" s="207"/>
      <c r="D34" s="55" t="s">
        <v>95</v>
      </c>
      <c r="E34" s="56" t="s">
        <v>96</v>
      </c>
      <c r="F34" s="57"/>
      <c r="G34" s="51"/>
    </row>
    <row r="35" spans="1:7" x14ac:dyDescent="0.25">
      <c r="A35" s="77"/>
      <c r="B35" s="77"/>
      <c r="C35" s="36"/>
      <c r="D35" s="36"/>
      <c r="E35" s="36"/>
      <c r="F35" s="77"/>
      <c r="G35" s="77"/>
    </row>
    <row r="36" spans="1:7" s="77" customFormat="1" x14ac:dyDescent="0.25">
      <c r="C36" s="36"/>
      <c r="D36" s="36"/>
      <c r="E36" s="36"/>
    </row>
    <row r="37" spans="1:7" s="77" customFormat="1" x14ac:dyDescent="0.25">
      <c r="C37" s="36"/>
      <c r="D37" s="36"/>
      <c r="E37" s="36"/>
    </row>
    <row r="38" spans="1:7" s="77" customFormat="1" x14ac:dyDescent="0.25">
      <c r="C38" s="36"/>
      <c r="D38" s="36"/>
      <c r="E38" s="36"/>
    </row>
    <row r="39" spans="1:7" s="77" customFormat="1" x14ac:dyDescent="0.25">
      <c r="C39" s="36"/>
      <c r="D39" s="36"/>
      <c r="E39" s="36"/>
    </row>
    <row r="40" spans="1:7" s="77" customFormat="1" x14ac:dyDescent="0.25">
      <c r="C40" s="36"/>
      <c r="D40" s="36"/>
      <c r="E40" s="36"/>
    </row>
  </sheetData>
  <mergeCells count="46">
    <mergeCell ref="E26:G26"/>
    <mergeCell ref="A27:G27"/>
    <mergeCell ref="B32:C34"/>
    <mergeCell ref="A28:B30"/>
    <mergeCell ref="D28:G28"/>
    <mergeCell ref="D29:G29"/>
    <mergeCell ref="D30:G30"/>
    <mergeCell ref="A26:C26"/>
    <mergeCell ref="E22:G22"/>
    <mergeCell ref="E23:G23"/>
    <mergeCell ref="A22:B22"/>
    <mergeCell ref="E24:G24"/>
    <mergeCell ref="E25:G25"/>
    <mergeCell ref="A25:C25"/>
    <mergeCell ref="A23:B23"/>
    <mergeCell ref="A24:B24"/>
    <mergeCell ref="A5:G5"/>
    <mergeCell ref="A6:G6"/>
    <mergeCell ref="E7:G7"/>
    <mergeCell ref="A1:G3"/>
    <mergeCell ref="A14:B14"/>
    <mergeCell ref="E14:G14"/>
    <mergeCell ref="E12:G12"/>
    <mergeCell ref="A13:G13"/>
    <mergeCell ref="A7:B7"/>
    <mergeCell ref="A9:B9"/>
    <mergeCell ref="A10:B10"/>
    <mergeCell ref="A11:B11"/>
    <mergeCell ref="A8:G8"/>
    <mergeCell ref="E9:G9"/>
    <mergeCell ref="E10:G10"/>
    <mergeCell ref="E11:G11"/>
    <mergeCell ref="A12:C12"/>
    <mergeCell ref="A18:C18"/>
    <mergeCell ref="A15:B15"/>
    <mergeCell ref="A21:B21"/>
    <mergeCell ref="A17:B17"/>
    <mergeCell ref="A16:B16"/>
    <mergeCell ref="A19:G19"/>
    <mergeCell ref="E20:G20"/>
    <mergeCell ref="E21:G21"/>
    <mergeCell ref="E15:G15"/>
    <mergeCell ref="E16:G16"/>
    <mergeCell ref="E17:G17"/>
    <mergeCell ref="E18:G18"/>
    <mergeCell ref="A20:B20"/>
  </mergeCells>
  <phoneticPr fontId="5" type="noConversion"/>
  <conditionalFormatting sqref="E26">
    <cfRule type="containsText" dxfId="44" priority="1" stopIfTrue="1" operator="containsText" text="BAJA">
      <formula>NOT(ISERROR(SEARCH("BAJA",E26)))</formula>
    </cfRule>
    <cfRule type="containsText" dxfId="43" priority="2" stopIfTrue="1" operator="containsText" text="MEDIA">
      <formula>NOT(ISERROR(SEARCH("MEDIA",E26)))</formula>
    </cfRule>
    <cfRule type="containsText" dxfId="42" priority="3" stopIfTrue="1" operator="containsText" text="ALTA">
      <formula>NOT(ISERROR(SEARCH("ALTA",E26)))</formula>
    </cfRule>
  </conditionalFormatting>
  <printOptions horizontalCentered="1"/>
  <pageMargins left="0.39370078740157483" right="0.39370078740157483" top="0.39370078740157483" bottom="0.39370078740157483" header="0" footer="0"/>
  <pageSetup scale="66"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Hoja2!$D$12:$D$14</xm:f>
          </x14:formula1>
          <xm:sqref>C9:C11 C14:C17 C20:C24</xm:sqref>
        </x14:dataValidation>
        <x14:dataValidation type="list" allowBlank="1" showInputMessage="1" showErrorMessage="1" xr:uid="{00000000-0002-0000-0500-000001000000}">
          <x14:formula1>
            <xm:f>Hoja2!$E$12:$E$14</xm:f>
          </x14:formula1>
          <xm:sqref>D9:D11 D14:D17 D20:D24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F156"/>
  <sheetViews>
    <sheetView view="pageBreakPreview" topLeftCell="A29" zoomScale="50" zoomScaleNormal="87" zoomScaleSheetLayoutView="50" workbookViewId="0">
      <selection activeCell="W46" sqref="W46"/>
    </sheetView>
  </sheetViews>
  <sheetFormatPr baseColWidth="10" defaultColWidth="11.54296875" defaultRowHeight="191.25" customHeight="1" x14ac:dyDescent="0.25"/>
  <cols>
    <col min="1" max="1" width="14.453125" style="109" customWidth="1"/>
    <col min="2" max="3" width="5.81640625" style="84" hidden="1" customWidth="1"/>
    <col min="4" max="4" width="5.81640625" style="87" hidden="1" customWidth="1"/>
    <col min="5" max="15" width="5.81640625" style="84" hidden="1" customWidth="1"/>
    <col min="16" max="19" width="5.6328125" style="84" hidden="1" customWidth="1"/>
    <col min="20" max="20" width="14.453125" style="84" hidden="1" customWidth="1"/>
    <col min="21" max="21" width="11.36328125" style="84" customWidth="1"/>
    <col min="22" max="22" width="56" style="84" customWidth="1"/>
    <col min="23" max="23" width="16.90625" style="84" customWidth="1"/>
    <col min="24" max="32" width="11.54296875" style="83"/>
    <col min="33" max="16384" width="11.54296875" style="84"/>
  </cols>
  <sheetData>
    <row r="1" spans="1:23" s="95" customFormat="1" ht="50.25" customHeight="1" x14ac:dyDescent="0.25">
      <c r="A1" s="265"/>
      <c r="B1" s="265"/>
      <c r="C1" s="265"/>
      <c r="D1" s="265"/>
      <c r="E1" s="265"/>
      <c r="F1" s="265"/>
      <c r="G1" s="265"/>
      <c r="H1" s="265"/>
      <c r="I1" s="265"/>
      <c r="J1" s="265"/>
      <c r="K1" s="265"/>
      <c r="L1" s="265"/>
      <c r="M1" s="265"/>
      <c r="N1" s="265"/>
      <c r="O1" s="265"/>
      <c r="P1" s="265"/>
      <c r="Q1" s="265"/>
      <c r="R1" s="265"/>
      <c r="S1" s="265"/>
      <c r="T1" s="265"/>
      <c r="U1" s="265"/>
      <c r="V1" s="265"/>
      <c r="W1" s="265"/>
    </row>
    <row r="2" spans="1:23" s="95" customFormat="1" ht="27.75" customHeight="1" x14ac:dyDescent="0.25">
      <c r="A2" s="265"/>
      <c r="B2" s="265"/>
      <c r="C2" s="265"/>
      <c r="D2" s="265"/>
      <c r="E2" s="265"/>
      <c r="F2" s="265"/>
      <c r="G2" s="265"/>
      <c r="H2" s="265"/>
      <c r="I2" s="265"/>
      <c r="J2" s="265"/>
      <c r="K2" s="265"/>
      <c r="L2" s="265"/>
      <c r="M2" s="265"/>
      <c r="N2" s="265"/>
      <c r="O2" s="265"/>
      <c r="P2" s="265"/>
      <c r="Q2" s="265"/>
      <c r="R2" s="265"/>
      <c r="S2" s="265"/>
      <c r="T2" s="265"/>
      <c r="U2" s="265"/>
      <c r="V2" s="265"/>
      <c r="W2" s="265"/>
    </row>
    <row r="3" spans="1:23" s="95" customFormat="1" ht="9.75" customHeight="1" x14ac:dyDescent="0.25">
      <c r="A3" s="265"/>
      <c r="B3" s="265"/>
      <c r="C3" s="265"/>
      <c r="D3" s="265"/>
      <c r="E3" s="265"/>
      <c r="F3" s="265"/>
      <c r="G3" s="265"/>
      <c r="H3" s="265"/>
      <c r="I3" s="265"/>
      <c r="J3" s="265"/>
      <c r="K3" s="265"/>
      <c r="L3" s="265"/>
      <c r="M3" s="265"/>
      <c r="N3" s="265"/>
      <c r="O3" s="265"/>
      <c r="P3" s="265"/>
      <c r="Q3" s="265"/>
      <c r="R3" s="265"/>
      <c r="S3" s="265"/>
      <c r="T3" s="265"/>
      <c r="U3" s="265"/>
      <c r="V3" s="265"/>
      <c r="W3" s="265"/>
    </row>
    <row r="4" spans="1:23" ht="19.5" customHeight="1" x14ac:dyDescent="0.25">
      <c r="A4" s="107"/>
      <c r="B4" s="86"/>
      <c r="C4" s="86"/>
      <c r="D4" s="59"/>
      <c r="E4" s="86"/>
      <c r="F4" s="86"/>
      <c r="G4" s="86"/>
      <c r="H4" s="86"/>
      <c r="I4" s="86"/>
      <c r="J4" s="86"/>
      <c r="K4" s="86"/>
      <c r="L4" s="86"/>
      <c r="M4" s="86"/>
      <c r="N4" s="86"/>
      <c r="O4" s="86"/>
      <c r="P4" s="86"/>
      <c r="Q4" s="86"/>
      <c r="R4" s="86"/>
      <c r="S4" s="86"/>
      <c r="T4" s="86"/>
      <c r="U4" s="86"/>
      <c r="V4" s="86"/>
      <c r="W4" s="86"/>
    </row>
    <row r="5" spans="1:23" ht="23.25" customHeight="1" x14ac:dyDescent="0.25">
      <c r="A5" s="269" t="s">
        <v>158</v>
      </c>
      <c r="B5" s="269"/>
      <c r="C5" s="269"/>
      <c r="D5" s="269"/>
      <c r="E5" s="269"/>
      <c r="F5" s="269"/>
      <c r="G5" s="269"/>
      <c r="H5" s="269"/>
      <c r="I5" s="269"/>
      <c r="J5" s="269"/>
      <c r="K5" s="269"/>
      <c r="L5" s="269"/>
      <c r="M5" s="269"/>
      <c r="N5" s="269"/>
      <c r="O5" s="269"/>
      <c r="P5" s="269"/>
      <c r="Q5" s="269"/>
      <c r="R5" s="269"/>
      <c r="S5" s="269"/>
      <c r="T5" s="269"/>
      <c r="U5" s="269"/>
      <c r="V5" s="269"/>
      <c r="W5" s="269"/>
    </row>
    <row r="6" spans="1:23" ht="24.75" customHeight="1" thickBot="1" x14ac:dyDescent="0.3">
      <c r="A6" s="107"/>
      <c r="B6" s="86"/>
      <c r="C6" s="86"/>
      <c r="D6" s="59"/>
      <c r="E6" s="86"/>
      <c r="F6" s="86"/>
      <c r="G6" s="86"/>
      <c r="H6" s="86"/>
      <c r="I6" s="86"/>
      <c r="J6" s="86"/>
      <c r="K6" s="86"/>
      <c r="L6" s="86"/>
      <c r="M6" s="86"/>
      <c r="N6" s="86"/>
      <c r="O6" s="86"/>
      <c r="P6" s="86"/>
      <c r="Q6" s="86"/>
      <c r="R6" s="86"/>
      <c r="S6" s="86"/>
      <c r="T6" s="86"/>
      <c r="U6" s="86"/>
      <c r="V6" s="86"/>
      <c r="W6" s="86"/>
    </row>
    <row r="7" spans="1:23" ht="68.25" customHeight="1" thickBot="1" x14ac:dyDescent="0.3">
      <c r="A7" s="274" t="s">
        <v>159</v>
      </c>
      <c r="B7" s="274"/>
      <c r="C7" s="274"/>
      <c r="D7" s="274" t="s">
        <v>160</v>
      </c>
      <c r="E7" s="274"/>
      <c r="F7" s="274"/>
      <c r="G7" s="274"/>
      <c r="H7" s="274"/>
      <c r="I7" s="274"/>
      <c r="J7" s="274"/>
      <c r="K7" s="274"/>
      <c r="L7" s="274"/>
      <c r="M7" s="274"/>
      <c r="N7" s="274"/>
      <c r="O7" s="274"/>
      <c r="P7" s="274"/>
      <c r="Q7" s="274"/>
      <c r="R7" s="274"/>
      <c r="S7" s="274"/>
      <c r="T7" s="274"/>
      <c r="U7" s="274"/>
      <c r="V7" s="274" t="s">
        <v>161</v>
      </c>
      <c r="W7" s="274"/>
    </row>
    <row r="8" spans="1:23" ht="72.75" customHeight="1" thickBot="1" x14ac:dyDescent="0.3">
      <c r="A8" s="274"/>
      <c r="B8" s="274"/>
      <c r="C8" s="274"/>
      <c r="D8" s="274" t="s">
        <v>162</v>
      </c>
      <c r="E8" s="274"/>
      <c r="F8" s="274"/>
      <c r="G8" s="274"/>
      <c r="H8" s="274"/>
      <c r="I8" s="274"/>
      <c r="J8" s="274" t="s">
        <v>163</v>
      </c>
      <c r="K8" s="274"/>
      <c r="L8" s="274"/>
      <c r="M8" s="274"/>
      <c r="N8" s="274"/>
      <c r="O8" s="274"/>
      <c r="P8" s="274" t="s">
        <v>164</v>
      </c>
      <c r="Q8" s="274"/>
      <c r="R8" s="274"/>
      <c r="S8" s="274"/>
      <c r="T8" s="274"/>
      <c r="U8" s="274"/>
      <c r="V8" s="274"/>
      <c r="W8" s="274"/>
    </row>
    <row r="9" spans="1:23" ht="191.25" customHeight="1" thickBot="1" x14ac:dyDescent="0.3">
      <c r="A9" s="96" t="s">
        <v>26</v>
      </c>
      <c r="B9" s="97" t="s">
        <v>165</v>
      </c>
      <c r="C9" s="96" t="s">
        <v>166</v>
      </c>
      <c r="D9" s="97" t="s">
        <v>59</v>
      </c>
      <c r="E9" s="97" t="s">
        <v>68</v>
      </c>
      <c r="F9" s="97" t="s">
        <v>75</v>
      </c>
      <c r="G9" s="97" t="s">
        <v>167</v>
      </c>
      <c r="H9" s="97"/>
      <c r="I9" s="97" t="s">
        <v>168</v>
      </c>
      <c r="J9" s="97" t="s">
        <v>100</v>
      </c>
      <c r="K9" s="97" t="s">
        <v>107</v>
      </c>
      <c r="L9" s="97" t="s">
        <v>125</v>
      </c>
      <c r="M9" s="97" t="s">
        <v>169</v>
      </c>
      <c r="N9" s="97"/>
      <c r="O9" s="97" t="s">
        <v>170</v>
      </c>
      <c r="P9" s="97" t="s">
        <v>139</v>
      </c>
      <c r="Q9" s="97" t="s">
        <v>144</v>
      </c>
      <c r="R9" s="97" t="s">
        <v>150</v>
      </c>
      <c r="S9" s="97" t="s">
        <v>171</v>
      </c>
      <c r="T9" s="97"/>
      <c r="U9" s="97"/>
      <c r="V9" s="98" t="s">
        <v>172</v>
      </c>
      <c r="W9" s="97" t="s">
        <v>173</v>
      </c>
    </row>
    <row r="10" spans="1:23" ht="52.5" customHeight="1" x14ac:dyDescent="0.25">
      <c r="A10" s="270" t="s">
        <v>30</v>
      </c>
      <c r="B10" s="270"/>
      <c r="C10" s="270"/>
      <c r="D10" s="270"/>
      <c r="E10" s="270"/>
      <c r="F10" s="270"/>
      <c r="G10" s="270"/>
      <c r="H10" s="270"/>
      <c r="I10" s="270"/>
      <c r="J10" s="270"/>
      <c r="K10" s="270"/>
      <c r="L10" s="270"/>
      <c r="M10" s="270"/>
      <c r="N10" s="270"/>
      <c r="O10" s="270"/>
      <c r="P10" s="270"/>
      <c r="Q10" s="270"/>
      <c r="R10" s="270"/>
      <c r="S10" s="270"/>
      <c r="T10" s="270"/>
      <c r="U10" s="270"/>
      <c r="V10" s="270"/>
      <c r="W10" s="270"/>
    </row>
    <row r="11" spans="1:23" ht="191.25" customHeight="1" x14ac:dyDescent="0.25">
      <c r="A11" s="116" t="str">
        <f>+Amenazas!B6</f>
        <v>Movimientos sísmicos</v>
      </c>
      <c r="B11" s="112" t="str">
        <f>+Amenazas!F6</f>
        <v>POSIBLE</v>
      </c>
      <c r="C11" s="113" t="str">
        <f>B11</f>
        <v>POSIBLE</v>
      </c>
      <c r="D11" s="114">
        <f>' Vulpersonas'!$D$17</f>
        <v>0.75</v>
      </c>
      <c r="E11" s="115">
        <f>' Vulpersonas'!$D$24</f>
        <v>0.8</v>
      </c>
      <c r="F11" s="114">
        <f>' Vulpersonas'!$D$31</f>
        <v>0.8</v>
      </c>
      <c r="G11" s="114">
        <f>' Vulpersonas'!$D$32</f>
        <v>2.35</v>
      </c>
      <c r="H11" s="113" t="str">
        <f>IF($G11="","",IF(AND($G11&gt;=0,$G11&lt;=1),"ALTA",IF(AND($G11&gt;1,$G11&lt;=2),"MEDIA","BAJA")))</f>
        <v>BAJA</v>
      </c>
      <c r="I11" s="116" t="str">
        <f>H11</f>
        <v>BAJA</v>
      </c>
      <c r="J11" s="114">
        <f>Vulrecursos!$D$14</f>
        <v>1</v>
      </c>
      <c r="K11" s="115">
        <f>Vulrecursos!$D$32</f>
        <v>0.8125</v>
      </c>
      <c r="L11" s="114">
        <f>Vulrecursos!$D$43</f>
        <v>0.83333333333333337</v>
      </c>
      <c r="M11" s="114">
        <f>Vulrecursos!$D$44</f>
        <v>2.6458333333333335</v>
      </c>
      <c r="N11" s="113" t="str">
        <f t="shared" ref="N11:N17" si="0">IF($M11="","",IF(AND($M11&gt;=0,$M11&lt;=1),"ALTA",IF(AND($M11&gt;1,$M11&lt;=2),"MEDIA","BAJA")))</f>
        <v>BAJA</v>
      </c>
      <c r="O11" s="116" t="str">
        <f>N11</f>
        <v>BAJA</v>
      </c>
      <c r="P11" s="115">
        <f>' Vulsistem'!$D$12</f>
        <v>1</v>
      </c>
      <c r="Q11" s="115">
        <f>' Vulsistem'!$D$18</f>
        <v>0.75</v>
      </c>
      <c r="R11" s="114">
        <f>' Vulsistem'!$D$25</f>
        <v>0.9</v>
      </c>
      <c r="S11" s="114">
        <f>' Vulsistem'!$D$26</f>
        <v>2.65</v>
      </c>
      <c r="T11" s="113" t="str">
        <f>IF($S11="","",IF(AND($S11&gt;=0,$S11&lt;=1),"ALTA",IF(AND($S11&gt;1,$S11&lt;=2),"MEDIA","BAJA")))</f>
        <v>BAJA</v>
      </c>
      <c r="U11" s="116" t="str">
        <f>T11</f>
        <v>BAJA</v>
      </c>
      <c r="V11" s="117"/>
      <c r="W11" s="118" t="str">
        <f>IF(OR(AND(B11="INMINENTE",H11="ALTA",N11="ALTA"),AND(H11="ALTA",N11="ALTA",T11="ALTA"),AND(N11="ALTA",T11="ALTA",B11="INMINENTE"),AND(T11="ALTA",B11="INMINENTE",H11="ALTA")),"ALTO",IF(OR(AND(B11="PROBABLE",H11="MEDIA",N11="MEDIA"),AND(H11="MEDIA",N11="MEDIA",T11="MEDIA"),AND(N11="MEDIA",T11="MEDIA",B11="PROBABLE"),AND(T11="MEDIA",B11="PROBABLE",H10="MEDIA"),AND(B10="INMINENTE",H10="ALTA"),AND(H10="ALTA",N10="ALTA"),AND(N10="ALTA",T10="ALTA"),AND(T10="ALTA",B10="INMINENTE"),AND(T10="ALTA",H10="ALTA"),AND(B10="INMINENTE",N11="ALTA"),B11="INMINENTE",H11="ALTA",N11="ALTA",T11="ALTA"),"MEDIO","BAJO"))</f>
        <v>BAJO</v>
      </c>
    </row>
    <row r="12" spans="1:23" ht="191.25" customHeight="1" x14ac:dyDescent="0.25">
      <c r="A12" s="116" t="str">
        <f>+Amenazas!B7</f>
        <v>Vientos fuertes</v>
      </c>
      <c r="B12" s="112" t="str">
        <f>+Amenazas!F7</f>
        <v>PROBABLE</v>
      </c>
      <c r="C12" s="113" t="str">
        <f t="shared" ref="C12:C17" si="1">B12</f>
        <v>PROBABLE</v>
      </c>
      <c r="D12" s="114">
        <f>' Vulpersonas'!$D$17</f>
        <v>0.75</v>
      </c>
      <c r="E12" s="115">
        <f>' Vulpersonas'!$D$24</f>
        <v>0.8</v>
      </c>
      <c r="F12" s="114">
        <f>' Vulpersonas'!$D$31</f>
        <v>0.8</v>
      </c>
      <c r="G12" s="114">
        <f>' Vulpersonas'!$D$32</f>
        <v>2.35</v>
      </c>
      <c r="H12" s="113" t="str">
        <f t="shared" ref="H12:H17" si="2">IF($G12="","",IF(AND($G12&gt;=0,$G12&lt;=1),"ALTA",IF(AND($G12&gt;1,$G12&lt;=2),"MEDIA","BAJA")))</f>
        <v>BAJA</v>
      </c>
      <c r="I12" s="116" t="str">
        <f t="shared" ref="I12:I40" si="3">H12</f>
        <v>BAJA</v>
      </c>
      <c r="J12" s="114">
        <f>Vulrecursos!$D$14</f>
        <v>1</v>
      </c>
      <c r="K12" s="115">
        <f>Vulrecursos!$D$32</f>
        <v>0.8125</v>
      </c>
      <c r="L12" s="114">
        <f>Vulrecursos!$D$43</f>
        <v>0.83333333333333337</v>
      </c>
      <c r="M12" s="114">
        <f>Vulrecursos!$D$44</f>
        <v>2.6458333333333335</v>
      </c>
      <c r="N12" s="113" t="str">
        <f t="shared" si="0"/>
        <v>BAJA</v>
      </c>
      <c r="O12" s="116" t="str">
        <f t="shared" ref="O12:O17" si="4">N12</f>
        <v>BAJA</v>
      </c>
      <c r="P12" s="115">
        <f>' Vulsistem'!$D$12</f>
        <v>1</v>
      </c>
      <c r="Q12" s="115">
        <f>' Vulsistem'!$D$18</f>
        <v>0.75</v>
      </c>
      <c r="R12" s="114">
        <f>' Vulsistem'!$D$25</f>
        <v>0.9</v>
      </c>
      <c r="S12" s="114">
        <f>' Vulsistem'!$D$26</f>
        <v>2.65</v>
      </c>
      <c r="T12" s="113" t="str">
        <f t="shared" ref="T12:T17" si="5">IF($S12="","",IF(AND($S12&gt;=0,$S12&lt;=1),"ALTA",IF(AND($S12&gt;1,$S12&lt;=2),"MEDIA","BAJA")))</f>
        <v>BAJA</v>
      </c>
      <c r="U12" s="116" t="str">
        <f t="shared" ref="U12:U17" si="6">T12</f>
        <v>BAJA</v>
      </c>
      <c r="V12" s="117"/>
      <c r="W12" s="118" t="str">
        <f t="shared" ref="W12:W17" si="7">IF(OR(AND(B12="INMINENTE",H12="ALTA",N12="ALTA"),AND(H12="ALTA",N12="ALTA",T12="ALTA"),AND(N12="ALTA",T12="ALTA",B12="INMINENTE"),AND(T12="ALTA",B12="INMINENTE",H12="ALTA")),"ALTO",IF(OR(AND(B12="PROBABLE",H12="MEDIA",N12="MEDIA"),AND(H12="MEDIA",N12="MEDIA",T12="MEDIA"),AND(N12="MEDIA",T12="MEDIA",B12="PROBABLE"),AND(T12="MEDIA",B12="PROBABLE",H11="MEDIA"),AND(B11="INMINENTE",H11="ALTA"),AND(H11="ALTA",N11="ALTA"),AND(N11="ALTA",T11="ALTA"),AND(T11="ALTA",B11="INMINENTE"),AND(T11="ALTA",H11="ALTA"),AND(B11="INMINENTE",N12="ALTA"),B12="INMINENTE",H12="ALTA",N12="ALTA",T12="ALTA"),"MEDIO","BAJO"))</f>
        <v>BAJO</v>
      </c>
    </row>
    <row r="13" spans="1:23" ht="191.25" customHeight="1" x14ac:dyDescent="0.25">
      <c r="A13" s="116" t="str">
        <f>+Amenazas!B8</f>
        <v>Tormenta eléctrica (descarga eléctrica)</v>
      </c>
      <c r="B13" s="112" t="str">
        <f>+Amenazas!F8</f>
        <v>POSIBLE</v>
      </c>
      <c r="C13" s="113" t="str">
        <f t="shared" si="1"/>
        <v>POSIBLE</v>
      </c>
      <c r="D13" s="114">
        <f>' Vulpersonas'!$D$17</f>
        <v>0.75</v>
      </c>
      <c r="E13" s="115">
        <f>' Vulpersonas'!$D$24</f>
        <v>0.8</v>
      </c>
      <c r="F13" s="114">
        <f>' Vulpersonas'!$D$31</f>
        <v>0.8</v>
      </c>
      <c r="G13" s="114">
        <f>' Vulpersonas'!$D$32</f>
        <v>2.35</v>
      </c>
      <c r="H13" s="113" t="str">
        <f t="shared" si="2"/>
        <v>BAJA</v>
      </c>
      <c r="I13" s="116" t="str">
        <f t="shared" si="3"/>
        <v>BAJA</v>
      </c>
      <c r="J13" s="114">
        <f>Vulrecursos!$D$14</f>
        <v>1</v>
      </c>
      <c r="K13" s="115">
        <f>Vulrecursos!$D$32</f>
        <v>0.8125</v>
      </c>
      <c r="L13" s="114">
        <f>Vulrecursos!$D$43</f>
        <v>0.83333333333333337</v>
      </c>
      <c r="M13" s="114">
        <f>Vulrecursos!$D$44</f>
        <v>2.6458333333333335</v>
      </c>
      <c r="N13" s="113" t="str">
        <f t="shared" si="0"/>
        <v>BAJA</v>
      </c>
      <c r="O13" s="116" t="str">
        <f t="shared" si="4"/>
        <v>BAJA</v>
      </c>
      <c r="P13" s="115">
        <f>' Vulsistem'!$D$12</f>
        <v>1</v>
      </c>
      <c r="Q13" s="115">
        <f>' Vulsistem'!$D$18</f>
        <v>0.75</v>
      </c>
      <c r="R13" s="114">
        <f>' Vulsistem'!$D$25</f>
        <v>0.9</v>
      </c>
      <c r="S13" s="114">
        <f>' Vulsistem'!$D$26</f>
        <v>2.65</v>
      </c>
      <c r="T13" s="113" t="str">
        <f t="shared" si="5"/>
        <v>BAJA</v>
      </c>
      <c r="U13" s="116" t="str">
        <f t="shared" si="6"/>
        <v>BAJA</v>
      </c>
      <c r="V13" s="117"/>
      <c r="W13" s="118" t="str">
        <f t="shared" si="7"/>
        <v>BAJO</v>
      </c>
    </row>
    <row r="14" spans="1:23" ht="191.25" customHeight="1" x14ac:dyDescent="0.25">
      <c r="A14" s="116" t="str">
        <f>+Amenazas!B9</f>
        <v xml:space="preserve">Inundación </v>
      </c>
      <c r="B14" s="112" t="str">
        <f>+Amenazas!F9</f>
        <v>INMINENTE</v>
      </c>
      <c r="C14" s="113" t="str">
        <f t="shared" si="1"/>
        <v>INMINENTE</v>
      </c>
      <c r="D14" s="114">
        <f>' Vulpersonas'!$D$17</f>
        <v>0.75</v>
      </c>
      <c r="E14" s="115">
        <f>' Vulpersonas'!$D$24</f>
        <v>0.8</v>
      </c>
      <c r="F14" s="114">
        <f>' Vulpersonas'!$D$31</f>
        <v>0.8</v>
      </c>
      <c r="G14" s="114">
        <f>' Vulpersonas'!$D$32</f>
        <v>2.35</v>
      </c>
      <c r="H14" s="113" t="str">
        <f t="shared" si="2"/>
        <v>BAJA</v>
      </c>
      <c r="I14" s="116" t="str">
        <f t="shared" si="3"/>
        <v>BAJA</v>
      </c>
      <c r="J14" s="114">
        <f>Vulrecursos!$D$14</f>
        <v>1</v>
      </c>
      <c r="K14" s="115">
        <f>Vulrecursos!$D$32</f>
        <v>0.8125</v>
      </c>
      <c r="L14" s="114">
        <f>Vulrecursos!$D$43</f>
        <v>0.83333333333333337</v>
      </c>
      <c r="M14" s="114">
        <f>Vulrecursos!$D$44</f>
        <v>2.6458333333333335</v>
      </c>
      <c r="N14" s="113" t="str">
        <f t="shared" si="0"/>
        <v>BAJA</v>
      </c>
      <c r="O14" s="116" t="str">
        <f t="shared" si="4"/>
        <v>BAJA</v>
      </c>
      <c r="P14" s="115">
        <f>' Vulsistem'!$D$12</f>
        <v>1</v>
      </c>
      <c r="Q14" s="115">
        <f>' Vulsistem'!$D$18</f>
        <v>0.75</v>
      </c>
      <c r="R14" s="114">
        <f>' Vulsistem'!$D$25</f>
        <v>0.9</v>
      </c>
      <c r="S14" s="114">
        <f>' Vulsistem'!$D$26</f>
        <v>2.65</v>
      </c>
      <c r="T14" s="113" t="str">
        <f t="shared" si="5"/>
        <v>BAJA</v>
      </c>
      <c r="U14" s="116" t="str">
        <f t="shared" si="6"/>
        <v>BAJA</v>
      </c>
      <c r="V14" s="117"/>
      <c r="W14" s="118" t="str">
        <f t="shared" si="7"/>
        <v>MEDIO</v>
      </c>
    </row>
    <row r="15" spans="1:23" ht="191.25" customHeight="1" x14ac:dyDescent="0.25">
      <c r="A15" s="116" t="str">
        <f>+Amenazas!B10</f>
        <v xml:space="preserve">Enfermedades endemicas </v>
      </c>
      <c r="B15" s="112" t="str">
        <f>+Amenazas!F10</f>
        <v>POSIBLE</v>
      </c>
      <c r="C15" s="113" t="str">
        <f t="shared" si="1"/>
        <v>POSIBLE</v>
      </c>
      <c r="D15" s="114">
        <f>' Vulpersonas'!$D$17</f>
        <v>0.75</v>
      </c>
      <c r="E15" s="115">
        <f>' Vulpersonas'!$D$24</f>
        <v>0.8</v>
      </c>
      <c r="F15" s="114">
        <f>' Vulpersonas'!$D$31</f>
        <v>0.8</v>
      </c>
      <c r="G15" s="114">
        <f>' Vulpersonas'!$D$32</f>
        <v>2.35</v>
      </c>
      <c r="H15" s="113" t="str">
        <f t="shared" si="2"/>
        <v>BAJA</v>
      </c>
      <c r="I15" s="116" t="str">
        <f t="shared" si="3"/>
        <v>BAJA</v>
      </c>
      <c r="J15" s="114">
        <f>Vulrecursos!$D$14</f>
        <v>1</v>
      </c>
      <c r="K15" s="115">
        <f>Vulrecursos!$D$32</f>
        <v>0.8125</v>
      </c>
      <c r="L15" s="114">
        <f>Vulrecursos!$D$43</f>
        <v>0.83333333333333337</v>
      </c>
      <c r="M15" s="114">
        <f>Vulrecursos!$D$44</f>
        <v>2.6458333333333335</v>
      </c>
      <c r="N15" s="113" t="str">
        <f t="shared" si="0"/>
        <v>BAJA</v>
      </c>
      <c r="O15" s="116" t="str">
        <f t="shared" si="4"/>
        <v>BAJA</v>
      </c>
      <c r="P15" s="115">
        <f>' Vulsistem'!$D$12</f>
        <v>1</v>
      </c>
      <c r="Q15" s="115">
        <f>' Vulsistem'!$D$18</f>
        <v>0.75</v>
      </c>
      <c r="R15" s="114">
        <f>' Vulsistem'!$D$25</f>
        <v>0.9</v>
      </c>
      <c r="S15" s="114">
        <f>' Vulsistem'!$D$26</f>
        <v>2.65</v>
      </c>
      <c r="T15" s="113" t="str">
        <f t="shared" si="5"/>
        <v>BAJA</v>
      </c>
      <c r="U15" s="116" t="str">
        <f t="shared" si="6"/>
        <v>BAJA</v>
      </c>
      <c r="V15" s="117"/>
      <c r="W15" s="118" t="str">
        <f t="shared" si="7"/>
        <v>BAJO</v>
      </c>
    </row>
    <row r="16" spans="1:23" ht="191.25" customHeight="1" x14ac:dyDescent="0.25">
      <c r="A16" s="116" t="str">
        <f>+Amenazas!B11</f>
        <v xml:space="preserve">Pandemias </v>
      </c>
      <c r="B16" s="112" t="str">
        <f>+Amenazas!F11</f>
        <v>PROBABLE</v>
      </c>
      <c r="C16" s="113" t="str">
        <f t="shared" si="1"/>
        <v>PROBABLE</v>
      </c>
      <c r="D16" s="114">
        <f>' Vulpersonas'!$D$17</f>
        <v>0.75</v>
      </c>
      <c r="E16" s="115">
        <f>' Vulpersonas'!$D$24</f>
        <v>0.8</v>
      </c>
      <c r="F16" s="114">
        <f>' Vulpersonas'!$D$31</f>
        <v>0.8</v>
      </c>
      <c r="G16" s="114">
        <f>' Vulpersonas'!$D$32</f>
        <v>2.35</v>
      </c>
      <c r="H16" s="113" t="str">
        <f t="shared" si="2"/>
        <v>BAJA</v>
      </c>
      <c r="I16" s="116" t="str">
        <f t="shared" si="3"/>
        <v>BAJA</v>
      </c>
      <c r="J16" s="114">
        <f>Vulrecursos!$D$14</f>
        <v>1</v>
      </c>
      <c r="K16" s="115">
        <f>Vulrecursos!$D$32</f>
        <v>0.8125</v>
      </c>
      <c r="L16" s="114">
        <f>Vulrecursos!$D$43</f>
        <v>0.83333333333333337</v>
      </c>
      <c r="M16" s="114">
        <f>Vulrecursos!$D$44</f>
        <v>2.6458333333333335</v>
      </c>
      <c r="N16" s="113" t="str">
        <f t="shared" si="0"/>
        <v>BAJA</v>
      </c>
      <c r="O16" s="116" t="str">
        <f t="shared" si="4"/>
        <v>BAJA</v>
      </c>
      <c r="P16" s="115">
        <f>' Vulsistem'!$D$12</f>
        <v>1</v>
      </c>
      <c r="Q16" s="115">
        <f>' Vulsistem'!$D$18</f>
        <v>0.75</v>
      </c>
      <c r="R16" s="114">
        <f>' Vulsistem'!$D$25</f>
        <v>0.9</v>
      </c>
      <c r="S16" s="114">
        <f>' Vulsistem'!$D$26</f>
        <v>2.65</v>
      </c>
      <c r="T16" s="113" t="str">
        <f t="shared" si="5"/>
        <v>BAJA</v>
      </c>
      <c r="U16" s="116" t="str">
        <f t="shared" si="6"/>
        <v>BAJA</v>
      </c>
      <c r="V16" s="117"/>
      <c r="W16" s="118" t="str">
        <f t="shared" si="7"/>
        <v>BAJO</v>
      </c>
    </row>
    <row r="17" spans="1:23" ht="191.25" customHeight="1" x14ac:dyDescent="0.25">
      <c r="A17" s="116" t="str">
        <f>+Amenazas!B14</f>
        <v>Granizadas</v>
      </c>
      <c r="B17" s="112" t="str">
        <f>+Amenazas!F14</f>
        <v>PROBABLE</v>
      </c>
      <c r="C17" s="113" t="str">
        <f t="shared" si="1"/>
        <v>PROBABLE</v>
      </c>
      <c r="D17" s="114">
        <f>' Vulpersonas'!$D$17</f>
        <v>0.75</v>
      </c>
      <c r="E17" s="115">
        <f>' Vulpersonas'!$D$24</f>
        <v>0.8</v>
      </c>
      <c r="F17" s="114">
        <f>' Vulpersonas'!$D$31</f>
        <v>0.8</v>
      </c>
      <c r="G17" s="114">
        <f>' Vulpersonas'!$D$32</f>
        <v>2.35</v>
      </c>
      <c r="H17" s="113" t="str">
        <f t="shared" si="2"/>
        <v>BAJA</v>
      </c>
      <c r="I17" s="116" t="str">
        <f t="shared" si="3"/>
        <v>BAJA</v>
      </c>
      <c r="J17" s="114">
        <f>Vulrecursos!$D$14</f>
        <v>1</v>
      </c>
      <c r="K17" s="115">
        <f>Vulrecursos!$D$32</f>
        <v>0.8125</v>
      </c>
      <c r="L17" s="114">
        <f>Vulrecursos!$D$43</f>
        <v>0.83333333333333337</v>
      </c>
      <c r="M17" s="114">
        <f>Vulrecursos!$D$44</f>
        <v>2.6458333333333335</v>
      </c>
      <c r="N17" s="113" t="str">
        <f t="shared" si="0"/>
        <v>BAJA</v>
      </c>
      <c r="O17" s="116" t="str">
        <f t="shared" si="4"/>
        <v>BAJA</v>
      </c>
      <c r="P17" s="115">
        <f>' Vulsistem'!$D$12</f>
        <v>1</v>
      </c>
      <c r="Q17" s="115">
        <f>' Vulsistem'!$D$18</f>
        <v>0.75</v>
      </c>
      <c r="R17" s="114">
        <f>' Vulsistem'!$D$25</f>
        <v>0.9</v>
      </c>
      <c r="S17" s="114">
        <f>' Vulsistem'!$D$26</f>
        <v>2.65</v>
      </c>
      <c r="T17" s="113" t="str">
        <f t="shared" si="5"/>
        <v>BAJA</v>
      </c>
      <c r="U17" s="116" t="str">
        <f t="shared" si="6"/>
        <v>BAJA</v>
      </c>
      <c r="V17" s="117"/>
      <c r="W17" s="118" t="str">
        <f t="shared" si="7"/>
        <v>BAJO</v>
      </c>
    </row>
    <row r="18" spans="1:23" ht="39" customHeight="1" x14ac:dyDescent="0.25">
      <c r="A18" s="271" t="s">
        <v>35</v>
      </c>
      <c r="B18" s="272"/>
      <c r="C18" s="272"/>
      <c r="D18" s="272"/>
      <c r="E18" s="272"/>
      <c r="F18" s="272"/>
      <c r="G18" s="272"/>
      <c r="H18" s="272"/>
      <c r="I18" s="272"/>
      <c r="J18" s="272"/>
      <c r="K18" s="272"/>
      <c r="L18" s="272"/>
      <c r="M18" s="272"/>
      <c r="N18" s="272"/>
      <c r="O18" s="272"/>
      <c r="P18" s="272"/>
      <c r="Q18" s="272"/>
      <c r="R18" s="272"/>
      <c r="S18" s="272"/>
      <c r="T18" s="272"/>
      <c r="U18" s="272"/>
      <c r="V18" s="272"/>
      <c r="W18" s="273"/>
    </row>
    <row r="19" spans="1:23" ht="191.25" customHeight="1" x14ac:dyDescent="0.25">
      <c r="A19" s="119" t="str">
        <f>+Amenazas!B15</f>
        <v>Presencia de Materiales Peligrosos (Fuga y/o derrame de productos químicos)</v>
      </c>
      <c r="B19" s="112" t="str">
        <f>+Amenazas!F15</f>
        <v>PROBABLE</v>
      </c>
      <c r="C19" s="113" t="str">
        <f>B19</f>
        <v>PROBABLE</v>
      </c>
      <c r="D19" s="113">
        <f>' Vulpersonas'!$D$17</f>
        <v>0.75</v>
      </c>
      <c r="E19" s="113">
        <f>' Vulpersonas'!$D$24</f>
        <v>0.8</v>
      </c>
      <c r="F19" s="113">
        <f>' Vulpersonas'!$D$31</f>
        <v>0.8</v>
      </c>
      <c r="G19" s="113">
        <f>' Vulpersonas'!$D$32</f>
        <v>2.35</v>
      </c>
      <c r="H19" s="113" t="str">
        <f t="shared" ref="H19:H40" si="8">IF($G19="","",IF(AND($G19&gt;=0,$G19&lt;=1),"ALTA",IF(AND($G19&gt;1,$G19&lt;=2),"MEDIA","BAJA")))</f>
        <v>BAJA</v>
      </c>
      <c r="I19" s="116" t="str">
        <f t="shared" si="3"/>
        <v>BAJA</v>
      </c>
      <c r="J19" s="113">
        <f>Vulrecursos!$D$14</f>
        <v>1</v>
      </c>
      <c r="K19" s="113">
        <f>Vulrecursos!$D$32</f>
        <v>0.8125</v>
      </c>
      <c r="L19" s="113">
        <f>Vulrecursos!$D$43</f>
        <v>0.83333333333333337</v>
      </c>
      <c r="M19" s="113">
        <f>Vulrecursos!$D$44</f>
        <v>2.6458333333333335</v>
      </c>
      <c r="N19" s="113" t="str">
        <f t="shared" ref="N19:N40" si="9">IF($M19="","",IF(AND($M19&gt;=0,$M19&lt;=1),"ALTA",IF(AND($M19&gt;1,$M19&lt;=2),"MEDIA","BAJA")))</f>
        <v>BAJA</v>
      </c>
      <c r="O19" s="116" t="str">
        <f t="shared" ref="O19:O33" si="10">N19</f>
        <v>BAJA</v>
      </c>
      <c r="P19" s="113">
        <f>' Vulsistem'!$D$12</f>
        <v>1</v>
      </c>
      <c r="Q19" s="113">
        <f>' Vulsistem'!$D$18</f>
        <v>0.75</v>
      </c>
      <c r="R19" s="113">
        <f>' Vulsistem'!$D$25</f>
        <v>0.9</v>
      </c>
      <c r="S19" s="113">
        <f>' Vulsistem'!$D$26</f>
        <v>2.65</v>
      </c>
      <c r="T19" s="113" t="str">
        <f t="shared" ref="T19:T40" si="11">IF($S19="","",IF(AND($S19&gt;=0,$S19&lt;=1),"ALTA",IF(AND($S19&gt;1,$S19&lt;=2),"MEDIA","BAJA")))</f>
        <v>BAJA</v>
      </c>
      <c r="U19" s="116" t="str">
        <f t="shared" ref="U19:U33" si="12">T19</f>
        <v>BAJA</v>
      </c>
      <c r="V19" s="113"/>
      <c r="W19" s="118" t="str">
        <f>IF(OR(AND(B19="INMINENTE",H19="ALTA",N19="ALTA"),AND(H19="ALTA",N19="ALTA",T19="ALTA"),AND(N19="ALTA",T19="ALTA",B19="INMINENTE"),AND(T19="ALTA",B19="INMINENTE",H19="ALTA")),"ALTO",IF(OR(AND(B19="PROBABLE",H19="MEDIA",N19="MEDIA"),AND(H19="MEDIA",N19="MEDIA",T19="MEDIA"),AND(N19="MEDIA",T19="MEDIA",B19="PROBABLE"),AND(T19="MEDIA",B19="PROBABLE",H18="MEDIA"),AND(B18="INMINENTE",H18="ALTA"),AND(H18="ALTA",N18="ALTA"),AND(N18="ALTA",T18="ALTA"),AND(T18="ALTA",B18="INMINENTE"),AND(T18="ALTA",H18="ALTA"),AND(B18="INMINENTE",N19="ALTA"),B19="INMINENTE",H19="ALTA",N19="ALTA",T19="ALTA"),"MEDIO","BAJO"))</f>
        <v>BAJO</v>
      </c>
    </row>
    <row r="20" spans="1:23" ht="191.25" customHeight="1" x14ac:dyDescent="0.25">
      <c r="A20" s="119" t="str">
        <f>+Amenazas!B16</f>
        <v>Incendio</v>
      </c>
      <c r="B20" s="112" t="str">
        <f>+Amenazas!F16</f>
        <v>POSIBLE</v>
      </c>
      <c r="C20" s="113" t="str">
        <f t="shared" ref="C20:C26" si="13">B20</f>
        <v>POSIBLE</v>
      </c>
      <c r="D20" s="113">
        <f>' Vulpersonas'!$D$17</f>
        <v>0.75</v>
      </c>
      <c r="E20" s="113">
        <f>' Vulpersonas'!$D$24</f>
        <v>0.8</v>
      </c>
      <c r="F20" s="113">
        <f>' Vulpersonas'!$D$31</f>
        <v>0.8</v>
      </c>
      <c r="G20" s="113">
        <f>' Vulpersonas'!$D$32</f>
        <v>2.35</v>
      </c>
      <c r="H20" s="113" t="str">
        <f t="shared" si="8"/>
        <v>BAJA</v>
      </c>
      <c r="I20" s="116" t="str">
        <f t="shared" si="3"/>
        <v>BAJA</v>
      </c>
      <c r="J20" s="113">
        <f>Vulrecursos!$D$14</f>
        <v>1</v>
      </c>
      <c r="K20" s="113">
        <f>Vulrecursos!$D$32</f>
        <v>0.8125</v>
      </c>
      <c r="L20" s="113">
        <f>Vulrecursos!$D$43</f>
        <v>0.83333333333333337</v>
      </c>
      <c r="M20" s="113">
        <f>Vulrecursos!$D$44</f>
        <v>2.6458333333333335</v>
      </c>
      <c r="N20" s="113" t="str">
        <f t="shared" si="9"/>
        <v>BAJA</v>
      </c>
      <c r="O20" s="116" t="str">
        <f t="shared" si="10"/>
        <v>BAJA</v>
      </c>
      <c r="P20" s="113">
        <f>' Vulsistem'!$D$12</f>
        <v>1</v>
      </c>
      <c r="Q20" s="113">
        <f>' Vulsistem'!$D$18</f>
        <v>0.75</v>
      </c>
      <c r="R20" s="113">
        <f>' Vulsistem'!$D$25</f>
        <v>0.9</v>
      </c>
      <c r="S20" s="113">
        <f>' Vulsistem'!$D$26</f>
        <v>2.65</v>
      </c>
      <c r="T20" s="113" t="str">
        <f t="shared" si="11"/>
        <v>BAJA</v>
      </c>
      <c r="U20" s="116" t="str">
        <f t="shared" si="12"/>
        <v>BAJA</v>
      </c>
      <c r="V20" s="113"/>
      <c r="W20" s="118" t="str">
        <f t="shared" ref="W20:W33" si="14">IF(OR(AND(B20="INMINENTE",H20="ALTA",N20="ALTA"),AND(H20="ALTA",N20="ALTA",T20="ALTA"),AND(N20="ALTA",T20="ALTA",B20="INMINENTE"),AND(T20="ALTA",B20="INMINENTE",H20="ALTA")),"ALTO",IF(OR(AND(B20="PROBABLE",H20="MEDIA",N20="MEDIA"),AND(H20="MEDIA",N20="MEDIA",T20="MEDIA"),AND(N20="MEDIA",T20="MEDIA",B20="PROBABLE"),AND(T20="MEDIA",B20="PROBABLE",H19="MEDIA"),AND(B19="INMINENTE",H19="ALTA"),AND(H19="ALTA",N19="ALTA"),AND(N19="ALTA",T19="ALTA"),AND(T19="ALTA",B19="INMINENTE"),AND(T19="ALTA",H19="ALTA"),AND(B19="INMINENTE",N20="ALTA"),B20="INMINENTE",H20="ALTA",N20="ALTA",T20="ALTA"),"MEDIO","BAJO"))</f>
        <v>BAJO</v>
      </c>
    </row>
    <row r="21" spans="1:23" ht="191.25" customHeight="1" x14ac:dyDescent="0.25">
      <c r="A21" s="119" t="str">
        <f>+Amenazas!B17</f>
        <v>Fallas estructurales</v>
      </c>
      <c r="B21" s="112" t="str">
        <f>+Amenazas!F17</f>
        <v>POSIBLE</v>
      </c>
      <c r="C21" s="113" t="str">
        <f t="shared" si="13"/>
        <v>POSIBLE</v>
      </c>
      <c r="D21" s="113">
        <f>' Vulpersonas'!$D$17</f>
        <v>0.75</v>
      </c>
      <c r="E21" s="113">
        <f>' Vulpersonas'!$D$24</f>
        <v>0.8</v>
      </c>
      <c r="F21" s="113">
        <f>' Vulpersonas'!$D$31</f>
        <v>0.8</v>
      </c>
      <c r="G21" s="113">
        <f>' Vulpersonas'!$D$32</f>
        <v>2.35</v>
      </c>
      <c r="H21" s="113" t="str">
        <f t="shared" si="8"/>
        <v>BAJA</v>
      </c>
      <c r="I21" s="116" t="str">
        <f t="shared" si="3"/>
        <v>BAJA</v>
      </c>
      <c r="J21" s="113">
        <f>Vulrecursos!$D$14</f>
        <v>1</v>
      </c>
      <c r="K21" s="113">
        <f>Vulrecursos!$D$32</f>
        <v>0.8125</v>
      </c>
      <c r="L21" s="113">
        <f>Vulrecursos!$D$43</f>
        <v>0.83333333333333337</v>
      </c>
      <c r="M21" s="113">
        <f>Vulrecursos!$D$44</f>
        <v>2.6458333333333335</v>
      </c>
      <c r="N21" s="113" t="str">
        <f t="shared" si="9"/>
        <v>BAJA</v>
      </c>
      <c r="O21" s="116" t="str">
        <f t="shared" si="10"/>
        <v>BAJA</v>
      </c>
      <c r="P21" s="113">
        <f>' Vulsistem'!$D$12</f>
        <v>1</v>
      </c>
      <c r="Q21" s="113">
        <f>' Vulsistem'!$D$18</f>
        <v>0.75</v>
      </c>
      <c r="R21" s="113">
        <f>' Vulsistem'!$D$25</f>
        <v>0.9</v>
      </c>
      <c r="S21" s="113">
        <f>' Vulsistem'!$D$26</f>
        <v>2.65</v>
      </c>
      <c r="T21" s="113" t="str">
        <f t="shared" si="11"/>
        <v>BAJA</v>
      </c>
      <c r="U21" s="116" t="str">
        <f t="shared" si="12"/>
        <v>BAJA</v>
      </c>
      <c r="V21" s="113"/>
      <c r="W21" s="118" t="str">
        <f t="shared" si="14"/>
        <v>BAJO</v>
      </c>
    </row>
    <row r="22" spans="1:23" ht="191.25" customHeight="1" x14ac:dyDescent="0.25">
      <c r="A22" s="119" t="str">
        <f>+Amenazas!B18</f>
        <v>Incendio de vehículos</v>
      </c>
      <c r="B22" s="112" t="str">
        <f>+Amenazas!F18</f>
        <v>POSIBLE</v>
      </c>
      <c r="C22" s="113" t="str">
        <f t="shared" si="13"/>
        <v>POSIBLE</v>
      </c>
      <c r="D22" s="113">
        <f>' Vulpersonas'!$D$17</f>
        <v>0.75</v>
      </c>
      <c r="E22" s="113">
        <f>' Vulpersonas'!$D$24</f>
        <v>0.8</v>
      </c>
      <c r="F22" s="113">
        <f>' Vulpersonas'!$D$31</f>
        <v>0.8</v>
      </c>
      <c r="G22" s="113">
        <f>' Vulpersonas'!$D$32</f>
        <v>2.35</v>
      </c>
      <c r="H22" s="113" t="str">
        <f t="shared" si="8"/>
        <v>BAJA</v>
      </c>
      <c r="I22" s="116" t="str">
        <f t="shared" si="3"/>
        <v>BAJA</v>
      </c>
      <c r="J22" s="113">
        <f>Vulrecursos!$D$14</f>
        <v>1</v>
      </c>
      <c r="K22" s="113">
        <f>Vulrecursos!$D$32</f>
        <v>0.8125</v>
      </c>
      <c r="L22" s="113">
        <f>Vulrecursos!$D$43</f>
        <v>0.83333333333333337</v>
      </c>
      <c r="M22" s="113">
        <f>Vulrecursos!$D$44</f>
        <v>2.6458333333333335</v>
      </c>
      <c r="N22" s="113" t="str">
        <f t="shared" si="9"/>
        <v>BAJA</v>
      </c>
      <c r="O22" s="116" t="str">
        <f t="shared" si="10"/>
        <v>BAJA</v>
      </c>
      <c r="P22" s="113">
        <f>' Vulsistem'!$D$12</f>
        <v>1</v>
      </c>
      <c r="Q22" s="113">
        <f>' Vulsistem'!$D$18</f>
        <v>0.75</v>
      </c>
      <c r="R22" s="113">
        <f>' Vulsistem'!$D$25</f>
        <v>0.9</v>
      </c>
      <c r="S22" s="113">
        <f>' Vulsistem'!$D$26</f>
        <v>2.65</v>
      </c>
      <c r="T22" s="113" t="str">
        <f t="shared" si="11"/>
        <v>BAJA</v>
      </c>
      <c r="U22" s="116" t="str">
        <f t="shared" si="12"/>
        <v>BAJA</v>
      </c>
      <c r="V22" s="113"/>
      <c r="W22" s="118" t="str">
        <f t="shared" si="14"/>
        <v>BAJO</v>
      </c>
    </row>
    <row r="23" spans="1:23" ht="191.25" customHeight="1" x14ac:dyDescent="0.25">
      <c r="A23" s="119" t="str">
        <f>+Amenazas!B19</f>
        <v>Explosión</v>
      </c>
      <c r="B23" s="112" t="str">
        <f>+Amenazas!F19</f>
        <v>POSIBLE</v>
      </c>
      <c r="C23" s="113" t="str">
        <f t="shared" si="13"/>
        <v>POSIBLE</v>
      </c>
      <c r="D23" s="113">
        <f>' Vulpersonas'!$D$17</f>
        <v>0.75</v>
      </c>
      <c r="E23" s="113">
        <f>' Vulpersonas'!$D$24</f>
        <v>0.8</v>
      </c>
      <c r="F23" s="113">
        <f>' Vulpersonas'!$D$31</f>
        <v>0.8</v>
      </c>
      <c r="G23" s="113">
        <f>' Vulpersonas'!$D$32</f>
        <v>2.35</v>
      </c>
      <c r="H23" s="113" t="str">
        <f t="shared" si="8"/>
        <v>BAJA</v>
      </c>
      <c r="I23" s="116" t="str">
        <f t="shared" si="3"/>
        <v>BAJA</v>
      </c>
      <c r="J23" s="113">
        <f>Vulrecursos!$D$14</f>
        <v>1</v>
      </c>
      <c r="K23" s="113">
        <f>Vulrecursos!$D$32</f>
        <v>0.8125</v>
      </c>
      <c r="L23" s="113">
        <f>Vulrecursos!$D$43</f>
        <v>0.83333333333333337</v>
      </c>
      <c r="M23" s="113">
        <f>Vulrecursos!$D$44</f>
        <v>2.6458333333333335</v>
      </c>
      <c r="N23" s="113" t="str">
        <f t="shared" si="9"/>
        <v>BAJA</v>
      </c>
      <c r="O23" s="116" t="str">
        <f t="shared" si="10"/>
        <v>BAJA</v>
      </c>
      <c r="P23" s="113">
        <f>' Vulsistem'!$D$12</f>
        <v>1</v>
      </c>
      <c r="Q23" s="113">
        <f>' Vulsistem'!$D$18</f>
        <v>0.75</v>
      </c>
      <c r="R23" s="113">
        <f>' Vulsistem'!$D$25</f>
        <v>0.9</v>
      </c>
      <c r="S23" s="113">
        <f>' Vulsistem'!$D$26</f>
        <v>2.65</v>
      </c>
      <c r="T23" s="113" t="str">
        <f t="shared" si="11"/>
        <v>BAJA</v>
      </c>
      <c r="U23" s="116" t="str">
        <f t="shared" si="12"/>
        <v>BAJA</v>
      </c>
      <c r="V23" s="113"/>
      <c r="W23" s="118" t="str">
        <f t="shared" si="14"/>
        <v>BAJO</v>
      </c>
    </row>
    <row r="24" spans="1:23" ht="191.25" customHeight="1" x14ac:dyDescent="0.25">
      <c r="A24" s="119" t="str">
        <f>+Amenazas!B20</f>
        <v>Eléctrico</v>
      </c>
      <c r="B24" s="112" t="str">
        <f>+Amenazas!F20</f>
        <v>POSIBLE</v>
      </c>
      <c r="C24" s="113" t="str">
        <f t="shared" si="13"/>
        <v>POSIBLE</v>
      </c>
      <c r="D24" s="113">
        <f>' Vulpersonas'!$D$17</f>
        <v>0.75</v>
      </c>
      <c r="E24" s="113">
        <f>' Vulpersonas'!$D$24</f>
        <v>0.8</v>
      </c>
      <c r="F24" s="113">
        <f>' Vulpersonas'!$D$31</f>
        <v>0.8</v>
      </c>
      <c r="G24" s="113">
        <f>' Vulpersonas'!$D$32</f>
        <v>2.35</v>
      </c>
      <c r="H24" s="113" t="str">
        <f t="shared" si="8"/>
        <v>BAJA</v>
      </c>
      <c r="I24" s="116" t="str">
        <f t="shared" si="3"/>
        <v>BAJA</v>
      </c>
      <c r="J24" s="113">
        <f>Vulrecursos!$D$14</f>
        <v>1</v>
      </c>
      <c r="K24" s="113">
        <f>Vulrecursos!$D$32</f>
        <v>0.8125</v>
      </c>
      <c r="L24" s="113">
        <f>Vulrecursos!$D$43</f>
        <v>0.83333333333333337</v>
      </c>
      <c r="M24" s="113">
        <f>Vulrecursos!$D$44</f>
        <v>2.6458333333333335</v>
      </c>
      <c r="N24" s="113" t="str">
        <f t="shared" si="9"/>
        <v>BAJA</v>
      </c>
      <c r="O24" s="116" t="str">
        <f t="shared" si="10"/>
        <v>BAJA</v>
      </c>
      <c r="P24" s="113">
        <f>' Vulsistem'!$D$12</f>
        <v>1</v>
      </c>
      <c r="Q24" s="113">
        <f>' Vulsistem'!$D$18</f>
        <v>0.75</v>
      </c>
      <c r="R24" s="113">
        <f>' Vulsistem'!$D$25</f>
        <v>0.9</v>
      </c>
      <c r="S24" s="113">
        <f>' Vulsistem'!$D$26</f>
        <v>2.65</v>
      </c>
      <c r="T24" s="113" t="str">
        <f t="shared" si="11"/>
        <v>BAJA</v>
      </c>
      <c r="U24" s="116" t="str">
        <f t="shared" si="12"/>
        <v>BAJA</v>
      </c>
      <c r="V24" s="113"/>
      <c r="W24" s="118" t="str">
        <f t="shared" si="14"/>
        <v>BAJO</v>
      </c>
    </row>
    <row r="25" spans="1:23" ht="191.25" customHeight="1" x14ac:dyDescent="0.25">
      <c r="A25" s="119" t="str">
        <f>+Amenazas!B21</f>
        <v xml:space="preserve">Radiaciones </v>
      </c>
      <c r="B25" s="112" t="str">
        <f>+Amenazas!F21</f>
        <v>POSIBLE</v>
      </c>
      <c r="C25" s="113" t="str">
        <f t="shared" si="13"/>
        <v>POSIBLE</v>
      </c>
      <c r="D25" s="113">
        <f>' Vulpersonas'!$D$17</f>
        <v>0.75</v>
      </c>
      <c r="E25" s="113">
        <f>' Vulpersonas'!$D$24</f>
        <v>0.8</v>
      </c>
      <c r="F25" s="113">
        <f>' Vulpersonas'!$D$31</f>
        <v>0.8</v>
      </c>
      <c r="G25" s="113">
        <f>' Vulpersonas'!$D$32</f>
        <v>2.35</v>
      </c>
      <c r="H25" s="113" t="str">
        <f t="shared" si="8"/>
        <v>BAJA</v>
      </c>
      <c r="I25" s="116" t="str">
        <f t="shared" si="3"/>
        <v>BAJA</v>
      </c>
      <c r="J25" s="113">
        <f>Vulrecursos!$D$14</f>
        <v>1</v>
      </c>
      <c r="K25" s="113">
        <f>Vulrecursos!$D$32</f>
        <v>0.8125</v>
      </c>
      <c r="L25" s="113">
        <f>Vulrecursos!$D$43</f>
        <v>0.83333333333333337</v>
      </c>
      <c r="M25" s="113">
        <f>Vulrecursos!$D$44</f>
        <v>2.6458333333333335</v>
      </c>
      <c r="N25" s="113" t="str">
        <f t="shared" si="9"/>
        <v>BAJA</v>
      </c>
      <c r="O25" s="116" t="str">
        <f t="shared" si="10"/>
        <v>BAJA</v>
      </c>
      <c r="P25" s="113">
        <f>' Vulsistem'!$D$12</f>
        <v>1</v>
      </c>
      <c r="Q25" s="113">
        <f>' Vulsistem'!$D$18</f>
        <v>0.75</v>
      </c>
      <c r="R25" s="113">
        <f>' Vulsistem'!$D$25</f>
        <v>0.9</v>
      </c>
      <c r="S25" s="113">
        <f>' Vulsistem'!$D$26</f>
        <v>2.65</v>
      </c>
      <c r="T25" s="113" t="str">
        <f t="shared" si="11"/>
        <v>BAJA</v>
      </c>
      <c r="U25" s="116" t="str">
        <f t="shared" si="12"/>
        <v>BAJA</v>
      </c>
      <c r="V25" s="113"/>
      <c r="W25" s="118" t="str">
        <f t="shared" si="14"/>
        <v>BAJO</v>
      </c>
    </row>
    <row r="26" spans="1:23" ht="191.25" customHeight="1" x14ac:dyDescent="0.25">
      <c r="A26" s="119" t="str">
        <f>+Amenazas!B22</f>
        <v>Mecánico</v>
      </c>
      <c r="B26" s="112" t="str">
        <f>+Amenazas!F22</f>
        <v>POSIBLE</v>
      </c>
      <c r="C26" s="113" t="str">
        <f t="shared" si="13"/>
        <v>POSIBLE</v>
      </c>
      <c r="D26" s="113">
        <f>' Vulpersonas'!$D$17</f>
        <v>0.75</v>
      </c>
      <c r="E26" s="113">
        <f>' Vulpersonas'!$D$24</f>
        <v>0.8</v>
      </c>
      <c r="F26" s="113">
        <f>' Vulpersonas'!$D$31</f>
        <v>0.8</v>
      </c>
      <c r="G26" s="113">
        <f>' Vulpersonas'!$D$32</f>
        <v>2.35</v>
      </c>
      <c r="H26" s="113" t="str">
        <f t="shared" si="8"/>
        <v>BAJA</v>
      </c>
      <c r="I26" s="116" t="str">
        <f t="shared" si="3"/>
        <v>BAJA</v>
      </c>
      <c r="J26" s="113">
        <f>Vulrecursos!$D$14</f>
        <v>1</v>
      </c>
      <c r="K26" s="113">
        <f>Vulrecursos!$D$32</f>
        <v>0.8125</v>
      </c>
      <c r="L26" s="113">
        <f>Vulrecursos!$D$43</f>
        <v>0.83333333333333337</v>
      </c>
      <c r="M26" s="113">
        <f>Vulrecursos!$D$44</f>
        <v>2.6458333333333335</v>
      </c>
      <c r="N26" s="113" t="str">
        <f t="shared" si="9"/>
        <v>BAJA</v>
      </c>
      <c r="O26" s="116" t="str">
        <f t="shared" si="10"/>
        <v>BAJA</v>
      </c>
      <c r="P26" s="113">
        <f>' Vulsistem'!$D$12</f>
        <v>1</v>
      </c>
      <c r="Q26" s="113">
        <f>' Vulsistem'!$D$18</f>
        <v>0.75</v>
      </c>
      <c r="R26" s="113">
        <f>' Vulsistem'!$D$25</f>
        <v>0.9</v>
      </c>
      <c r="S26" s="113">
        <f>' Vulsistem'!$D$26</f>
        <v>2.65</v>
      </c>
      <c r="T26" s="113" t="str">
        <f t="shared" si="11"/>
        <v>BAJA</v>
      </c>
      <c r="U26" s="116" t="str">
        <f t="shared" si="12"/>
        <v>BAJA</v>
      </c>
      <c r="V26" s="113"/>
      <c r="W26" s="118" t="str">
        <f t="shared" si="14"/>
        <v>BAJO</v>
      </c>
    </row>
    <row r="27" spans="1:23" ht="191.25" customHeight="1" x14ac:dyDescent="0.25">
      <c r="A27" s="119" t="str">
        <f>+Amenazas!B23</f>
        <v>Accidentes de tránsito internos</v>
      </c>
      <c r="B27" s="112" t="str">
        <f>+Amenazas!F23</f>
        <v>POSIBLE</v>
      </c>
      <c r="C27" s="113" t="str">
        <f>B27</f>
        <v>POSIBLE</v>
      </c>
      <c r="D27" s="113">
        <f>' Vulpersonas'!$D$17</f>
        <v>0.75</v>
      </c>
      <c r="E27" s="113">
        <f>' Vulpersonas'!$D$24</f>
        <v>0.8</v>
      </c>
      <c r="F27" s="113">
        <f>' Vulpersonas'!$D$31</f>
        <v>0.8</v>
      </c>
      <c r="G27" s="113">
        <f>' Vulpersonas'!$D$32</f>
        <v>2.35</v>
      </c>
      <c r="H27" s="113" t="str">
        <f t="shared" si="8"/>
        <v>BAJA</v>
      </c>
      <c r="I27" s="116" t="str">
        <f t="shared" si="3"/>
        <v>BAJA</v>
      </c>
      <c r="J27" s="113">
        <f>Vulrecursos!$D$14</f>
        <v>1</v>
      </c>
      <c r="K27" s="113">
        <f>Vulrecursos!$D$32</f>
        <v>0.8125</v>
      </c>
      <c r="L27" s="113">
        <f>Vulrecursos!$D$43</f>
        <v>0.83333333333333337</v>
      </c>
      <c r="M27" s="113">
        <f>Vulrecursos!$D$44</f>
        <v>2.6458333333333335</v>
      </c>
      <c r="N27" s="113" t="str">
        <f t="shared" si="9"/>
        <v>BAJA</v>
      </c>
      <c r="O27" s="116" t="str">
        <f t="shared" si="10"/>
        <v>BAJA</v>
      </c>
      <c r="P27" s="113">
        <f>' Vulsistem'!$D$12</f>
        <v>1</v>
      </c>
      <c r="Q27" s="113">
        <f>' Vulsistem'!$D$18</f>
        <v>0.75</v>
      </c>
      <c r="R27" s="113">
        <f>' Vulsistem'!$D$25</f>
        <v>0.9</v>
      </c>
      <c r="S27" s="113">
        <f>' Vulsistem'!$D$26</f>
        <v>2.65</v>
      </c>
      <c r="T27" s="113" t="str">
        <f t="shared" si="11"/>
        <v>BAJA</v>
      </c>
      <c r="U27" s="116" t="str">
        <f t="shared" si="12"/>
        <v>BAJA</v>
      </c>
      <c r="V27" s="113"/>
      <c r="W27" s="118" t="str">
        <f t="shared" si="14"/>
        <v>BAJO</v>
      </c>
    </row>
    <row r="28" spans="1:23" ht="191.25" customHeight="1" x14ac:dyDescent="0.25">
      <c r="A28" s="119" t="str">
        <f>+Amenazas!B24</f>
        <v>Accidentes de tránsito externos</v>
      </c>
      <c r="B28" s="112" t="str">
        <f>+Amenazas!F24</f>
        <v>INMINENTE</v>
      </c>
      <c r="C28" s="113" t="str">
        <f t="shared" ref="C28:C40" si="15">B28</f>
        <v>INMINENTE</v>
      </c>
      <c r="D28" s="113">
        <f>' Vulpersonas'!$D$17</f>
        <v>0.75</v>
      </c>
      <c r="E28" s="113">
        <f>' Vulpersonas'!$D$24</f>
        <v>0.8</v>
      </c>
      <c r="F28" s="113">
        <f>' Vulpersonas'!$D$31</f>
        <v>0.8</v>
      </c>
      <c r="G28" s="113">
        <f>' Vulpersonas'!$D$32</f>
        <v>2.35</v>
      </c>
      <c r="H28" s="113" t="str">
        <f t="shared" si="8"/>
        <v>BAJA</v>
      </c>
      <c r="I28" s="116" t="str">
        <f t="shared" si="3"/>
        <v>BAJA</v>
      </c>
      <c r="J28" s="113">
        <f>Vulrecursos!$D$14</f>
        <v>1</v>
      </c>
      <c r="K28" s="113">
        <f>Vulrecursos!$D$32</f>
        <v>0.8125</v>
      </c>
      <c r="L28" s="113">
        <f>Vulrecursos!$D$43</f>
        <v>0.83333333333333337</v>
      </c>
      <c r="M28" s="113">
        <f>Vulrecursos!$D$44</f>
        <v>2.6458333333333335</v>
      </c>
      <c r="N28" s="113" t="str">
        <f t="shared" si="9"/>
        <v>BAJA</v>
      </c>
      <c r="O28" s="116" t="str">
        <f t="shared" si="10"/>
        <v>BAJA</v>
      </c>
      <c r="P28" s="113">
        <f>' Vulsistem'!$D$12</f>
        <v>1</v>
      </c>
      <c r="Q28" s="113">
        <f>' Vulsistem'!$D$18</f>
        <v>0.75</v>
      </c>
      <c r="R28" s="113">
        <f>' Vulsistem'!$D$25</f>
        <v>0.9</v>
      </c>
      <c r="S28" s="113">
        <f>' Vulsistem'!$D$26</f>
        <v>2.65</v>
      </c>
      <c r="T28" s="113" t="str">
        <f t="shared" si="11"/>
        <v>BAJA</v>
      </c>
      <c r="U28" s="116" t="str">
        <f t="shared" si="12"/>
        <v>BAJA</v>
      </c>
      <c r="V28" s="113"/>
      <c r="W28" s="118" t="str">
        <f t="shared" si="14"/>
        <v>MEDIO</v>
      </c>
    </row>
    <row r="29" spans="1:23" ht="191.25" customHeight="1" x14ac:dyDescent="0.25">
      <c r="A29" s="119" t="str">
        <f>+Amenazas!B25</f>
        <v>Accidentes mascotas y semovientes</v>
      </c>
      <c r="B29" s="112" t="str">
        <f>+Amenazas!F25</f>
        <v>POSIBLE</v>
      </c>
      <c r="C29" s="113" t="str">
        <f t="shared" si="15"/>
        <v>POSIBLE</v>
      </c>
      <c r="D29" s="113">
        <f>' Vulpersonas'!$D$17</f>
        <v>0.75</v>
      </c>
      <c r="E29" s="113">
        <f>' Vulpersonas'!$D$24</f>
        <v>0.8</v>
      </c>
      <c r="F29" s="113">
        <f>' Vulpersonas'!$D$31</f>
        <v>0.8</v>
      </c>
      <c r="G29" s="113">
        <f>' Vulpersonas'!$D$32</f>
        <v>2.35</v>
      </c>
      <c r="H29" s="113" t="str">
        <f t="shared" si="8"/>
        <v>BAJA</v>
      </c>
      <c r="I29" s="116" t="str">
        <f t="shared" si="3"/>
        <v>BAJA</v>
      </c>
      <c r="J29" s="113">
        <f>Vulrecursos!$D$14</f>
        <v>1</v>
      </c>
      <c r="K29" s="113">
        <f>Vulrecursos!$D$32</f>
        <v>0.8125</v>
      </c>
      <c r="L29" s="113">
        <f>Vulrecursos!$D$43</f>
        <v>0.83333333333333337</v>
      </c>
      <c r="M29" s="113">
        <f>Vulrecursos!$D$44</f>
        <v>2.6458333333333335</v>
      </c>
      <c r="N29" s="113" t="str">
        <f t="shared" si="9"/>
        <v>BAJA</v>
      </c>
      <c r="O29" s="116" t="str">
        <f t="shared" si="10"/>
        <v>BAJA</v>
      </c>
      <c r="P29" s="113">
        <f>' Vulsistem'!$D$12</f>
        <v>1</v>
      </c>
      <c r="Q29" s="113">
        <f>' Vulsistem'!$D$18</f>
        <v>0.75</v>
      </c>
      <c r="R29" s="113">
        <f>' Vulsistem'!$D$25</f>
        <v>0.9</v>
      </c>
      <c r="S29" s="113">
        <f>' Vulsistem'!$D$26</f>
        <v>2.65</v>
      </c>
      <c r="T29" s="113" t="str">
        <f t="shared" si="11"/>
        <v>BAJA</v>
      </c>
      <c r="U29" s="116" t="str">
        <f t="shared" si="12"/>
        <v>BAJA</v>
      </c>
      <c r="V29" s="113"/>
      <c r="W29" s="118" t="str">
        <f t="shared" si="14"/>
        <v>BAJO</v>
      </c>
    </row>
    <row r="30" spans="1:23" ht="191.25" customHeight="1" x14ac:dyDescent="0.25">
      <c r="A30" s="119" t="str">
        <f>+Amenazas!B26</f>
        <v>Acciones inseguras de actores viales / exceso de velocidad / exceso de confianza / Utilización de elementos distractores / Sueño</v>
      </c>
      <c r="B30" s="112" t="str">
        <f>+Amenazas!F26</f>
        <v>POSIBLE</v>
      </c>
      <c r="C30" s="113" t="str">
        <f t="shared" si="15"/>
        <v>POSIBLE</v>
      </c>
      <c r="D30" s="113">
        <f>' Vulpersonas'!$D$17</f>
        <v>0.75</v>
      </c>
      <c r="E30" s="113">
        <f>' Vulpersonas'!$D$24</f>
        <v>0.8</v>
      </c>
      <c r="F30" s="113">
        <f>' Vulpersonas'!$D$31</f>
        <v>0.8</v>
      </c>
      <c r="G30" s="113">
        <f>' Vulpersonas'!$D$32</f>
        <v>2.35</v>
      </c>
      <c r="H30" s="113" t="str">
        <f t="shared" si="8"/>
        <v>BAJA</v>
      </c>
      <c r="I30" s="116" t="str">
        <f t="shared" si="3"/>
        <v>BAJA</v>
      </c>
      <c r="J30" s="113">
        <f>Vulrecursos!$D$14</f>
        <v>1</v>
      </c>
      <c r="K30" s="113">
        <f>Vulrecursos!$D$32</f>
        <v>0.8125</v>
      </c>
      <c r="L30" s="113">
        <f>Vulrecursos!$D$43</f>
        <v>0.83333333333333337</v>
      </c>
      <c r="M30" s="113">
        <f>Vulrecursos!$D$44</f>
        <v>2.6458333333333335</v>
      </c>
      <c r="N30" s="113" t="str">
        <f t="shared" si="9"/>
        <v>BAJA</v>
      </c>
      <c r="O30" s="116" t="str">
        <f t="shared" si="10"/>
        <v>BAJA</v>
      </c>
      <c r="P30" s="113">
        <f>' Vulsistem'!$D$12</f>
        <v>1</v>
      </c>
      <c r="Q30" s="113">
        <f>' Vulsistem'!$D$18</f>
        <v>0.75</v>
      </c>
      <c r="R30" s="113">
        <f>' Vulsistem'!$D$25</f>
        <v>0.9</v>
      </c>
      <c r="S30" s="113">
        <f>' Vulsistem'!$D$26</f>
        <v>2.65</v>
      </c>
      <c r="T30" s="113" t="str">
        <f t="shared" si="11"/>
        <v>BAJA</v>
      </c>
      <c r="U30" s="116" t="str">
        <f t="shared" si="12"/>
        <v>BAJA</v>
      </c>
      <c r="V30" s="113"/>
      <c r="W30" s="118" t="str">
        <f t="shared" si="14"/>
        <v>BAJO</v>
      </c>
    </row>
    <row r="31" spans="1:23" ht="191.25" customHeight="1" x14ac:dyDescent="0.25">
      <c r="A31" s="119" t="str">
        <f>+Amenazas!B27</f>
        <v>Fallas del vehículo</v>
      </c>
      <c r="B31" s="112" t="str">
        <f>+Amenazas!F27</f>
        <v>POSIBLE</v>
      </c>
      <c r="C31" s="113" t="str">
        <f t="shared" si="15"/>
        <v>POSIBLE</v>
      </c>
      <c r="D31" s="113">
        <f>' Vulpersonas'!$D$17</f>
        <v>0.75</v>
      </c>
      <c r="E31" s="113">
        <f>' Vulpersonas'!$D$24</f>
        <v>0.8</v>
      </c>
      <c r="F31" s="113">
        <f>' Vulpersonas'!$D$31</f>
        <v>0.8</v>
      </c>
      <c r="G31" s="113">
        <f>' Vulpersonas'!$D$32</f>
        <v>2.35</v>
      </c>
      <c r="H31" s="113" t="str">
        <f t="shared" si="8"/>
        <v>BAJA</v>
      </c>
      <c r="I31" s="116" t="str">
        <f t="shared" si="3"/>
        <v>BAJA</v>
      </c>
      <c r="J31" s="113">
        <f>Vulrecursos!$D$14</f>
        <v>1</v>
      </c>
      <c r="K31" s="113">
        <f>Vulrecursos!$D$32</f>
        <v>0.8125</v>
      </c>
      <c r="L31" s="113">
        <f>Vulrecursos!$D$43</f>
        <v>0.83333333333333337</v>
      </c>
      <c r="M31" s="113">
        <f>Vulrecursos!$D$44</f>
        <v>2.6458333333333335</v>
      </c>
      <c r="N31" s="113" t="str">
        <f t="shared" si="9"/>
        <v>BAJA</v>
      </c>
      <c r="O31" s="116" t="str">
        <f t="shared" si="10"/>
        <v>BAJA</v>
      </c>
      <c r="P31" s="113">
        <f>' Vulsistem'!$D$12</f>
        <v>1</v>
      </c>
      <c r="Q31" s="113">
        <f>' Vulsistem'!$D$18</f>
        <v>0.75</v>
      </c>
      <c r="R31" s="113">
        <f>' Vulsistem'!$D$25</f>
        <v>0.9</v>
      </c>
      <c r="S31" s="113">
        <f>' Vulsistem'!$D$26</f>
        <v>2.65</v>
      </c>
      <c r="T31" s="113" t="str">
        <f t="shared" si="11"/>
        <v>BAJA</v>
      </c>
      <c r="U31" s="116" t="str">
        <f t="shared" si="12"/>
        <v>BAJA</v>
      </c>
      <c r="V31" s="113"/>
      <c r="W31" s="118" t="str">
        <f t="shared" si="14"/>
        <v>BAJO</v>
      </c>
    </row>
    <row r="32" spans="1:23" ht="191.25" customHeight="1" x14ac:dyDescent="0.25">
      <c r="A32" s="119" t="str">
        <f>+Amenazas!B28</f>
        <v>Intensidad del tráfico</v>
      </c>
      <c r="B32" s="112" t="str">
        <f>+Amenazas!F28</f>
        <v>PROBABLE</v>
      </c>
      <c r="C32" s="113" t="str">
        <f t="shared" si="15"/>
        <v>PROBABLE</v>
      </c>
      <c r="D32" s="113">
        <f>' Vulpersonas'!$D$17</f>
        <v>0.75</v>
      </c>
      <c r="E32" s="113">
        <f>' Vulpersonas'!$D$24</f>
        <v>0.8</v>
      </c>
      <c r="F32" s="113">
        <f>' Vulpersonas'!$D$31</f>
        <v>0.8</v>
      </c>
      <c r="G32" s="113">
        <f>' Vulpersonas'!$D$32</f>
        <v>2.35</v>
      </c>
      <c r="H32" s="113" t="str">
        <f t="shared" si="8"/>
        <v>BAJA</v>
      </c>
      <c r="I32" s="116" t="str">
        <f t="shared" si="3"/>
        <v>BAJA</v>
      </c>
      <c r="J32" s="113">
        <f>Vulrecursos!$D$14</f>
        <v>1</v>
      </c>
      <c r="K32" s="113">
        <f>Vulrecursos!$D$32</f>
        <v>0.8125</v>
      </c>
      <c r="L32" s="113">
        <f>Vulrecursos!$D$43</f>
        <v>0.83333333333333337</v>
      </c>
      <c r="M32" s="113">
        <f>Vulrecursos!$D$44</f>
        <v>2.6458333333333335</v>
      </c>
      <c r="N32" s="113" t="str">
        <f t="shared" si="9"/>
        <v>BAJA</v>
      </c>
      <c r="O32" s="116" t="str">
        <f t="shared" si="10"/>
        <v>BAJA</v>
      </c>
      <c r="P32" s="113">
        <f>' Vulsistem'!$D$12</f>
        <v>1</v>
      </c>
      <c r="Q32" s="113">
        <f>' Vulsistem'!$D$18</f>
        <v>0.75</v>
      </c>
      <c r="R32" s="113">
        <f>' Vulsistem'!$D$25</f>
        <v>0.9</v>
      </c>
      <c r="S32" s="113">
        <f>' Vulsistem'!$D$26</f>
        <v>2.65</v>
      </c>
      <c r="T32" s="113" t="str">
        <f t="shared" si="11"/>
        <v>BAJA</v>
      </c>
      <c r="U32" s="116" t="str">
        <f t="shared" si="12"/>
        <v>BAJA</v>
      </c>
      <c r="V32" s="113"/>
      <c r="W32" s="118" t="str">
        <f t="shared" si="14"/>
        <v>BAJO</v>
      </c>
    </row>
    <row r="33" spans="1:23" ht="191.25" customHeight="1" x14ac:dyDescent="0.25">
      <c r="A33" s="119" t="str">
        <f>+Amenazas!B29</f>
        <v xml:space="preserve">Estado de la infraestructura vial / Falta de iluminación / Falta de señalización </v>
      </c>
      <c r="B33" s="112" t="str">
        <f>+Amenazas!F29</f>
        <v>PROBABLE</v>
      </c>
      <c r="C33" s="113" t="str">
        <f t="shared" si="15"/>
        <v>PROBABLE</v>
      </c>
      <c r="D33" s="113">
        <f>' Vulpersonas'!$D$17</f>
        <v>0.75</v>
      </c>
      <c r="E33" s="113">
        <f>' Vulpersonas'!$D$24</f>
        <v>0.8</v>
      </c>
      <c r="F33" s="113">
        <f>' Vulpersonas'!$D$31</f>
        <v>0.8</v>
      </c>
      <c r="G33" s="113">
        <f>' Vulpersonas'!$D$32</f>
        <v>2.35</v>
      </c>
      <c r="H33" s="113" t="str">
        <f t="shared" si="8"/>
        <v>BAJA</v>
      </c>
      <c r="I33" s="116" t="str">
        <f t="shared" si="3"/>
        <v>BAJA</v>
      </c>
      <c r="J33" s="113">
        <f>Vulrecursos!$D$14</f>
        <v>1</v>
      </c>
      <c r="K33" s="113">
        <f>Vulrecursos!$D$32</f>
        <v>0.8125</v>
      </c>
      <c r="L33" s="113">
        <f>Vulrecursos!$D$43</f>
        <v>0.83333333333333337</v>
      </c>
      <c r="M33" s="113">
        <f>Vulrecursos!$D$44</f>
        <v>2.6458333333333335</v>
      </c>
      <c r="N33" s="113" t="str">
        <f t="shared" si="9"/>
        <v>BAJA</v>
      </c>
      <c r="O33" s="116" t="str">
        <f t="shared" si="10"/>
        <v>BAJA</v>
      </c>
      <c r="P33" s="113">
        <f>' Vulsistem'!$D$12</f>
        <v>1</v>
      </c>
      <c r="Q33" s="113">
        <f>' Vulsistem'!$D$18</f>
        <v>0.75</v>
      </c>
      <c r="R33" s="113">
        <f>' Vulsistem'!$D$25</f>
        <v>0.9</v>
      </c>
      <c r="S33" s="113">
        <f>' Vulsistem'!$D$26</f>
        <v>2.65</v>
      </c>
      <c r="T33" s="113" t="str">
        <f t="shared" si="11"/>
        <v>BAJA</v>
      </c>
      <c r="U33" s="116" t="str">
        <f t="shared" si="12"/>
        <v>BAJA</v>
      </c>
      <c r="V33" s="113"/>
      <c r="W33" s="118" t="str">
        <f t="shared" si="14"/>
        <v>BAJO</v>
      </c>
    </row>
    <row r="34" spans="1:23" ht="45" customHeight="1" x14ac:dyDescent="0.25">
      <c r="A34" s="266" t="s">
        <v>37</v>
      </c>
      <c r="B34" s="267"/>
      <c r="C34" s="267"/>
      <c r="D34" s="267"/>
      <c r="E34" s="267"/>
      <c r="F34" s="267"/>
      <c r="G34" s="267"/>
      <c r="H34" s="267"/>
      <c r="I34" s="267"/>
      <c r="J34" s="267"/>
      <c r="K34" s="267"/>
      <c r="L34" s="267"/>
      <c r="M34" s="267"/>
      <c r="N34" s="267"/>
      <c r="O34" s="267"/>
      <c r="P34" s="267"/>
      <c r="Q34" s="267"/>
      <c r="R34" s="267"/>
      <c r="S34" s="267"/>
      <c r="T34" s="267"/>
      <c r="U34" s="267"/>
      <c r="V34" s="267"/>
      <c r="W34" s="268"/>
    </row>
    <row r="35" spans="1:23" ht="191.25" customHeight="1" x14ac:dyDescent="0.25">
      <c r="A35" s="119" t="str">
        <f>+Amenazas!B30</f>
        <v xml:space="preserve">Hurto </v>
      </c>
      <c r="B35" s="112" t="str">
        <f>+Amenazas!F30</f>
        <v>PROBABLE</v>
      </c>
      <c r="C35" s="113" t="str">
        <f t="shared" si="15"/>
        <v>PROBABLE</v>
      </c>
      <c r="D35" s="114">
        <f>' Vulpersonas'!$D$17</f>
        <v>0.75</v>
      </c>
      <c r="E35" s="115">
        <f>' Vulpersonas'!$D$24</f>
        <v>0.8</v>
      </c>
      <c r="F35" s="114">
        <f>' Vulpersonas'!$D$31</f>
        <v>0.8</v>
      </c>
      <c r="G35" s="114">
        <f>' Vulpersonas'!$D$32</f>
        <v>2.35</v>
      </c>
      <c r="H35" s="113" t="str">
        <f t="shared" si="8"/>
        <v>BAJA</v>
      </c>
      <c r="I35" s="116" t="str">
        <f t="shared" si="3"/>
        <v>BAJA</v>
      </c>
      <c r="J35" s="114">
        <f>Vulrecursos!$D$14</f>
        <v>1</v>
      </c>
      <c r="K35" s="115">
        <f>Vulrecursos!$D$32</f>
        <v>0.8125</v>
      </c>
      <c r="L35" s="114">
        <f>Vulrecursos!$D$43</f>
        <v>0.83333333333333337</v>
      </c>
      <c r="M35" s="114">
        <f>Vulrecursos!$D$44</f>
        <v>2.6458333333333335</v>
      </c>
      <c r="N35" s="113" t="str">
        <f t="shared" si="9"/>
        <v>BAJA</v>
      </c>
      <c r="O35" s="116" t="str">
        <f t="shared" ref="O35:O40" si="16">N35</f>
        <v>BAJA</v>
      </c>
      <c r="P35" s="115">
        <f>' Vulsistem'!$D$12</f>
        <v>1</v>
      </c>
      <c r="Q35" s="115">
        <f>' Vulsistem'!$D$18</f>
        <v>0.75</v>
      </c>
      <c r="R35" s="114">
        <f>' Vulsistem'!$D$25</f>
        <v>0.9</v>
      </c>
      <c r="S35" s="114">
        <f>' Vulsistem'!$D$26</f>
        <v>2.65</v>
      </c>
      <c r="T35" s="113" t="str">
        <f t="shared" si="11"/>
        <v>BAJA</v>
      </c>
      <c r="U35" s="116" t="str">
        <f t="shared" ref="U35:U40" si="17">T35</f>
        <v>BAJA</v>
      </c>
      <c r="V35" s="117"/>
      <c r="W35" s="118" t="str">
        <f t="shared" ref="W35:W40" si="18">IF(OR(AND(B35="INMINENTE",H35="ALTA",N35="ALTA"),AND(H35="ALTA",N35="ALTA",T35="ALTA"),AND(N35="ALTA",T35="ALTA",B35="INMINENTE"),AND(T35="ALTA",B35="INMINENTE",H35="ALTA")),"ALTO",IF(OR(AND(B35="PROBABLE",H35="MEDIA",N35="MEDIA"),AND(H35="MEDIA",N35="MEDIA",T35="MEDIA"),AND(N35="MEDIA",T35="MEDIA",B35="PROBABLE"),AND(T35="MEDIA",B35="PROBABLE",H34="MEDIA"),AND(B34="INMINENTE",H34="ALTA"),AND(H34="ALTA",N34="ALTA"),AND(N34="ALTA",T34="ALTA"),AND(T34="ALTA",B34="INMINENTE"),AND(T34="ALTA",H34="ALTA"),AND(B34="INMINENTE",N35="ALTA"),B35="INMINENTE",H35="ALTA",N35="ALTA",T35="ALTA"),"MEDIO","BAJO"))</f>
        <v>BAJO</v>
      </c>
    </row>
    <row r="36" spans="1:23" ht="191.25" customHeight="1" x14ac:dyDescent="0.25">
      <c r="A36" s="119" t="str">
        <f>+Amenazas!B31</f>
        <v>Asalto</v>
      </c>
      <c r="B36" s="112" t="str">
        <f>+Amenazas!F31</f>
        <v>PROBABLE</v>
      </c>
      <c r="C36" s="113" t="str">
        <f t="shared" si="15"/>
        <v>PROBABLE</v>
      </c>
      <c r="D36" s="114">
        <f>' Vulpersonas'!$D$17</f>
        <v>0.75</v>
      </c>
      <c r="E36" s="115">
        <f>' Vulpersonas'!$D$24</f>
        <v>0.8</v>
      </c>
      <c r="F36" s="114">
        <f>' Vulpersonas'!$D$31</f>
        <v>0.8</v>
      </c>
      <c r="G36" s="114">
        <f>' Vulpersonas'!$D$32</f>
        <v>2.35</v>
      </c>
      <c r="H36" s="113" t="str">
        <f t="shared" si="8"/>
        <v>BAJA</v>
      </c>
      <c r="I36" s="116" t="str">
        <f t="shared" si="3"/>
        <v>BAJA</v>
      </c>
      <c r="J36" s="114">
        <f>Vulrecursos!$D$14</f>
        <v>1</v>
      </c>
      <c r="K36" s="115">
        <f>Vulrecursos!$D$32</f>
        <v>0.8125</v>
      </c>
      <c r="L36" s="114">
        <f>Vulrecursos!$D$43</f>
        <v>0.83333333333333337</v>
      </c>
      <c r="M36" s="114">
        <f>Vulrecursos!$D$44</f>
        <v>2.6458333333333335</v>
      </c>
      <c r="N36" s="113" t="str">
        <f t="shared" si="9"/>
        <v>BAJA</v>
      </c>
      <c r="O36" s="116" t="str">
        <f t="shared" si="16"/>
        <v>BAJA</v>
      </c>
      <c r="P36" s="115">
        <f>' Vulsistem'!$D$12</f>
        <v>1</v>
      </c>
      <c r="Q36" s="115">
        <f>' Vulsistem'!$D$18</f>
        <v>0.75</v>
      </c>
      <c r="R36" s="114">
        <f>' Vulsistem'!$D$25</f>
        <v>0.9</v>
      </c>
      <c r="S36" s="114">
        <f>' Vulsistem'!$D$26</f>
        <v>2.65</v>
      </c>
      <c r="T36" s="113" t="str">
        <f t="shared" si="11"/>
        <v>BAJA</v>
      </c>
      <c r="U36" s="116" t="str">
        <f t="shared" si="17"/>
        <v>BAJA</v>
      </c>
      <c r="V36" s="117"/>
      <c r="W36" s="118" t="str">
        <f t="shared" si="18"/>
        <v>BAJO</v>
      </c>
    </row>
    <row r="37" spans="1:23" ht="191.25" customHeight="1" x14ac:dyDescent="0.25">
      <c r="A37" s="119" t="str">
        <f>+Amenazas!B32</f>
        <v>Secuestros</v>
      </c>
      <c r="B37" s="112" t="str">
        <f>+Amenazas!F32</f>
        <v>POSIBLE</v>
      </c>
      <c r="C37" s="113" t="str">
        <f t="shared" si="15"/>
        <v>POSIBLE</v>
      </c>
      <c r="D37" s="114">
        <f>' Vulpersonas'!$D$17</f>
        <v>0.75</v>
      </c>
      <c r="E37" s="115">
        <f>' Vulpersonas'!$D$24</f>
        <v>0.8</v>
      </c>
      <c r="F37" s="114">
        <f>' Vulpersonas'!$D$31</f>
        <v>0.8</v>
      </c>
      <c r="G37" s="114">
        <f>' Vulpersonas'!$D$32</f>
        <v>2.35</v>
      </c>
      <c r="H37" s="113" t="str">
        <f t="shared" si="8"/>
        <v>BAJA</v>
      </c>
      <c r="I37" s="116" t="str">
        <f t="shared" si="3"/>
        <v>BAJA</v>
      </c>
      <c r="J37" s="114">
        <f>Vulrecursos!$D$14</f>
        <v>1</v>
      </c>
      <c r="K37" s="115">
        <f>Vulrecursos!$D$32</f>
        <v>0.8125</v>
      </c>
      <c r="L37" s="114">
        <f>Vulrecursos!$D$43</f>
        <v>0.83333333333333337</v>
      </c>
      <c r="M37" s="114">
        <f>Vulrecursos!$D$44</f>
        <v>2.6458333333333335</v>
      </c>
      <c r="N37" s="113" t="str">
        <f t="shared" si="9"/>
        <v>BAJA</v>
      </c>
      <c r="O37" s="116" t="str">
        <f t="shared" si="16"/>
        <v>BAJA</v>
      </c>
      <c r="P37" s="115">
        <f>' Vulsistem'!$D$12</f>
        <v>1</v>
      </c>
      <c r="Q37" s="115">
        <f>' Vulsistem'!$D$18</f>
        <v>0.75</v>
      </c>
      <c r="R37" s="114">
        <f>' Vulsistem'!$D$25</f>
        <v>0.9</v>
      </c>
      <c r="S37" s="114">
        <f>' Vulsistem'!$D$26</f>
        <v>2.65</v>
      </c>
      <c r="T37" s="113" t="str">
        <f t="shared" si="11"/>
        <v>BAJA</v>
      </c>
      <c r="U37" s="116" t="str">
        <f t="shared" si="17"/>
        <v>BAJA</v>
      </c>
      <c r="V37" s="117"/>
      <c r="W37" s="118" t="str">
        <f t="shared" si="18"/>
        <v>BAJO</v>
      </c>
    </row>
    <row r="38" spans="1:23" ht="191.25" customHeight="1" x14ac:dyDescent="0.25">
      <c r="A38" s="119" t="str">
        <f>+Amenazas!B33</f>
        <v>Asonadas</v>
      </c>
      <c r="B38" s="112" t="str">
        <f>+Amenazas!F33</f>
        <v>POSIBLE</v>
      </c>
      <c r="C38" s="113" t="str">
        <f t="shared" si="15"/>
        <v>POSIBLE</v>
      </c>
      <c r="D38" s="114">
        <f>' Vulpersonas'!$D$17</f>
        <v>0.75</v>
      </c>
      <c r="E38" s="115">
        <f>' Vulpersonas'!$D$24</f>
        <v>0.8</v>
      </c>
      <c r="F38" s="114">
        <f>' Vulpersonas'!$D$31</f>
        <v>0.8</v>
      </c>
      <c r="G38" s="114">
        <f>' Vulpersonas'!$D$32</f>
        <v>2.35</v>
      </c>
      <c r="H38" s="113" t="str">
        <f t="shared" si="8"/>
        <v>BAJA</v>
      </c>
      <c r="I38" s="116" t="str">
        <f t="shared" si="3"/>
        <v>BAJA</v>
      </c>
      <c r="J38" s="114">
        <f>Vulrecursos!$D$14</f>
        <v>1</v>
      </c>
      <c r="K38" s="115">
        <f>Vulrecursos!$D$32</f>
        <v>0.8125</v>
      </c>
      <c r="L38" s="114">
        <f>Vulrecursos!$D$43</f>
        <v>0.83333333333333337</v>
      </c>
      <c r="M38" s="114">
        <f>Vulrecursos!$D$44</f>
        <v>2.6458333333333335</v>
      </c>
      <c r="N38" s="113" t="str">
        <f t="shared" si="9"/>
        <v>BAJA</v>
      </c>
      <c r="O38" s="116" t="str">
        <f t="shared" si="16"/>
        <v>BAJA</v>
      </c>
      <c r="P38" s="115">
        <f>' Vulsistem'!$D$12</f>
        <v>1</v>
      </c>
      <c r="Q38" s="115">
        <f>' Vulsistem'!$D$18</f>
        <v>0.75</v>
      </c>
      <c r="R38" s="114">
        <f>' Vulsistem'!$D$25</f>
        <v>0.9</v>
      </c>
      <c r="S38" s="114">
        <f>' Vulsistem'!$D$26</f>
        <v>2.65</v>
      </c>
      <c r="T38" s="113" t="str">
        <f t="shared" si="11"/>
        <v>BAJA</v>
      </c>
      <c r="U38" s="116" t="str">
        <f t="shared" si="17"/>
        <v>BAJA</v>
      </c>
      <c r="V38" s="117"/>
      <c r="W38" s="118" t="str">
        <f t="shared" si="18"/>
        <v>BAJO</v>
      </c>
    </row>
    <row r="39" spans="1:23" s="83" customFormat="1" ht="191.25" customHeight="1" x14ac:dyDescent="0.25">
      <c r="A39" s="119" t="str">
        <f>+Amenazas!B34</f>
        <v>Terrorismo</v>
      </c>
      <c r="B39" s="112" t="str">
        <f>+Amenazas!F34</f>
        <v>POSIBLE</v>
      </c>
      <c r="C39" s="113" t="str">
        <f t="shared" si="15"/>
        <v>POSIBLE</v>
      </c>
      <c r="D39" s="114">
        <f>' Vulpersonas'!$D$17</f>
        <v>0.75</v>
      </c>
      <c r="E39" s="115">
        <f>' Vulpersonas'!$D$24</f>
        <v>0.8</v>
      </c>
      <c r="F39" s="114">
        <f>' Vulpersonas'!$D$31</f>
        <v>0.8</v>
      </c>
      <c r="G39" s="114">
        <f>' Vulpersonas'!$D$32</f>
        <v>2.35</v>
      </c>
      <c r="H39" s="113" t="str">
        <f t="shared" si="8"/>
        <v>BAJA</v>
      </c>
      <c r="I39" s="116" t="str">
        <f t="shared" si="3"/>
        <v>BAJA</v>
      </c>
      <c r="J39" s="114">
        <f>Vulrecursos!$D$14</f>
        <v>1</v>
      </c>
      <c r="K39" s="115">
        <f>Vulrecursos!$D$32</f>
        <v>0.8125</v>
      </c>
      <c r="L39" s="114">
        <f>Vulrecursos!$D$43</f>
        <v>0.83333333333333337</v>
      </c>
      <c r="M39" s="114">
        <f>Vulrecursos!$D$44</f>
        <v>2.6458333333333335</v>
      </c>
      <c r="N39" s="113" t="str">
        <f t="shared" si="9"/>
        <v>BAJA</v>
      </c>
      <c r="O39" s="116" t="str">
        <f t="shared" si="16"/>
        <v>BAJA</v>
      </c>
      <c r="P39" s="115">
        <f>' Vulsistem'!$D$12</f>
        <v>1</v>
      </c>
      <c r="Q39" s="115">
        <f>' Vulsistem'!$D$18</f>
        <v>0.75</v>
      </c>
      <c r="R39" s="114">
        <f>' Vulsistem'!$D$25</f>
        <v>0.9</v>
      </c>
      <c r="S39" s="114">
        <f>' Vulsistem'!$D$26</f>
        <v>2.65</v>
      </c>
      <c r="T39" s="113" t="str">
        <f t="shared" si="11"/>
        <v>BAJA</v>
      </c>
      <c r="U39" s="116" t="str">
        <f t="shared" si="17"/>
        <v>BAJA</v>
      </c>
      <c r="V39" s="117"/>
      <c r="W39" s="118" t="str">
        <f t="shared" si="18"/>
        <v>BAJO</v>
      </c>
    </row>
    <row r="40" spans="1:23" s="83" customFormat="1" ht="191.25" customHeight="1" x14ac:dyDescent="0.25">
      <c r="A40" s="119" t="e">
        <f>+Amenazas!#REF!</f>
        <v>#REF!</v>
      </c>
      <c r="B40" s="112" t="e">
        <f>+Amenazas!#REF!</f>
        <v>#REF!</v>
      </c>
      <c r="C40" s="113" t="e">
        <f t="shared" si="15"/>
        <v>#REF!</v>
      </c>
      <c r="D40" s="114">
        <f>' Vulpersonas'!$D$17</f>
        <v>0.75</v>
      </c>
      <c r="E40" s="115">
        <f>' Vulpersonas'!$D$24</f>
        <v>0.8</v>
      </c>
      <c r="F40" s="114">
        <f>' Vulpersonas'!$D$31</f>
        <v>0.8</v>
      </c>
      <c r="G40" s="114">
        <f>' Vulpersonas'!$D$32</f>
        <v>2.35</v>
      </c>
      <c r="H40" s="113" t="str">
        <f t="shared" si="8"/>
        <v>BAJA</v>
      </c>
      <c r="I40" s="116" t="str">
        <f t="shared" si="3"/>
        <v>BAJA</v>
      </c>
      <c r="J40" s="114">
        <f>Vulrecursos!$D$14</f>
        <v>1</v>
      </c>
      <c r="K40" s="115">
        <f>Vulrecursos!$D$32</f>
        <v>0.8125</v>
      </c>
      <c r="L40" s="114">
        <f>Vulrecursos!$D$43</f>
        <v>0.83333333333333337</v>
      </c>
      <c r="M40" s="114">
        <f>Vulrecursos!$D$44</f>
        <v>2.6458333333333335</v>
      </c>
      <c r="N40" s="113" t="str">
        <f t="shared" si="9"/>
        <v>BAJA</v>
      </c>
      <c r="O40" s="116" t="str">
        <f t="shared" si="16"/>
        <v>BAJA</v>
      </c>
      <c r="P40" s="115">
        <f>' Vulsistem'!$D$12</f>
        <v>1</v>
      </c>
      <c r="Q40" s="115">
        <f>' Vulsistem'!$D$18</f>
        <v>0.75</v>
      </c>
      <c r="R40" s="114">
        <f>' Vulsistem'!$D$25</f>
        <v>0.9</v>
      </c>
      <c r="S40" s="114">
        <f>' Vulsistem'!$D$26</f>
        <v>2.65</v>
      </c>
      <c r="T40" s="113" t="str">
        <f t="shared" si="11"/>
        <v>BAJA</v>
      </c>
      <c r="U40" s="116" t="str">
        <f t="shared" si="17"/>
        <v>BAJA</v>
      </c>
      <c r="V40" s="117"/>
      <c r="W40" s="118" t="e">
        <f t="shared" si="18"/>
        <v>#REF!</v>
      </c>
    </row>
    <row r="41" spans="1:23" s="83" customFormat="1" ht="191.25" customHeight="1" x14ac:dyDescent="0.25">
      <c r="A41" s="108"/>
      <c r="D41" s="85"/>
    </row>
    <row r="42" spans="1:23" s="83" customFormat="1" ht="191.25" customHeight="1" x14ac:dyDescent="0.25">
      <c r="A42" s="108"/>
      <c r="D42" s="85"/>
    </row>
    <row r="43" spans="1:23" s="83" customFormat="1" ht="191.25" customHeight="1" x14ac:dyDescent="0.25">
      <c r="A43" s="108"/>
      <c r="D43" s="85"/>
    </row>
    <row r="44" spans="1:23" s="83" customFormat="1" ht="191.25" customHeight="1" x14ac:dyDescent="0.25">
      <c r="A44" s="108"/>
      <c r="D44" s="85"/>
    </row>
    <row r="45" spans="1:23" s="83" customFormat="1" ht="191.25" customHeight="1" x14ac:dyDescent="0.25">
      <c r="A45" s="108"/>
      <c r="D45" s="85"/>
    </row>
    <row r="46" spans="1:23" s="83" customFormat="1" ht="191.25" customHeight="1" x14ac:dyDescent="0.25">
      <c r="A46" s="108"/>
      <c r="D46" s="85"/>
    </row>
    <row r="47" spans="1:23" s="83" customFormat="1" ht="191.25" customHeight="1" x14ac:dyDescent="0.25">
      <c r="A47" s="108"/>
      <c r="D47" s="85"/>
    </row>
    <row r="48" spans="1:23" s="83" customFormat="1" ht="191.25" customHeight="1" x14ac:dyDescent="0.25">
      <c r="A48" s="108"/>
      <c r="D48" s="85"/>
    </row>
    <row r="49" spans="1:4" s="83" customFormat="1" ht="191.25" customHeight="1" x14ac:dyDescent="0.25">
      <c r="A49" s="108"/>
      <c r="D49" s="85"/>
    </row>
    <row r="50" spans="1:4" s="83" customFormat="1" ht="191.25" customHeight="1" x14ac:dyDescent="0.25">
      <c r="A50" s="108"/>
      <c r="D50" s="85"/>
    </row>
    <row r="51" spans="1:4" s="83" customFormat="1" ht="191.25" customHeight="1" x14ac:dyDescent="0.25">
      <c r="A51" s="108"/>
      <c r="D51" s="85"/>
    </row>
    <row r="52" spans="1:4" s="83" customFormat="1" ht="191.25" customHeight="1" x14ac:dyDescent="0.25">
      <c r="A52" s="108"/>
      <c r="D52" s="85"/>
    </row>
    <row r="53" spans="1:4" s="83" customFormat="1" ht="191.25" customHeight="1" x14ac:dyDescent="0.25">
      <c r="A53" s="108"/>
      <c r="D53" s="85"/>
    </row>
    <row r="54" spans="1:4" s="83" customFormat="1" ht="191.25" customHeight="1" x14ac:dyDescent="0.25">
      <c r="A54" s="108"/>
      <c r="D54" s="85"/>
    </row>
    <row r="55" spans="1:4" s="83" customFormat="1" ht="191.25" customHeight="1" x14ac:dyDescent="0.25">
      <c r="A55" s="108"/>
      <c r="D55" s="85"/>
    </row>
    <row r="56" spans="1:4" s="83" customFormat="1" ht="191.25" customHeight="1" x14ac:dyDescent="0.25">
      <c r="A56" s="108"/>
      <c r="D56" s="85"/>
    </row>
    <row r="57" spans="1:4" s="83" customFormat="1" ht="191.25" customHeight="1" x14ac:dyDescent="0.25">
      <c r="A57" s="108"/>
      <c r="D57" s="85"/>
    </row>
    <row r="58" spans="1:4" s="83" customFormat="1" ht="191.25" customHeight="1" x14ac:dyDescent="0.25">
      <c r="A58" s="108"/>
      <c r="D58" s="85"/>
    </row>
    <row r="59" spans="1:4" s="83" customFormat="1" ht="191.25" customHeight="1" x14ac:dyDescent="0.25">
      <c r="A59" s="108"/>
      <c r="D59" s="85"/>
    </row>
    <row r="60" spans="1:4" s="83" customFormat="1" ht="191.25" customHeight="1" x14ac:dyDescent="0.25">
      <c r="A60" s="108"/>
      <c r="D60" s="85"/>
    </row>
    <row r="61" spans="1:4" s="83" customFormat="1" ht="191.25" customHeight="1" x14ac:dyDescent="0.25">
      <c r="A61" s="108"/>
      <c r="D61" s="85"/>
    </row>
    <row r="62" spans="1:4" s="83" customFormat="1" ht="191.25" customHeight="1" x14ac:dyDescent="0.25">
      <c r="A62" s="108"/>
      <c r="D62" s="85"/>
    </row>
    <row r="63" spans="1:4" s="83" customFormat="1" ht="191.25" customHeight="1" x14ac:dyDescent="0.25">
      <c r="A63" s="108"/>
      <c r="D63" s="85"/>
    </row>
    <row r="64" spans="1:4" s="83" customFormat="1" ht="191.25" customHeight="1" x14ac:dyDescent="0.25">
      <c r="A64" s="108"/>
      <c r="D64" s="85"/>
    </row>
    <row r="65" spans="1:4" s="83" customFormat="1" ht="191.25" customHeight="1" x14ac:dyDescent="0.25">
      <c r="A65" s="108"/>
      <c r="D65" s="85"/>
    </row>
    <row r="66" spans="1:4" s="83" customFormat="1" ht="191.25" customHeight="1" x14ac:dyDescent="0.25">
      <c r="A66" s="108"/>
      <c r="D66" s="85"/>
    </row>
    <row r="67" spans="1:4" s="83" customFormat="1" ht="191.25" customHeight="1" x14ac:dyDescent="0.25">
      <c r="A67" s="108"/>
      <c r="D67" s="85"/>
    </row>
    <row r="68" spans="1:4" s="83" customFormat="1" ht="191.25" customHeight="1" x14ac:dyDescent="0.25">
      <c r="A68" s="108"/>
      <c r="D68" s="85"/>
    </row>
    <row r="69" spans="1:4" s="83" customFormat="1" ht="191.25" customHeight="1" x14ac:dyDescent="0.25">
      <c r="A69" s="108"/>
      <c r="D69" s="85"/>
    </row>
    <row r="70" spans="1:4" s="83" customFormat="1" ht="191.25" customHeight="1" x14ac:dyDescent="0.25">
      <c r="A70" s="108"/>
      <c r="D70" s="85"/>
    </row>
    <row r="71" spans="1:4" s="83" customFormat="1" ht="191.25" customHeight="1" x14ac:dyDescent="0.25">
      <c r="A71" s="108"/>
      <c r="D71" s="85"/>
    </row>
    <row r="72" spans="1:4" s="83" customFormat="1" ht="191.25" customHeight="1" x14ac:dyDescent="0.25">
      <c r="A72" s="108"/>
      <c r="D72" s="85"/>
    </row>
    <row r="73" spans="1:4" s="83" customFormat="1" ht="191.25" customHeight="1" x14ac:dyDescent="0.25">
      <c r="A73" s="108"/>
      <c r="D73" s="85"/>
    </row>
    <row r="74" spans="1:4" s="83" customFormat="1" ht="191.25" customHeight="1" x14ac:dyDescent="0.25">
      <c r="A74" s="108"/>
      <c r="D74" s="85"/>
    </row>
    <row r="75" spans="1:4" s="83" customFormat="1" ht="191.25" customHeight="1" x14ac:dyDescent="0.25">
      <c r="A75" s="108"/>
      <c r="D75" s="85"/>
    </row>
    <row r="76" spans="1:4" s="83" customFormat="1" ht="191.25" customHeight="1" x14ac:dyDescent="0.25">
      <c r="A76" s="108"/>
      <c r="D76" s="85"/>
    </row>
    <row r="77" spans="1:4" s="83" customFormat="1" ht="191.25" customHeight="1" x14ac:dyDescent="0.25">
      <c r="A77" s="108"/>
      <c r="D77" s="85"/>
    </row>
    <row r="78" spans="1:4" s="83" customFormat="1" ht="191.25" customHeight="1" x14ac:dyDescent="0.25">
      <c r="A78" s="108"/>
      <c r="D78" s="85"/>
    </row>
    <row r="79" spans="1:4" s="83" customFormat="1" ht="191.25" customHeight="1" x14ac:dyDescent="0.25">
      <c r="A79" s="108"/>
      <c r="D79" s="85"/>
    </row>
    <row r="80" spans="1:4" s="83" customFormat="1" ht="191.25" customHeight="1" x14ac:dyDescent="0.25">
      <c r="A80" s="108"/>
      <c r="D80" s="85"/>
    </row>
    <row r="81" spans="1:4" s="83" customFormat="1" ht="191.25" customHeight="1" x14ac:dyDescent="0.25">
      <c r="A81" s="108"/>
      <c r="D81" s="85"/>
    </row>
    <row r="82" spans="1:4" s="83" customFormat="1" ht="191.25" customHeight="1" x14ac:dyDescent="0.25">
      <c r="A82" s="108"/>
      <c r="D82" s="85"/>
    </row>
    <row r="83" spans="1:4" s="83" customFormat="1" ht="191.25" customHeight="1" x14ac:dyDescent="0.25">
      <c r="A83" s="108"/>
      <c r="D83" s="85"/>
    </row>
    <row r="84" spans="1:4" s="83" customFormat="1" ht="191.25" customHeight="1" x14ac:dyDescent="0.25">
      <c r="A84" s="108"/>
      <c r="D84" s="85"/>
    </row>
    <row r="85" spans="1:4" s="83" customFormat="1" ht="191.25" customHeight="1" x14ac:dyDescent="0.25">
      <c r="A85" s="108"/>
      <c r="D85" s="85"/>
    </row>
    <row r="86" spans="1:4" s="83" customFormat="1" ht="191.25" customHeight="1" x14ac:dyDescent="0.25">
      <c r="A86" s="108"/>
      <c r="D86" s="85"/>
    </row>
    <row r="87" spans="1:4" s="83" customFormat="1" ht="191.25" customHeight="1" x14ac:dyDescent="0.25">
      <c r="A87" s="108"/>
      <c r="D87" s="85"/>
    </row>
    <row r="88" spans="1:4" s="83" customFormat="1" ht="191.25" customHeight="1" x14ac:dyDescent="0.25">
      <c r="A88" s="108"/>
      <c r="D88" s="85"/>
    </row>
    <row r="89" spans="1:4" s="83" customFormat="1" ht="191.25" customHeight="1" x14ac:dyDescent="0.25">
      <c r="A89" s="108"/>
      <c r="D89" s="85"/>
    </row>
    <row r="90" spans="1:4" s="83" customFormat="1" ht="191.25" customHeight="1" x14ac:dyDescent="0.25">
      <c r="A90" s="108"/>
      <c r="D90" s="85"/>
    </row>
    <row r="91" spans="1:4" s="83" customFormat="1" ht="191.25" customHeight="1" x14ac:dyDescent="0.25">
      <c r="A91" s="108"/>
      <c r="D91" s="85"/>
    </row>
    <row r="92" spans="1:4" s="83" customFormat="1" ht="191.25" customHeight="1" x14ac:dyDescent="0.25">
      <c r="A92" s="108"/>
      <c r="D92" s="85"/>
    </row>
    <row r="93" spans="1:4" s="83" customFormat="1" ht="191.25" customHeight="1" x14ac:dyDescent="0.25">
      <c r="A93" s="108"/>
      <c r="D93" s="85"/>
    </row>
    <row r="94" spans="1:4" s="83" customFormat="1" ht="191.25" customHeight="1" x14ac:dyDescent="0.25">
      <c r="A94" s="108"/>
      <c r="D94" s="85"/>
    </row>
    <row r="95" spans="1:4" s="83" customFormat="1" ht="191.25" customHeight="1" x14ac:dyDescent="0.25">
      <c r="A95" s="108"/>
      <c r="D95" s="85"/>
    </row>
    <row r="96" spans="1:4" s="83" customFormat="1" ht="191.25" customHeight="1" x14ac:dyDescent="0.25">
      <c r="A96" s="108"/>
      <c r="D96" s="85"/>
    </row>
    <row r="97" spans="1:4" s="83" customFormat="1" ht="191.25" customHeight="1" x14ac:dyDescent="0.25">
      <c r="A97" s="108"/>
      <c r="D97" s="85"/>
    </row>
    <row r="98" spans="1:4" s="83" customFormat="1" ht="191.25" customHeight="1" x14ac:dyDescent="0.25">
      <c r="A98" s="108"/>
      <c r="D98" s="85"/>
    </row>
    <row r="99" spans="1:4" s="83" customFormat="1" ht="191.25" customHeight="1" x14ac:dyDescent="0.25">
      <c r="A99" s="108"/>
      <c r="D99" s="85"/>
    </row>
    <row r="100" spans="1:4" s="83" customFormat="1" ht="191.25" customHeight="1" x14ac:dyDescent="0.25">
      <c r="A100" s="108"/>
      <c r="D100" s="85"/>
    </row>
    <row r="101" spans="1:4" s="83" customFormat="1" ht="191.25" customHeight="1" x14ac:dyDescent="0.25">
      <c r="A101" s="108"/>
      <c r="D101" s="85"/>
    </row>
    <row r="102" spans="1:4" s="83" customFormat="1" ht="191.25" customHeight="1" x14ac:dyDescent="0.25">
      <c r="A102" s="108"/>
      <c r="D102" s="85"/>
    </row>
    <row r="103" spans="1:4" s="83" customFormat="1" ht="191.25" customHeight="1" x14ac:dyDescent="0.25">
      <c r="A103" s="108"/>
      <c r="D103" s="85"/>
    </row>
    <row r="104" spans="1:4" s="83" customFormat="1" ht="191.25" customHeight="1" x14ac:dyDescent="0.25">
      <c r="A104" s="108"/>
      <c r="D104" s="85"/>
    </row>
    <row r="105" spans="1:4" s="83" customFormat="1" ht="191.25" customHeight="1" x14ac:dyDescent="0.25">
      <c r="A105" s="108"/>
      <c r="D105" s="85"/>
    </row>
    <row r="106" spans="1:4" s="83" customFormat="1" ht="191.25" customHeight="1" x14ac:dyDescent="0.25">
      <c r="A106" s="108"/>
      <c r="D106" s="85"/>
    </row>
    <row r="107" spans="1:4" s="83" customFormat="1" ht="191.25" customHeight="1" x14ac:dyDescent="0.25">
      <c r="A107" s="108"/>
      <c r="D107" s="85"/>
    </row>
    <row r="108" spans="1:4" s="83" customFormat="1" ht="191.25" customHeight="1" x14ac:dyDescent="0.25">
      <c r="A108" s="108"/>
      <c r="D108" s="85"/>
    </row>
    <row r="109" spans="1:4" s="83" customFormat="1" ht="191.25" customHeight="1" x14ac:dyDescent="0.25">
      <c r="A109" s="108"/>
      <c r="D109" s="85"/>
    </row>
    <row r="110" spans="1:4" s="83" customFormat="1" ht="191.25" customHeight="1" x14ac:dyDescent="0.25">
      <c r="A110" s="108"/>
      <c r="D110" s="85"/>
    </row>
    <row r="111" spans="1:4" s="83" customFormat="1" ht="191.25" customHeight="1" x14ac:dyDescent="0.25">
      <c r="A111" s="108"/>
      <c r="D111" s="85"/>
    </row>
    <row r="112" spans="1:4" s="83" customFormat="1" ht="191.25" customHeight="1" x14ac:dyDescent="0.25">
      <c r="A112" s="108"/>
      <c r="D112" s="85"/>
    </row>
    <row r="113" spans="1:4" s="83" customFormat="1" ht="191.25" customHeight="1" x14ac:dyDescent="0.25">
      <c r="A113" s="108"/>
      <c r="D113" s="85"/>
    </row>
    <row r="114" spans="1:4" s="83" customFormat="1" ht="191.25" customHeight="1" x14ac:dyDescent="0.25">
      <c r="A114" s="108"/>
      <c r="D114" s="85"/>
    </row>
    <row r="115" spans="1:4" s="83" customFormat="1" ht="191.25" customHeight="1" x14ac:dyDescent="0.25">
      <c r="A115" s="108"/>
      <c r="D115" s="85"/>
    </row>
    <row r="116" spans="1:4" s="83" customFormat="1" ht="191.25" customHeight="1" x14ac:dyDescent="0.25">
      <c r="A116" s="108"/>
      <c r="D116" s="85"/>
    </row>
    <row r="117" spans="1:4" s="83" customFormat="1" ht="191.25" customHeight="1" x14ac:dyDescent="0.25">
      <c r="A117" s="108"/>
      <c r="D117" s="85"/>
    </row>
    <row r="118" spans="1:4" s="83" customFormat="1" ht="191.25" customHeight="1" x14ac:dyDescent="0.25">
      <c r="A118" s="108"/>
      <c r="D118" s="85"/>
    </row>
    <row r="119" spans="1:4" s="83" customFormat="1" ht="191.25" customHeight="1" x14ac:dyDescent="0.25">
      <c r="A119" s="108"/>
      <c r="D119" s="85"/>
    </row>
    <row r="120" spans="1:4" s="83" customFormat="1" ht="191.25" customHeight="1" x14ac:dyDescent="0.25">
      <c r="A120" s="108"/>
      <c r="D120" s="85"/>
    </row>
    <row r="121" spans="1:4" s="83" customFormat="1" ht="191.25" customHeight="1" x14ac:dyDescent="0.25">
      <c r="A121" s="108"/>
      <c r="D121" s="85"/>
    </row>
    <row r="122" spans="1:4" s="83" customFormat="1" ht="191.25" customHeight="1" x14ac:dyDescent="0.25">
      <c r="A122" s="108"/>
      <c r="D122" s="85"/>
    </row>
    <row r="123" spans="1:4" s="83" customFormat="1" ht="191.25" customHeight="1" x14ac:dyDescent="0.25">
      <c r="A123" s="108"/>
      <c r="D123" s="85"/>
    </row>
    <row r="124" spans="1:4" s="83" customFormat="1" ht="191.25" customHeight="1" x14ac:dyDescent="0.25">
      <c r="A124" s="108"/>
      <c r="D124" s="85"/>
    </row>
    <row r="125" spans="1:4" s="83" customFormat="1" ht="191.25" customHeight="1" x14ac:dyDescent="0.25">
      <c r="A125" s="108"/>
      <c r="D125" s="85"/>
    </row>
    <row r="126" spans="1:4" s="83" customFormat="1" ht="191.25" customHeight="1" x14ac:dyDescent="0.25">
      <c r="A126" s="108"/>
      <c r="D126" s="85"/>
    </row>
    <row r="127" spans="1:4" s="83" customFormat="1" ht="191.25" customHeight="1" x14ac:dyDescent="0.25">
      <c r="A127" s="108"/>
      <c r="D127" s="85"/>
    </row>
    <row r="128" spans="1:4" s="83" customFormat="1" ht="191.25" customHeight="1" x14ac:dyDescent="0.25">
      <c r="A128" s="108"/>
      <c r="D128" s="85"/>
    </row>
    <row r="129" spans="1:4" s="83" customFormat="1" ht="191.25" customHeight="1" x14ac:dyDescent="0.25">
      <c r="A129" s="108"/>
      <c r="D129" s="85"/>
    </row>
    <row r="130" spans="1:4" s="83" customFormat="1" ht="191.25" customHeight="1" x14ac:dyDescent="0.25">
      <c r="A130" s="108"/>
      <c r="D130" s="85"/>
    </row>
    <row r="131" spans="1:4" s="83" customFormat="1" ht="191.25" customHeight="1" x14ac:dyDescent="0.25">
      <c r="A131" s="108"/>
      <c r="D131" s="85"/>
    </row>
    <row r="132" spans="1:4" s="83" customFormat="1" ht="191.25" customHeight="1" x14ac:dyDescent="0.25">
      <c r="A132" s="108"/>
      <c r="D132" s="85"/>
    </row>
    <row r="133" spans="1:4" s="83" customFormat="1" ht="191.25" customHeight="1" x14ac:dyDescent="0.25">
      <c r="A133" s="108"/>
      <c r="D133" s="85"/>
    </row>
    <row r="134" spans="1:4" s="83" customFormat="1" ht="191.25" customHeight="1" x14ac:dyDescent="0.25">
      <c r="A134" s="108"/>
      <c r="D134" s="85"/>
    </row>
    <row r="135" spans="1:4" s="83" customFormat="1" ht="191.25" customHeight="1" x14ac:dyDescent="0.25">
      <c r="A135" s="108"/>
      <c r="D135" s="85"/>
    </row>
    <row r="136" spans="1:4" s="83" customFormat="1" ht="191.25" customHeight="1" x14ac:dyDescent="0.25">
      <c r="A136" s="108"/>
      <c r="D136" s="85"/>
    </row>
    <row r="137" spans="1:4" s="83" customFormat="1" ht="191.25" customHeight="1" x14ac:dyDescent="0.25">
      <c r="A137" s="108"/>
      <c r="D137" s="85"/>
    </row>
    <row r="138" spans="1:4" s="83" customFormat="1" ht="191.25" customHeight="1" x14ac:dyDescent="0.25">
      <c r="A138" s="108"/>
      <c r="D138" s="85"/>
    </row>
    <row r="139" spans="1:4" s="83" customFormat="1" ht="191.25" customHeight="1" x14ac:dyDescent="0.25">
      <c r="A139" s="108"/>
      <c r="D139" s="85"/>
    </row>
    <row r="140" spans="1:4" s="83" customFormat="1" ht="191.25" customHeight="1" x14ac:dyDescent="0.25">
      <c r="A140" s="108"/>
      <c r="D140" s="85"/>
    </row>
    <row r="141" spans="1:4" s="83" customFormat="1" ht="191.25" customHeight="1" x14ac:dyDescent="0.25">
      <c r="A141" s="108"/>
      <c r="D141" s="85"/>
    </row>
    <row r="142" spans="1:4" s="83" customFormat="1" ht="191.25" customHeight="1" x14ac:dyDescent="0.25">
      <c r="A142" s="108"/>
      <c r="D142" s="85"/>
    </row>
    <row r="143" spans="1:4" s="83" customFormat="1" ht="191.25" customHeight="1" x14ac:dyDescent="0.25">
      <c r="A143" s="108"/>
      <c r="D143" s="85"/>
    </row>
    <row r="144" spans="1:4" s="83" customFormat="1" ht="191.25" customHeight="1" x14ac:dyDescent="0.25">
      <c r="A144" s="108"/>
      <c r="D144" s="85"/>
    </row>
    <row r="145" spans="1:4" s="83" customFormat="1" ht="191.25" customHeight="1" x14ac:dyDescent="0.25">
      <c r="A145" s="108"/>
      <c r="D145" s="85"/>
    </row>
    <row r="146" spans="1:4" s="83" customFormat="1" ht="191.25" customHeight="1" x14ac:dyDescent="0.25">
      <c r="A146" s="108"/>
      <c r="D146" s="85"/>
    </row>
    <row r="147" spans="1:4" s="83" customFormat="1" ht="191.25" customHeight="1" x14ac:dyDescent="0.25">
      <c r="A147" s="108"/>
      <c r="D147" s="85"/>
    </row>
    <row r="148" spans="1:4" s="83" customFormat="1" ht="191.25" customHeight="1" x14ac:dyDescent="0.25">
      <c r="A148" s="108"/>
      <c r="D148" s="85"/>
    </row>
    <row r="149" spans="1:4" s="83" customFormat="1" ht="191.25" customHeight="1" x14ac:dyDescent="0.25">
      <c r="A149" s="108"/>
      <c r="D149" s="85"/>
    </row>
    <row r="150" spans="1:4" s="83" customFormat="1" ht="191.25" customHeight="1" x14ac:dyDescent="0.25">
      <c r="A150" s="108"/>
      <c r="D150" s="85"/>
    </row>
    <row r="151" spans="1:4" s="83" customFormat="1" ht="191.25" customHeight="1" x14ac:dyDescent="0.25">
      <c r="A151" s="108"/>
      <c r="D151" s="85"/>
    </row>
    <row r="152" spans="1:4" s="83" customFormat="1" ht="191.25" customHeight="1" x14ac:dyDescent="0.25">
      <c r="A152" s="108"/>
      <c r="D152" s="85"/>
    </row>
    <row r="153" spans="1:4" s="83" customFormat="1" ht="191.25" customHeight="1" x14ac:dyDescent="0.25">
      <c r="A153" s="108"/>
      <c r="D153" s="85"/>
    </row>
    <row r="154" spans="1:4" s="83" customFormat="1" ht="191.25" customHeight="1" x14ac:dyDescent="0.25">
      <c r="A154" s="108"/>
      <c r="D154" s="85"/>
    </row>
    <row r="155" spans="1:4" s="83" customFormat="1" ht="191.25" customHeight="1" x14ac:dyDescent="0.25">
      <c r="A155" s="108"/>
      <c r="D155" s="85"/>
    </row>
    <row r="156" spans="1:4" s="83" customFormat="1" ht="191.25" customHeight="1" x14ac:dyDescent="0.25">
      <c r="A156" s="108"/>
      <c r="D156" s="85"/>
    </row>
  </sheetData>
  <mergeCells count="11">
    <mergeCell ref="A1:W3"/>
    <mergeCell ref="A34:W34"/>
    <mergeCell ref="A5:W5"/>
    <mergeCell ref="A10:W10"/>
    <mergeCell ref="A18:W18"/>
    <mergeCell ref="D7:U7"/>
    <mergeCell ref="V7:W8"/>
    <mergeCell ref="A7:C8"/>
    <mergeCell ref="D8:I8"/>
    <mergeCell ref="J8:O8"/>
    <mergeCell ref="P8:U8"/>
  </mergeCells>
  <conditionalFormatting sqref="A35:A40">
    <cfRule type="containsText" dxfId="41" priority="120" operator="containsText" text="POSIBLE">
      <formula>NOT(ISERROR(SEARCH("POSIBLE",A35)))</formula>
    </cfRule>
    <cfRule type="containsText" dxfId="40" priority="119" operator="containsText" text="PROBABLE">
      <formula>NOT(ISERROR(SEARCH("PROBABLE",A35)))</formula>
    </cfRule>
    <cfRule type="containsText" dxfId="39" priority="118" operator="containsText" text="INMINENTE">
      <formula>NOT(ISERROR(SEARCH("INMINENTE",A35)))</formula>
    </cfRule>
  </conditionalFormatting>
  <conditionalFormatting sqref="C11:C17 H11:H17 T11:T17 A19:A33 C19:H33 J19:N33 P19:T33 V19:V33">
    <cfRule type="containsText" dxfId="38" priority="129" operator="containsText" text="POSIBLE">
      <formula>NOT(ISERROR(SEARCH("POSIBLE",A11)))</formula>
    </cfRule>
    <cfRule type="containsText" dxfId="37" priority="128" operator="containsText" text="PROBABLE">
      <formula>NOT(ISERROR(SEARCH("PROBABLE",A11)))</formula>
    </cfRule>
    <cfRule type="containsText" dxfId="36" priority="127" operator="containsText" text="INMINENTE">
      <formula>NOT(ISERROR(SEARCH("INMINENTE",A11)))</formula>
    </cfRule>
  </conditionalFormatting>
  <conditionalFormatting sqref="C35:C40">
    <cfRule type="containsText" dxfId="35" priority="117" operator="containsText" text="POSIBLE">
      <formula>NOT(ISERROR(SEARCH("POSIBLE",C35)))</formula>
    </cfRule>
    <cfRule type="containsText" dxfId="34" priority="116" operator="containsText" text="PROBABLE">
      <formula>NOT(ISERROR(SEARCH("PROBABLE",C35)))</formula>
    </cfRule>
    <cfRule type="containsText" dxfId="33" priority="115" operator="containsText" text="INMINENTE">
      <formula>NOT(ISERROR(SEARCH("INMINENTE",C35)))</formula>
    </cfRule>
  </conditionalFormatting>
  <conditionalFormatting sqref="H35:H40">
    <cfRule type="containsText" dxfId="32" priority="61" operator="containsText" text="INMINENTE">
      <formula>NOT(ISERROR(SEARCH("INMINENTE",H35)))</formula>
    </cfRule>
    <cfRule type="containsText" dxfId="31" priority="62" operator="containsText" text="PROBABLE">
      <formula>NOT(ISERROR(SEARCH("PROBABLE",H35)))</formula>
    </cfRule>
    <cfRule type="containsText" dxfId="30" priority="63" operator="containsText" text="POSIBLE">
      <formula>NOT(ISERROR(SEARCH("POSIBLE",H35)))</formula>
    </cfRule>
  </conditionalFormatting>
  <conditionalFormatting sqref="I11:I17 O11:O17 U11:U17 I19:I33 O19:O33 U19:U33">
    <cfRule type="containsText" dxfId="29" priority="49" operator="containsText" text="ALTO">
      <formula>NOT(ISERROR(SEARCH("ALTO",I11)))</formula>
    </cfRule>
    <cfRule type="containsText" dxfId="28" priority="50" operator="containsText" text="BAJA">
      <formula>NOT(ISERROR(SEARCH("BAJA",I11)))</formula>
    </cfRule>
    <cfRule type="containsText" dxfId="27" priority="51" operator="containsText" text="MEDIA">
      <formula>NOT(ISERROR(SEARCH("MEDIA",I11)))</formula>
    </cfRule>
  </conditionalFormatting>
  <conditionalFormatting sqref="I35:I40">
    <cfRule type="containsText" dxfId="26" priority="12" operator="containsText" text="MEDIA">
      <formula>NOT(ISERROR(SEARCH("MEDIA",I35)))</formula>
    </cfRule>
    <cfRule type="containsText" dxfId="25" priority="10" operator="containsText" text="ALTO">
      <formula>NOT(ISERROR(SEARCH("ALTO",I35)))</formula>
    </cfRule>
    <cfRule type="containsText" dxfId="24" priority="11" operator="containsText" text="BAJA">
      <formula>NOT(ISERROR(SEARCH("BAJA",I35)))</formula>
    </cfRule>
  </conditionalFormatting>
  <conditionalFormatting sqref="K11:K17">
    <cfRule type="cellIs" dxfId="23" priority="309" stopIfTrue="1" operator="equal">
      <formula>"MEDIO"</formula>
    </cfRule>
    <cfRule type="cellIs" dxfId="22" priority="308" stopIfTrue="1" operator="equal">
      <formula>"BAJO"</formula>
    </cfRule>
    <cfRule type="cellIs" dxfId="21" priority="310" stopIfTrue="1" operator="equal">
      <formula>"ALTO"</formula>
    </cfRule>
  </conditionalFormatting>
  <conditionalFormatting sqref="K35:K40">
    <cfRule type="cellIs" dxfId="20" priority="70" stopIfTrue="1" operator="equal">
      <formula>"BAJO"</formula>
    </cfRule>
    <cfRule type="cellIs" dxfId="19" priority="71" stopIfTrue="1" operator="equal">
      <formula>"MEDIO"</formula>
    </cfRule>
    <cfRule type="cellIs" dxfId="18" priority="72" stopIfTrue="1" operator="equal">
      <formula>"ALTO"</formula>
    </cfRule>
  </conditionalFormatting>
  <conditionalFormatting sqref="N11:N17">
    <cfRule type="containsText" dxfId="17" priority="97" operator="containsText" text="INMINENTE">
      <formula>NOT(ISERROR(SEARCH("INMINENTE",N11)))</formula>
    </cfRule>
    <cfRule type="containsText" dxfId="16" priority="98" operator="containsText" text="PROBABLE">
      <formula>NOT(ISERROR(SEARCH("PROBABLE",N11)))</formula>
    </cfRule>
    <cfRule type="containsText" dxfId="15" priority="99" operator="containsText" text="POSIBLE">
      <formula>NOT(ISERROR(SEARCH("POSIBLE",N11)))</formula>
    </cfRule>
  </conditionalFormatting>
  <conditionalFormatting sqref="N35:N40">
    <cfRule type="containsText" dxfId="14" priority="60" operator="containsText" text="POSIBLE">
      <formula>NOT(ISERROR(SEARCH("POSIBLE",N35)))</formula>
    </cfRule>
    <cfRule type="containsText" dxfId="13" priority="59" operator="containsText" text="PROBABLE">
      <formula>NOT(ISERROR(SEARCH("PROBABLE",N35)))</formula>
    </cfRule>
    <cfRule type="containsText" dxfId="12" priority="58" operator="containsText" text="INMINENTE">
      <formula>NOT(ISERROR(SEARCH("INMINENTE",N35)))</formula>
    </cfRule>
  </conditionalFormatting>
  <conditionalFormatting sqref="O35:O40 U35:U40">
    <cfRule type="containsText" dxfId="11" priority="7" operator="containsText" text="ALTO">
      <formula>NOT(ISERROR(SEARCH("ALTO",O35)))</formula>
    </cfRule>
    <cfRule type="containsText" dxfId="10" priority="9" operator="containsText" text="MEDIA">
      <formula>NOT(ISERROR(SEARCH("MEDIA",O35)))</formula>
    </cfRule>
    <cfRule type="containsText" dxfId="9" priority="8" operator="containsText" text="BAJA">
      <formula>NOT(ISERROR(SEARCH("BAJA",O35)))</formula>
    </cfRule>
  </conditionalFormatting>
  <conditionalFormatting sqref="T35:T40">
    <cfRule type="containsText" dxfId="8" priority="57" operator="containsText" text="POSIBLE">
      <formula>NOT(ISERROR(SEARCH("POSIBLE",T35)))</formula>
    </cfRule>
    <cfRule type="containsText" dxfId="7" priority="56" operator="containsText" text="PROBABLE">
      <formula>NOT(ISERROR(SEARCH("PROBABLE",T35)))</formula>
    </cfRule>
    <cfRule type="containsText" dxfId="6" priority="55" operator="containsText" text="INMINENTE">
      <formula>NOT(ISERROR(SEARCH("INMINENTE",T35)))</formula>
    </cfRule>
  </conditionalFormatting>
  <conditionalFormatting sqref="V11:V17">
    <cfRule type="cellIs" dxfId="5" priority="297" stopIfTrue="1" operator="equal">
      <formula>"MEDIO"</formula>
    </cfRule>
    <cfRule type="cellIs" dxfId="4" priority="298" stopIfTrue="1" operator="equal">
      <formula>"ALTO"</formula>
    </cfRule>
    <cfRule type="cellIs" dxfId="3" priority="296" stopIfTrue="1" operator="equal">
      <formula>"BAJO"</formula>
    </cfRule>
  </conditionalFormatting>
  <conditionalFormatting sqref="V35:V40">
    <cfRule type="cellIs" dxfId="2" priority="69" stopIfTrue="1" operator="equal">
      <formula>"ALTO"</formula>
    </cfRule>
    <cfRule type="cellIs" dxfId="1" priority="68" stopIfTrue="1" operator="equal">
      <formula>"MEDIO"</formula>
    </cfRule>
    <cfRule type="cellIs" dxfId="0" priority="67" stopIfTrue="1" operator="equal">
      <formula>"BAJO"</formula>
    </cfRule>
  </conditionalFormatting>
  <printOptions horizontalCentered="1"/>
  <pageMargins left="0.19685039370078741" right="0.19685039370078741" top="0.39370078740157483" bottom="0.39370078740157483" header="0.31496062992125984" footer="0.31496062992125984"/>
  <pageSetup paperSize="5" scale="39"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04142f8-d32b-49b7-ab18-b7b86ad58d2c" xsi:nil="true"/>
    <lcf76f155ced4ddcb4097134ff3c332f xmlns="40db984f-f749-4df9-80d0-1416c7425b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182CDE42CDB24DA957A2A5523AAC63" ma:contentTypeVersion="16" ma:contentTypeDescription="Crear nuevo documento." ma:contentTypeScope="" ma:versionID="0fcc2ac79a55f92a458a536cf103134e">
  <xsd:schema xmlns:xsd="http://www.w3.org/2001/XMLSchema" xmlns:xs="http://www.w3.org/2001/XMLSchema" xmlns:p="http://schemas.microsoft.com/office/2006/metadata/properties" xmlns:ns2="40db984f-f749-4df9-80d0-1416c7425b5f" xmlns:ns3="204142f8-d32b-49b7-ab18-b7b86ad58d2c" targetNamespace="http://schemas.microsoft.com/office/2006/metadata/properties" ma:root="true" ma:fieldsID="23ec24614e4ce061314198040113672c" ns2:_="" ns3:_="">
    <xsd:import namespace="40db984f-f749-4df9-80d0-1416c7425b5f"/>
    <xsd:import namespace="204142f8-d32b-49b7-ab18-b7b86ad58d2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b984f-f749-4df9-80d0-1416c7425b5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990bb65-6c50-4f38-babf-c7965d6a802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4142f8-d32b-49b7-ab18-b7b86ad58d2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bd59b84-2fdf-49c8-baa4-cd4c95ce1f8c}" ma:internalName="TaxCatchAll" ma:showField="CatchAllData" ma:web="204142f8-d32b-49b7-ab18-b7b86ad58d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E06664-9FE0-4AB7-A2F8-107FFD6A56B0}">
  <ds:schemaRefs>
    <ds:schemaRef ds:uri="http://schemas.microsoft.com/sharepoint/v3/contenttype/forms"/>
  </ds:schemaRefs>
</ds:datastoreItem>
</file>

<file path=customXml/itemProps2.xml><?xml version="1.0" encoding="utf-8"?>
<ds:datastoreItem xmlns:ds="http://schemas.openxmlformats.org/officeDocument/2006/customXml" ds:itemID="{950AEF68-AAF6-432C-A471-B81EC7AF7D8C}">
  <ds:schemaRefs>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40db984f-f749-4df9-80d0-1416c7425b5f"/>
    <ds:schemaRef ds:uri="http://schemas.openxmlformats.org/package/2006/metadata/core-properties"/>
    <ds:schemaRef ds:uri="http://schemas.microsoft.com/office/infopath/2007/PartnerControls"/>
    <ds:schemaRef ds:uri="204142f8-d32b-49b7-ab18-b7b86ad58d2c"/>
    <ds:schemaRef ds:uri="http://purl.org/dc/dcmitype/"/>
  </ds:schemaRefs>
</ds:datastoreItem>
</file>

<file path=customXml/itemProps3.xml><?xml version="1.0" encoding="utf-8"?>
<ds:datastoreItem xmlns:ds="http://schemas.openxmlformats.org/officeDocument/2006/customXml" ds:itemID="{4EED687C-4039-458F-89B4-ACDF8043D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b984f-f749-4df9-80d0-1416c7425b5f"/>
    <ds:schemaRef ds:uri="204142f8-d32b-49b7-ab18-b7b86ad58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Portada</vt:lpstr>
      <vt:lpstr>Amenazas</vt:lpstr>
      <vt:lpstr>Hoja2</vt:lpstr>
      <vt:lpstr> Vulpersonas</vt:lpstr>
      <vt:lpstr>Vulrecursos</vt:lpstr>
      <vt:lpstr> Vulsistem</vt:lpstr>
      <vt:lpstr>Analisis del riesgo</vt:lpstr>
      <vt:lpstr>' Vulsistem'!Área_de_impresión</vt:lpstr>
      <vt:lpstr>'Analisis del riesgo'!Área_de_impresión</vt:lpstr>
      <vt:lpstr>Vulrecursos!Área_de_impresión</vt:lpstr>
    </vt:vector>
  </TitlesOfParts>
  <Manager/>
  <Company>aposentos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ANALISIS DE AMENAZAS Y VULNERABILIDAD</dc:title>
  <dc:subject>PLAN DE EMERGENCIAS</dc:subject>
  <dc:creator>OR CUELLAR</dc:creator>
  <cp:keywords/>
  <dc:description/>
  <cp:lastModifiedBy>Angela Cristina Cifuentes Corredor</cp:lastModifiedBy>
  <cp:revision/>
  <dcterms:created xsi:type="dcterms:W3CDTF">2003-09-05T13:36:03Z</dcterms:created>
  <dcterms:modified xsi:type="dcterms:W3CDTF">2026-04-17T16:12:14Z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0x01010099182CDE42CDB24DA957A2A5523AAC63</vt:lpwstr>
  </property>
  <property fmtid="{D5CDD505-2E9C-101B-9397-08002B2CF9AE}" pid="3" name="MediaServiceImageTags">
    <vt:lpwstr/>
  </property>
</Properties>
</file>