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Jsparraga\Desktop\"/>
    </mc:Choice>
  </mc:AlternateContent>
  <xr:revisionPtr revIDLastSave="0" documentId="13_ncr:1_{6A58534E-AD42-422A-9691-84F5F037A6FB}" xr6:coauthVersionLast="47" xr6:coauthVersionMax="47" xr10:uidLastSave="{00000000-0000-0000-0000-000000000000}"/>
  <bookViews>
    <workbookView xWindow="-120" yWindow="-120" windowWidth="29040" windowHeight="15840" firstSheet="1" activeTab="9" xr2:uid="{00000000-000D-0000-FFFF-FFFF00000000}"/>
  </bookViews>
  <sheets>
    <sheet name="M.V." sheetId="6" r:id="rId1"/>
    <sheet name="MODELO" sheetId="5" r:id="rId2"/>
    <sheet name="100" sheetId="7" r:id="rId3"/>
    <sheet name="110" sheetId="8" r:id="rId4"/>
    <sheet name="111" sheetId="9" r:id="rId5"/>
    <sheet name="112" sheetId="10" r:id="rId6"/>
    <sheet name="113 B.1." sheetId="11" r:id="rId7"/>
    <sheet name="113 B.2." sheetId="12" r:id="rId8"/>
    <sheet name="113 B.3." sheetId="13" r:id="rId9"/>
    <sheet name="113 B.5." sheetId="14" r:id="rId10"/>
  </sheets>
  <definedNames>
    <definedName name="_xlnm._FilterDatabase" localSheetId="0" hidden="1">'M.V.'!$A$5:$M$51</definedName>
    <definedName name="_xlnm.Print_Area" localSheetId="2">'100'!$F$1:$O$57</definedName>
    <definedName name="_xlnm.Print_Area" localSheetId="3">'110'!$F$1:$O$38</definedName>
    <definedName name="_xlnm.Print_Area" localSheetId="4">'111'!$F$1:$O$43</definedName>
    <definedName name="_xlnm.Print_Area" localSheetId="5">'112'!$F$1:$O$43</definedName>
    <definedName name="_xlnm.Print_Area" localSheetId="6">'113 B.1.'!$F$1:$O$34</definedName>
    <definedName name="_xlnm.Print_Area" localSheetId="7">'113 B.2.'!$F$1:$O$34</definedName>
    <definedName name="_xlnm.Print_Area" localSheetId="8">'113 B.3.'!$F$1:$O$35</definedName>
    <definedName name="_xlnm.Print_Area" localSheetId="9">'113 B.5.'!$F$1:$O$43</definedName>
    <definedName name="_xlnm.Print_Area" localSheetId="1">MODELO!$F$1:$O$129</definedName>
    <definedName name="_xlnm.Print_Titles" localSheetId="2">'100'!$1:$11</definedName>
    <definedName name="_xlnm.Print_Titles" localSheetId="3">'110'!$1:$11</definedName>
    <definedName name="_xlnm.Print_Titles" localSheetId="4">'111'!$1:$11</definedName>
    <definedName name="_xlnm.Print_Titles" localSheetId="5">'112'!$1:$11</definedName>
    <definedName name="_xlnm.Print_Titles" localSheetId="6">'113 B.1.'!$1:$11</definedName>
    <definedName name="_xlnm.Print_Titles" localSheetId="7">'113 B.2.'!$1:$11</definedName>
    <definedName name="_xlnm.Print_Titles" localSheetId="8">'113 B.3.'!$1:$11</definedName>
    <definedName name="_xlnm.Print_Titles" localSheetId="9">'113 B.5.'!$1:$11</definedName>
    <definedName name="_xlnm.Print_Titles" localSheetId="0">'M.V.'!$1:$5</definedName>
    <definedName name="_xlnm.Print_Titles" localSheetId="1">MODELO!$1:$11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14" l="1"/>
  <c r="E12" i="14"/>
  <c r="G22" i="13"/>
  <c r="E22" i="13"/>
  <c r="G20" i="13"/>
  <c r="E20" i="13"/>
  <c r="G19" i="13"/>
  <c r="E19" i="13"/>
  <c r="G17" i="13"/>
  <c r="E17" i="13"/>
  <c r="G15" i="13"/>
  <c r="E15" i="13"/>
  <c r="G13" i="13"/>
  <c r="E13" i="13"/>
  <c r="G12" i="13"/>
  <c r="E12" i="13"/>
  <c r="G22" i="12"/>
  <c r="E22" i="12"/>
  <c r="G20" i="12"/>
  <c r="E20" i="12"/>
  <c r="G19" i="12"/>
  <c r="E19" i="12"/>
  <c r="G17" i="12"/>
  <c r="E17" i="12"/>
  <c r="G15" i="12"/>
  <c r="E15" i="12"/>
  <c r="G13" i="12"/>
  <c r="E13" i="12"/>
  <c r="G12" i="12"/>
  <c r="E12" i="12"/>
  <c r="G22" i="11"/>
  <c r="E22" i="11"/>
  <c r="G20" i="11"/>
  <c r="E20" i="11"/>
  <c r="G19" i="11"/>
  <c r="E19" i="11"/>
  <c r="G17" i="11"/>
  <c r="E17" i="11"/>
  <c r="G15" i="11"/>
  <c r="E15" i="11"/>
  <c r="G13" i="11"/>
  <c r="E13" i="11"/>
  <c r="G12" i="11"/>
  <c r="E12" i="11"/>
  <c r="G13" i="10"/>
  <c r="E13" i="10"/>
  <c r="G12" i="10"/>
  <c r="E12" i="10"/>
  <c r="G13" i="9"/>
  <c r="E13" i="9"/>
  <c r="G12" i="9"/>
  <c r="E12" i="9"/>
  <c r="G19" i="8"/>
  <c r="E19" i="8"/>
  <c r="G17" i="8"/>
  <c r="E17" i="8"/>
  <c r="G15" i="8"/>
  <c r="E15" i="8"/>
  <c r="G14" i="8"/>
  <c r="E14" i="8"/>
  <c r="G12" i="8"/>
  <c r="E12" i="8"/>
  <c r="G25" i="7"/>
  <c r="E25" i="7"/>
  <c r="G23" i="7"/>
  <c r="E23" i="7"/>
  <c r="G21" i="7"/>
  <c r="E21" i="7"/>
  <c r="G19" i="7"/>
  <c r="E19" i="7"/>
  <c r="G17" i="7"/>
  <c r="E17" i="7"/>
  <c r="G15" i="7"/>
  <c r="E15" i="7"/>
  <c r="G13" i="7"/>
  <c r="E13" i="7"/>
  <c r="G12" i="7"/>
  <c r="E12" i="7"/>
  <c r="M51" i="6"/>
  <c r="E51" i="6"/>
  <c r="M50" i="6"/>
  <c r="E50" i="6"/>
  <c r="M49" i="6"/>
  <c r="E49" i="6"/>
  <c r="M48" i="6"/>
  <c r="E48" i="6"/>
  <c r="M47" i="6"/>
  <c r="E47" i="6"/>
  <c r="M46" i="6"/>
  <c r="E46" i="6"/>
  <c r="M45" i="6"/>
  <c r="E45" i="6"/>
  <c r="M44" i="6"/>
  <c r="E44" i="6"/>
  <c r="E43" i="6"/>
  <c r="M42" i="6"/>
  <c r="E42" i="6"/>
  <c r="M41" i="6"/>
  <c r="E41" i="6"/>
  <c r="M40" i="6"/>
  <c r="E40" i="6"/>
  <c r="M39" i="6"/>
  <c r="E39" i="6"/>
  <c r="M38" i="6"/>
  <c r="E38" i="6"/>
  <c r="M37" i="6"/>
  <c r="E37" i="6"/>
  <c r="M36" i="6"/>
  <c r="E36" i="6"/>
  <c r="E35" i="6"/>
  <c r="M34" i="6"/>
  <c r="E34" i="6"/>
  <c r="M33" i="6"/>
  <c r="E33" i="6"/>
  <c r="M32" i="6"/>
  <c r="E32" i="6"/>
  <c r="M31" i="6"/>
  <c r="E31" i="6"/>
  <c r="M30" i="6"/>
  <c r="E30" i="6"/>
  <c r="M29" i="6"/>
  <c r="E29" i="6"/>
  <c r="M28" i="6"/>
  <c r="E28" i="6"/>
  <c r="M27" i="6"/>
  <c r="E27" i="6"/>
  <c r="M26" i="6"/>
  <c r="E26" i="6"/>
  <c r="M25" i="6"/>
  <c r="E25" i="6"/>
  <c r="M24" i="6"/>
  <c r="E24" i="6"/>
  <c r="E23" i="6"/>
  <c r="M22" i="6"/>
  <c r="E22" i="6"/>
  <c r="M21" i="6"/>
  <c r="E21" i="6"/>
  <c r="M20" i="6"/>
  <c r="E20" i="6"/>
  <c r="M19" i="6"/>
  <c r="E19" i="6"/>
  <c r="M18" i="6"/>
  <c r="E18" i="6"/>
  <c r="M17" i="6"/>
  <c r="E17" i="6"/>
  <c r="M16" i="6"/>
  <c r="E16" i="6"/>
  <c r="M15" i="6"/>
  <c r="E15" i="6"/>
  <c r="M14" i="6"/>
  <c r="E14" i="6"/>
  <c r="M13" i="6"/>
  <c r="E13" i="6"/>
  <c r="E12" i="6"/>
  <c r="M11" i="6"/>
  <c r="E11" i="6"/>
  <c r="M10" i="6"/>
  <c r="E10" i="6"/>
  <c r="M9" i="6"/>
  <c r="E9" i="6"/>
  <c r="M8" i="6"/>
  <c r="E8" i="6"/>
  <c r="M7" i="6"/>
  <c r="E7" i="6"/>
  <c r="E6" i="6"/>
  <c r="G97" i="5"/>
  <c r="G95" i="5"/>
  <c r="G93" i="5"/>
  <c r="G91" i="5"/>
  <c r="G89" i="5"/>
  <c r="G87" i="5"/>
  <c r="G85" i="5"/>
  <c r="G83" i="5"/>
  <c r="G82" i="5"/>
  <c r="G80" i="5"/>
  <c r="G78" i="5"/>
  <c r="G76" i="5"/>
  <c r="G74" i="5"/>
  <c r="G72" i="5"/>
  <c r="G70" i="5"/>
  <c r="G68" i="5"/>
  <c r="G67" i="5"/>
  <c r="G65" i="5"/>
  <c r="G63" i="5"/>
  <c r="G61" i="5"/>
  <c r="G59" i="5"/>
  <c r="G57" i="5"/>
  <c r="G55" i="5"/>
  <c r="G53" i="5"/>
  <c r="G51" i="5"/>
  <c r="G49" i="5"/>
  <c r="G47" i="5"/>
  <c r="G45" i="5"/>
  <c r="G44" i="5"/>
  <c r="G42" i="5"/>
  <c r="G40" i="5"/>
  <c r="G38" i="5"/>
  <c r="G36" i="5"/>
  <c r="G34" i="5"/>
  <c r="G32" i="5"/>
  <c r="G30" i="5"/>
  <c r="G28" i="5"/>
  <c r="G26" i="5"/>
  <c r="G24" i="5"/>
  <c r="G23" i="5"/>
  <c r="G21" i="5"/>
  <c r="G19" i="5"/>
  <c r="G17" i="5"/>
  <c r="G15" i="5"/>
  <c r="G13" i="5"/>
  <c r="E97" i="5"/>
  <c r="E95" i="5"/>
  <c r="O95" i="5" s="1"/>
  <c r="E93" i="5"/>
  <c r="E91" i="5"/>
  <c r="E89" i="5"/>
  <c r="E82" i="5"/>
  <c r="M82" i="5" s="1"/>
  <c r="E80" i="5"/>
  <c r="E78" i="5"/>
  <c r="E67" i="5"/>
  <c r="E65" i="5"/>
  <c r="O65" i="5" s="1"/>
  <c r="E63" i="5"/>
  <c r="E61" i="5"/>
  <c r="E59" i="5"/>
  <c r="E57" i="5"/>
  <c r="O57" i="5" s="1"/>
  <c r="E55" i="5"/>
  <c r="E53" i="5"/>
  <c r="E51" i="5"/>
  <c r="E49" i="5"/>
  <c r="O49" i="5" s="1"/>
  <c r="E44" i="5"/>
  <c r="E42" i="5"/>
  <c r="E40" i="5"/>
  <c r="E38" i="5"/>
  <c r="O38" i="5" s="1"/>
  <c r="E36" i="5"/>
  <c r="E34" i="5"/>
  <c r="E32" i="5"/>
  <c r="E30" i="5"/>
  <c r="O30" i="5" s="1"/>
  <c r="E28" i="5"/>
  <c r="E23" i="5"/>
  <c r="E21" i="5"/>
  <c r="E19" i="5"/>
  <c r="O19" i="5" s="1"/>
  <c r="E17" i="5"/>
  <c r="E15" i="5"/>
  <c r="E87" i="5"/>
  <c r="E85" i="5"/>
  <c r="M85" i="5" s="1"/>
  <c r="E83" i="5"/>
  <c r="E76" i="5"/>
  <c r="E74" i="5"/>
  <c r="E72" i="5"/>
  <c r="O72" i="5" s="1"/>
  <c r="E70" i="5"/>
  <c r="E68" i="5"/>
  <c r="E47" i="5"/>
  <c r="E45" i="5"/>
  <c r="O45" i="5" s="1"/>
  <c r="E26" i="5"/>
  <c r="E24" i="5"/>
  <c r="E13" i="5"/>
  <c r="E12" i="5"/>
  <c r="O12" i="5" s="1"/>
  <c r="N17" i="7" l="1"/>
  <c r="N25" i="7"/>
  <c r="N14" i="8"/>
  <c r="N12" i="9"/>
  <c r="N12" i="11"/>
  <c r="N19" i="11"/>
  <c r="O13" i="12"/>
  <c r="O20" i="12"/>
  <c r="N12" i="13"/>
  <c r="N19" i="13"/>
  <c r="L13" i="5"/>
  <c r="M47" i="5"/>
  <c r="O87" i="5"/>
  <c r="M32" i="5"/>
  <c r="M51" i="5"/>
  <c r="M67" i="5"/>
  <c r="M89" i="5"/>
  <c r="O68" i="5"/>
  <c r="O76" i="5"/>
  <c r="O15" i="5"/>
  <c r="O23" i="5"/>
  <c r="O34" i="5"/>
  <c r="O42" i="5"/>
  <c r="O53" i="5"/>
  <c r="O61" i="5"/>
  <c r="M78" i="5"/>
  <c r="O91" i="5"/>
  <c r="N12" i="7"/>
  <c r="N15" i="7"/>
  <c r="N19" i="7"/>
  <c r="N23" i="7"/>
  <c r="N12" i="8"/>
  <c r="N15" i="8"/>
  <c r="N19" i="8"/>
  <c r="N13" i="9"/>
  <c r="N13" i="10"/>
  <c r="N13" i="11"/>
  <c r="N17" i="11"/>
  <c r="N20" i="11"/>
  <c r="O12" i="12"/>
  <c r="O15" i="12"/>
  <c r="O19" i="12"/>
  <c r="O22" i="12"/>
  <c r="N13" i="13"/>
  <c r="N17" i="13"/>
  <c r="N20" i="13"/>
  <c r="N12" i="14"/>
  <c r="N13" i="7"/>
  <c r="N21" i="7"/>
  <c r="N17" i="8"/>
  <c r="N12" i="10"/>
  <c r="N15" i="11"/>
  <c r="N22" i="11"/>
  <c r="O17" i="12"/>
  <c r="N15" i="13"/>
  <c r="N22" i="13"/>
  <c r="M74" i="5"/>
  <c r="M21" i="5"/>
  <c r="M40" i="5"/>
  <c r="M59" i="5"/>
  <c r="M97" i="5"/>
  <c r="M24" i="5"/>
  <c r="O26" i="5"/>
  <c r="M70" i="5"/>
  <c r="O83" i="5"/>
  <c r="M17" i="5"/>
  <c r="M28" i="5"/>
  <c r="M36" i="5"/>
  <c r="M44" i="5"/>
  <c r="M55" i="5"/>
  <c r="M63" i="5"/>
  <c r="O80" i="5"/>
  <c r="M93" i="5"/>
  <c r="F12" i="14"/>
  <c r="H12" i="14"/>
  <c r="K12" i="14"/>
  <c r="M12" i="14"/>
  <c r="O12" i="14"/>
  <c r="J12" i="14"/>
  <c r="L12" i="14"/>
  <c r="F12" i="13"/>
  <c r="H12" i="13"/>
  <c r="K12" i="13"/>
  <c r="M12" i="13"/>
  <c r="O12" i="13"/>
  <c r="F13" i="13"/>
  <c r="H13" i="13"/>
  <c r="K13" i="13"/>
  <c r="M13" i="13"/>
  <c r="O13" i="13"/>
  <c r="F15" i="13"/>
  <c r="H15" i="13"/>
  <c r="K15" i="13"/>
  <c r="M15" i="13"/>
  <c r="O15" i="13"/>
  <c r="F17" i="13"/>
  <c r="H17" i="13"/>
  <c r="K17" i="13"/>
  <c r="M17" i="13"/>
  <c r="O17" i="13"/>
  <c r="F19" i="13"/>
  <c r="H19" i="13"/>
  <c r="K19" i="13"/>
  <c r="M19" i="13"/>
  <c r="O19" i="13"/>
  <c r="F20" i="13"/>
  <c r="H20" i="13"/>
  <c r="K20" i="13"/>
  <c r="M20" i="13"/>
  <c r="O20" i="13"/>
  <c r="F22" i="13"/>
  <c r="H22" i="13"/>
  <c r="K22" i="13"/>
  <c r="M22" i="13"/>
  <c r="O22" i="13"/>
  <c r="J12" i="13"/>
  <c r="L12" i="13"/>
  <c r="J13" i="13"/>
  <c r="L13" i="13"/>
  <c r="J15" i="13"/>
  <c r="L15" i="13"/>
  <c r="J17" i="13"/>
  <c r="L17" i="13"/>
  <c r="J19" i="13"/>
  <c r="L19" i="13"/>
  <c r="J20" i="13"/>
  <c r="L20" i="13"/>
  <c r="J22" i="13"/>
  <c r="L22" i="13"/>
  <c r="J12" i="12"/>
  <c r="L12" i="12"/>
  <c r="N12" i="12"/>
  <c r="J13" i="12"/>
  <c r="L13" i="12"/>
  <c r="N13" i="12"/>
  <c r="J15" i="12"/>
  <c r="L15" i="12"/>
  <c r="N15" i="12"/>
  <c r="J17" i="12"/>
  <c r="L17" i="12"/>
  <c r="N17" i="12"/>
  <c r="J19" i="12"/>
  <c r="L19" i="12"/>
  <c r="N19" i="12"/>
  <c r="J20" i="12"/>
  <c r="L20" i="12"/>
  <c r="N20" i="12"/>
  <c r="J22" i="12"/>
  <c r="L22" i="12"/>
  <c r="N22" i="12"/>
  <c r="F12" i="12"/>
  <c r="H12" i="12"/>
  <c r="K12" i="12"/>
  <c r="M12" i="12"/>
  <c r="F13" i="12"/>
  <c r="H13" i="12"/>
  <c r="K13" i="12"/>
  <c r="M13" i="12"/>
  <c r="F15" i="12"/>
  <c r="H15" i="12"/>
  <c r="K15" i="12"/>
  <c r="M15" i="12"/>
  <c r="F17" i="12"/>
  <c r="H17" i="12"/>
  <c r="K17" i="12"/>
  <c r="M17" i="12"/>
  <c r="F19" i="12"/>
  <c r="H19" i="12"/>
  <c r="K19" i="12"/>
  <c r="M19" i="12"/>
  <c r="F20" i="12"/>
  <c r="H20" i="12"/>
  <c r="K20" i="12"/>
  <c r="M20" i="12"/>
  <c r="F22" i="12"/>
  <c r="H22" i="12"/>
  <c r="K22" i="12"/>
  <c r="M22" i="12"/>
  <c r="F12" i="11"/>
  <c r="H12" i="11"/>
  <c r="K12" i="11"/>
  <c r="M12" i="11"/>
  <c r="O12" i="11"/>
  <c r="F13" i="11"/>
  <c r="H13" i="11"/>
  <c r="K13" i="11"/>
  <c r="M13" i="11"/>
  <c r="O13" i="11"/>
  <c r="F15" i="11"/>
  <c r="H15" i="11"/>
  <c r="K15" i="11"/>
  <c r="M15" i="11"/>
  <c r="O15" i="11"/>
  <c r="F17" i="11"/>
  <c r="H17" i="11"/>
  <c r="K17" i="11"/>
  <c r="M17" i="11"/>
  <c r="O17" i="11"/>
  <c r="F19" i="11"/>
  <c r="H19" i="11"/>
  <c r="K19" i="11"/>
  <c r="M19" i="11"/>
  <c r="O19" i="11"/>
  <c r="F20" i="11"/>
  <c r="H20" i="11"/>
  <c r="K20" i="11"/>
  <c r="M20" i="11"/>
  <c r="O20" i="11"/>
  <c r="F22" i="11"/>
  <c r="H22" i="11"/>
  <c r="K22" i="11"/>
  <c r="M22" i="11"/>
  <c r="O22" i="11"/>
  <c r="J12" i="11"/>
  <c r="L12" i="11"/>
  <c r="J13" i="11"/>
  <c r="L13" i="11"/>
  <c r="J15" i="11"/>
  <c r="L15" i="11"/>
  <c r="J17" i="11"/>
  <c r="L17" i="11"/>
  <c r="J19" i="11"/>
  <c r="L19" i="11"/>
  <c r="J20" i="11"/>
  <c r="L20" i="11"/>
  <c r="J22" i="11"/>
  <c r="L22" i="11"/>
  <c r="F12" i="10"/>
  <c r="H12" i="10"/>
  <c r="K12" i="10"/>
  <c r="M12" i="10"/>
  <c r="O12" i="10"/>
  <c r="F13" i="10"/>
  <c r="H13" i="10"/>
  <c r="K13" i="10"/>
  <c r="M13" i="10"/>
  <c r="O13" i="10"/>
  <c r="J12" i="10"/>
  <c r="L12" i="10"/>
  <c r="J13" i="10"/>
  <c r="L13" i="10"/>
  <c r="F12" i="9"/>
  <c r="H12" i="9"/>
  <c r="K12" i="9"/>
  <c r="M12" i="9"/>
  <c r="O12" i="9"/>
  <c r="F13" i="9"/>
  <c r="H13" i="9"/>
  <c r="K13" i="9"/>
  <c r="M13" i="9"/>
  <c r="O13" i="9"/>
  <c r="J12" i="9"/>
  <c r="L12" i="9"/>
  <c r="J13" i="9"/>
  <c r="L13" i="9"/>
  <c r="F12" i="8"/>
  <c r="H12" i="8"/>
  <c r="K12" i="8"/>
  <c r="M12" i="8"/>
  <c r="O12" i="8"/>
  <c r="F14" i="8"/>
  <c r="H14" i="8"/>
  <c r="K14" i="8"/>
  <c r="M14" i="8"/>
  <c r="O14" i="8"/>
  <c r="F15" i="8"/>
  <c r="H15" i="8"/>
  <c r="K15" i="8"/>
  <c r="M15" i="8"/>
  <c r="O15" i="8"/>
  <c r="F17" i="8"/>
  <c r="H17" i="8"/>
  <c r="K17" i="8"/>
  <c r="M17" i="8"/>
  <c r="O17" i="8"/>
  <c r="F19" i="8"/>
  <c r="H19" i="8"/>
  <c r="K19" i="8"/>
  <c r="M19" i="8"/>
  <c r="O19" i="8"/>
  <c r="J12" i="8"/>
  <c r="L12" i="8"/>
  <c r="J14" i="8"/>
  <c r="L14" i="8"/>
  <c r="J15" i="8"/>
  <c r="L15" i="8"/>
  <c r="J17" i="8"/>
  <c r="L17" i="8"/>
  <c r="J19" i="8"/>
  <c r="L19" i="8"/>
  <c r="F12" i="7"/>
  <c r="H12" i="7"/>
  <c r="K12" i="7"/>
  <c r="M12" i="7"/>
  <c r="O12" i="7"/>
  <c r="F13" i="7"/>
  <c r="H13" i="7"/>
  <c r="K13" i="7"/>
  <c r="M13" i="7"/>
  <c r="O13" i="7"/>
  <c r="F15" i="7"/>
  <c r="H15" i="7"/>
  <c r="K15" i="7"/>
  <c r="M15" i="7"/>
  <c r="O15" i="7"/>
  <c r="F17" i="7"/>
  <c r="H17" i="7"/>
  <c r="K17" i="7"/>
  <c r="M17" i="7"/>
  <c r="O17" i="7"/>
  <c r="F19" i="7"/>
  <c r="H19" i="7"/>
  <c r="K19" i="7"/>
  <c r="M19" i="7"/>
  <c r="O19" i="7"/>
  <c r="F21" i="7"/>
  <c r="H21" i="7"/>
  <c r="K21" i="7"/>
  <c r="M21" i="7"/>
  <c r="O21" i="7"/>
  <c r="F23" i="7"/>
  <c r="H23" i="7"/>
  <c r="K23" i="7"/>
  <c r="M23" i="7"/>
  <c r="O23" i="7"/>
  <c r="F25" i="7"/>
  <c r="H25" i="7"/>
  <c r="K25" i="7"/>
  <c r="M25" i="7"/>
  <c r="O25" i="7"/>
  <c r="J12" i="7"/>
  <c r="L12" i="7"/>
  <c r="J13" i="7"/>
  <c r="L13" i="7"/>
  <c r="J15" i="7"/>
  <c r="L15" i="7"/>
  <c r="J17" i="7"/>
  <c r="L17" i="7"/>
  <c r="J19" i="7"/>
  <c r="L19" i="7"/>
  <c r="J21" i="7"/>
  <c r="L21" i="7"/>
  <c r="J23" i="7"/>
  <c r="L23" i="7"/>
  <c r="J25" i="7"/>
  <c r="L25" i="7"/>
  <c r="F12" i="5"/>
  <c r="F15" i="5"/>
  <c r="F19" i="5"/>
  <c r="F23" i="5"/>
  <c r="F26" i="5"/>
  <c r="F30" i="5"/>
  <c r="F34" i="5"/>
  <c r="F38" i="5"/>
  <c r="F42" i="5"/>
  <c r="F45" i="5"/>
  <c r="F49" i="5"/>
  <c r="F53" i="5"/>
  <c r="F57" i="5"/>
  <c r="F61" i="5"/>
  <c r="F65" i="5"/>
  <c r="F68" i="5"/>
  <c r="F72" i="5"/>
  <c r="F76" i="5"/>
  <c r="F80" i="5"/>
  <c r="F83" i="5"/>
  <c r="F87" i="5"/>
  <c r="F91" i="5"/>
  <c r="F95" i="5"/>
  <c r="H13" i="5"/>
  <c r="H17" i="5"/>
  <c r="H21" i="5"/>
  <c r="H24" i="5"/>
  <c r="H28" i="5"/>
  <c r="H32" i="5"/>
  <c r="H36" i="5"/>
  <c r="H40" i="5"/>
  <c r="H44" i="5"/>
  <c r="H47" i="5"/>
  <c r="H51" i="5"/>
  <c r="H55" i="5"/>
  <c r="H59" i="5"/>
  <c r="H63" i="5"/>
  <c r="H67" i="5"/>
  <c r="H70" i="5"/>
  <c r="H74" i="5"/>
  <c r="H78" i="5"/>
  <c r="H82" i="5"/>
  <c r="H85" i="5"/>
  <c r="H89" i="5"/>
  <c r="H93" i="5"/>
  <c r="H97" i="5"/>
  <c r="J13" i="5"/>
  <c r="J17" i="5"/>
  <c r="J21" i="5"/>
  <c r="J24" i="5"/>
  <c r="J28" i="5"/>
  <c r="J32" i="5"/>
  <c r="J36" i="5"/>
  <c r="J40" i="5"/>
  <c r="J44" i="5"/>
  <c r="J47" i="5"/>
  <c r="J51" i="5"/>
  <c r="J55" i="5"/>
  <c r="J59" i="5"/>
  <c r="J63" i="5"/>
  <c r="J67" i="5"/>
  <c r="J70" i="5"/>
  <c r="J74" i="5"/>
  <c r="J78" i="5"/>
  <c r="J82" i="5"/>
  <c r="J85" i="5"/>
  <c r="J89" i="5"/>
  <c r="J93" i="5"/>
  <c r="J97" i="5"/>
  <c r="L12" i="5"/>
  <c r="N12" i="5"/>
  <c r="M13" i="5"/>
  <c r="K13" i="5"/>
  <c r="L15" i="5"/>
  <c r="N15" i="5"/>
  <c r="L17" i="5"/>
  <c r="N17" i="5"/>
  <c r="L19" i="5"/>
  <c r="N19" i="5"/>
  <c r="L21" i="5"/>
  <c r="N21" i="5"/>
  <c r="L23" i="5"/>
  <c r="N23" i="5"/>
  <c r="L24" i="5"/>
  <c r="N24" i="5"/>
  <c r="L26" i="5"/>
  <c r="N26" i="5"/>
  <c r="L28" i="5"/>
  <c r="N28" i="5"/>
  <c r="L30" i="5"/>
  <c r="N30" i="5"/>
  <c r="L32" i="5"/>
  <c r="N32" i="5"/>
  <c r="L34" i="5"/>
  <c r="N34" i="5"/>
  <c r="L36" i="5"/>
  <c r="N36" i="5"/>
  <c r="L38" i="5"/>
  <c r="N38" i="5"/>
  <c r="L40" i="5"/>
  <c r="N40" i="5"/>
  <c r="L42" i="5"/>
  <c r="N42" i="5"/>
  <c r="L44" i="5"/>
  <c r="N44" i="5"/>
  <c r="L45" i="5"/>
  <c r="N45" i="5"/>
  <c r="L47" i="5"/>
  <c r="N47" i="5"/>
  <c r="L49" i="5"/>
  <c r="N49" i="5"/>
  <c r="L51" i="5"/>
  <c r="N51" i="5"/>
  <c r="L53" i="5"/>
  <c r="N53" i="5"/>
  <c r="L55" i="5"/>
  <c r="N55" i="5"/>
  <c r="L57" i="5"/>
  <c r="N57" i="5"/>
  <c r="L59" i="5"/>
  <c r="N59" i="5"/>
  <c r="L61" i="5"/>
  <c r="N61" i="5"/>
  <c r="L63" i="5"/>
  <c r="N63" i="5"/>
  <c r="L65" i="5"/>
  <c r="N65" i="5"/>
  <c r="L67" i="5"/>
  <c r="N67" i="5"/>
  <c r="L68" i="5"/>
  <c r="N68" i="5"/>
  <c r="L70" i="5"/>
  <c r="N70" i="5"/>
  <c r="L72" i="5"/>
  <c r="N72" i="5"/>
  <c r="L74" i="5"/>
  <c r="N74" i="5"/>
  <c r="L76" i="5"/>
  <c r="N76" i="5"/>
  <c r="L78" i="5"/>
  <c r="N78" i="5"/>
  <c r="L80" i="5"/>
  <c r="N80" i="5"/>
  <c r="L82" i="5"/>
  <c r="N82" i="5"/>
  <c r="L83" i="5"/>
  <c r="N83" i="5"/>
  <c r="L85" i="5"/>
  <c r="N85" i="5"/>
  <c r="L87" i="5"/>
  <c r="N87" i="5"/>
  <c r="L89" i="5"/>
  <c r="N89" i="5"/>
  <c r="L91" i="5"/>
  <c r="N91" i="5"/>
  <c r="L93" i="5"/>
  <c r="N93" i="5"/>
  <c r="L95" i="5"/>
  <c r="N95" i="5"/>
  <c r="L97" i="5"/>
  <c r="N97" i="5"/>
  <c r="O13" i="5"/>
  <c r="O17" i="5"/>
  <c r="O21" i="5"/>
  <c r="O24" i="5"/>
  <c r="O28" i="5"/>
  <c r="O32" i="5"/>
  <c r="O36" i="5"/>
  <c r="O40" i="5"/>
  <c r="O44" i="5"/>
  <c r="O47" i="5"/>
  <c r="O51" i="5"/>
  <c r="O55" i="5"/>
  <c r="O59" i="5"/>
  <c r="O63" i="5"/>
  <c r="O67" i="5"/>
  <c r="O70" i="5"/>
  <c r="O74" i="5"/>
  <c r="O78" i="5"/>
  <c r="O82" i="5"/>
  <c r="O85" i="5"/>
  <c r="O89" i="5"/>
  <c r="O93" i="5"/>
  <c r="O97" i="5"/>
  <c r="F13" i="5"/>
  <c r="F17" i="5"/>
  <c r="F21" i="5"/>
  <c r="F24" i="5"/>
  <c r="F28" i="5"/>
  <c r="F32" i="5"/>
  <c r="F36" i="5"/>
  <c r="F40" i="5"/>
  <c r="F44" i="5"/>
  <c r="F47" i="5"/>
  <c r="F51" i="5"/>
  <c r="F55" i="5"/>
  <c r="F59" i="5"/>
  <c r="F63" i="5"/>
  <c r="F67" i="5"/>
  <c r="F70" i="5"/>
  <c r="F74" i="5"/>
  <c r="F78" i="5"/>
  <c r="F82" i="5"/>
  <c r="F85" i="5"/>
  <c r="F89" i="5"/>
  <c r="F93" i="5"/>
  <c r="F97" i="5"/>
  <c r="H12" i="5"/>
  <c r="H15" i="5"/>
  <c r="H19" i="5"/>
  <c r="H23" i="5"/>
  <c r="H26" i="5"/>
  <c r="H30" i="5"/>
  <c r="H34" i="5"/>
  <c r="H38" i="5"/>
  <c r="H42" i="5"/>
  <c r="H45" i="5"/>
  <c r="H49" i="5"/>
  <c r="H53" i="5"/>
  <c r="H57" i="5"/>
  <c r="H61" i="5"/>
  <c r="H65" i="5"/>
  <c r="H68" i="5"/>
  <c r="H72" i="5"/>
  <c r="H76" i="5"/>
  <c r="H80" i="5"/>
  <c r="H83" i="5"/>
  <c r="H87" i="5"/>
  <c r="H91" i="5"/>
  <c r="H95" i="5"/>
  <c r="J12" i="5"/>
  <c r="J15" i="5"/>
  <c r="J19" i="5"/>
  <c r="J23" i="5"/>
  <c r="J26" i="5"/>
  <c r="J30" i="5"/>
  <c r="J34" i="5"/>
  <c r="J38" i="5"/>
  <c r="J42" i="5"/>
  <c r="J45" i="5"/>
  <c r="J49" i="5"/>
  <c r="J53" i="5"/>
  <c r="J57" i="5"/>
  <c r="J61" i="5"/>
  <c r="J65" i="5"/>
  <c r="J68" i="5"/>
  <c r="J72" i="5"/>
  <c r="J76" i="5"/>
  <c r="J80" i="5"/>
  <c r="J83" i="5"/>
  <c r="J87" i="5"/>
  <c r="J91" i="5"/>
  <c r="J95" i="5"/>
  <c r="K12" i="5"/>
  <c r="M12" i="5"/>
  <c r="N13" i="5"/>
  <c r="K15" i="5"/>
  <c r="M15" i="5"/>
  <c r="K17" i="5"/>
  <c r="K19" i="5"/>
  <c r="M19" i="5"/>
  <c r="K21" i="5"/>
  <c r="K23" i="5"/>
  <c r="M23" i="5"/>
  <c r="K24" i="5"/>
  <c r="K26" i="5"/>
  <c r="M26" i="5"/>
  <c r="K28" i="5"/>
  <c r="K30" i="5"/>
  <c r="M30" i="5"/>
  <c r="K32" i="5"/>
  <c r="K34" i="5"/>
  <c r="M34" i="5"/>
  <c r="K36" i="5"/>
  <c r="K38" i="5"/>
  <c r="M38" i="5"/>
  <c r="K40" i="5"/>
  <c r="K42" i="5"/>
  <c r="M42" i="5"/>
  <c r="K44" i="5"/>
  <c r="K45" i="5"/>
  <c r="M45" i="5"/>
  <c r="K47" i="5"/>
  <c r="K49" i="5"/>
  <c r="M49" i="5"/>
  <c r="K51" i="5"/>
  <c r="K53" i="5"/>
  <c r="M53" i="5"/>
  <c r="K55" i="5"/>
  <c r="K57" i="5"/>
  <c r="M57" i="5"/>
  <c r="K59" i="5"/>
  <c r="K61" i="5"/>
  <c r="M61" i="5"/>
  <c r="K63" i="5"/>
  <c r="K65" i="5"/>
  <c r="M65" i="5"/>
  <c r="K67" i="5"/>
  <c r="K68" i="5"/>
  <c r="M68" i="5"/>
  <c r="K70" i="5"/>
  <c r="K72" i="5"/>
  <c r="M72" i="5"/>
  <c r="K74" i="5"/>
  <c r="K76" i="5"/>
  <c r="M76" i="5"/>
  <c r="K78" i="5"/>
  <c r="K80" i="5"/>
  <c r="M80" i="5"/>
  <c r="K82" i="5"/>
  <c r="K83" i="5"/>
  <c r="M83" i="5"/>
  <c r="K85" i="5"/>
  <c r="K87" i="5"/>
  <c r="M87" i="5"/>
  <c r="K89" i="5"/>
  <c r="K91" i="5"/>
  <c r="M91" i="5"/>
  <c r="K93" i="5"/>
  <c r="K95" i="5"/>
  <c r="M95" i="5"/>
  <c r="K97" i="5"/>
  <c r="G12" i="5" l="1"/>
</calcChain>
</file>

<file path=xl/sharedStrings.xml><?xml version="1.0" encoding="utf-8"?>
<sst xmlns="http://schemas.openxmlformats.org/spreadsheetml/2006/main" count="788" uniqueCount="166">
  <si>
    <t>S</t>
  </si>
  <si>
    <t>M</t>
  </si>
  <si>
    <t>E</t>
  </si>
  <si>
    <t>SERIE</t>
  </si>
  <si>
    <t>CONVENCIONES</t>
  </si>
  <si>
    <t>CT</t>
  </si>
  <si>
    <t>UNIDAD ADMINISTRATIVA ESPECIAL CUERPO OFICIAL DE BOMBEROS</t>
  </si>
  <si>
    <t>PROCEDIMIENTO</t>
  </si>
  <si>
    <t>TABLA DE VALORACION DOCUMENTAL</t>
  </si>
  <si>
    <t>O.P.</t>
  </si>
  <si>
    <t>SUB. SERIE</t>
  </si>
  <si>
    <t>CODIGO</t>
  </si>
  <si>
    <t>RETENCION</t>
  </si>
  <si>
    <t>DISPOSICION FINAL</t>
  </si>
  <si>
    <t>06</t>
  </si>
  <si>
    <t>g</t>
  </si>
  <si>
    <t>SERIE DOCUMENTAL</t>
  </si>
  <si>
    <t>CONSERVACION TOTAL</t>
  </si>
  <si>
    <t>SUBSERIE DOCUMENTAL</t>
  </si>
  <si>
    <t xml:space="preserve">c </t>
  </si>
  <si>
    <t>FONDO:</t>
  </si>
  <si>
    <r>
      <rPr>
        <b/>
        <sz val="9"/>
        <rFont val="Tahoma"/>
        <family val="2"/>
      </rPr>
      <t xml:space="preserve">S  </t>
    </r>
    <r>
      <rPr>
        <sz val="9"/>
        <rFont val="Tahoma"/>
        <family val="2"/>
      </rPr>
      <t xml:space="preserve">            SELECCIÓN</t>
    </r>
  </si>
  <si>
    <r>
      <rPr>
        <b/>
        <sz val="9"/>
        <rFont val="Tahoma"/>
        <family val="2"/>
      </rPr>
      <t>M</t>
    </r>
    <r>
      <rPr>
        <sz val="9"/>
        <rFont val="Tahoma"/>
        <family val="2"/>
      </rPr>
      <t xml:space="preserve">             MICROFILMACION</t>
    </r>
  </si>
  <si>
    <r>
      <rPr>
        <b/>
        <sz val="9"/>
        <rFont val="Tahoma"/>
        <family val="2"/>
      </rPr>
      <t xml:space="preserve">E  </t>
    </r>
    <r>
      <rPr>
        <sz val="9"/>
        <rFont val="Tahoma"/>
        <family val="2"/>
      </rPr>
      <t xml:space="preserve">            ELIMINACION</t>
    </r>
  </si>
  <si>
    <t xml:space="preserve">Codigo: </t>
  </si>
  <si>
    <t>Fecha:</t>
  </si>
  <si>
    <t>CODIGO 1</t>
  </si>
  <si>
    <t>FICHA</t>
  </si>
  <si>
    <t>0000</t>
  </si>
  <si>
    <t>10</t>
  </si>
  <si>
    <t>11</t>
  </si>
  <si>
    <t>12</t>
  </si>
  <si>
    <t>13</t>
  </si>
  <si>
    <t>14</t>
  </si>
  <si>
    <t>15</t>
  </si>
  <si>
    <t>16</t>
  </si>
  <si>
    <t>17</t>
  </si>
  <si>
    <t>18</t>
  </si>
  <si>
    <t>19</t>
  </si>
  <si>
    <t>20</t>
  </si>
  <si>
    <t>21</t>
  </si>
  <si>
    <t>22</t>
  </si>
  <si>
    <t>23</t>
  </si>
  <si>
    <t>24</t>
  </si>
  <si>
    <t>25</t>
  </si>
  <si>
    <t>26</t>
  </si>
  <si>
    <t>27</t>
  </si>
  <si>
    <t>28</t>
  </si>
  <si>
    <t>29</t>
  </si>
  <si>
    <t>30</t>
  </si>
  <si>
    <t>01</t>
  </si>
  <si>
    <t>02</t>
  </si>
  <si>
    <t>03</t>
  </si>
  <si>
    <t>04</t>
  </si>
  <si>
    <t>05</t>
  </si>
  <si>
    <t>07</t>
  </si>
  <si>
    <t>08</t>
  </si>
  <si>
    <t>09</t>
  </si>
  <si>
    <t>SUBSERIE</t>
  </si>
  <si>
    <t>UNIDAD ADMINISTRATIVA - SECCION:</t>
  </si>
  <si>
    <t>OFICINA PRODUCTORA - SUBSECCION:</t>
  </si>
  <si>
    <t>DISTECAR LTDA</t>
  </si>
  <si>
    <t>PROYECTO ARCHIVO BOMBEROS DE BOGOTA</t>
  </si>
  <si>
    <t>MATRIZ DE VALORACION</t>
  </si>
  <si>
    <t>CONTROL</t>
  </si>
  <si>
    <t>N°. FICHA</t>
  </si>
  <si>
    <t>C. SERIE</t>
  </si>
  <si>
    <t>C. SUBSERIE</t>
  </si>
  <si>
    <t>SERIES Y SUBSERIES DOCUMENTALES</t>
  </si>
  <si>
    <t>PROCEDIMIENTO 1</t>
  </si>
  <si>
    <t>ACTAS</t>
  </si>
  <si>
    <t>X</t>
  </si>
  <si>
    <t>No desarrollan valores secundarios, debido a que los originales reposan en la Secretaria de Gobierno</t>
  </si>
  <si>
    <t>Constituyen parte de la memoria histórica de la entidad, por cuanto reflejan el desarrollo de actividades misionales en cumplimiento de las funciones administrativas de cada una de las dependencias a través del tiempo</t>
  </si>
  <si>
    <t>CAJA MENOR</t>
  </si>
  <si>
    <t>Se eliminan una vez cumplido el tiempo de retención en el archivo central por no generar valores secundarios</t>
  </si>
  <si>
    <t>COMPROBANTES DE ALMACEN</t>
  </si>
  <si>
    <t>CONTRATOS</t>
  </si>
  <si>
    <t>Seleccionar por cada año de producción documental aquellos contratos que representen inversiones importantes para la unidad y que tengan trascendencia para el desarrollo misional de la misma</t>
  </si>
  <si>
    <t>CORRESPONDENCIA</t>
  </si>
  <si>
    <t>CORRESPONDENCIA EXTERNA</t>
  </si>
  <si>
    <t>Constituyen parte de la memoria histórica, porque testimonian el desarrollo de las actividades realizadas en cumplimiento de las funciones administrativas</t>
  </si>
  <si>
    <t>Constituyen parte de la memoria histórica de la entidad, porque reflejan y testimonian el desarrollo de las actividades realizadas por cada dependencia en cumplimiento de las funciones administrativas</t>
  </si>
  <si>
    <t>CUENTAS DE ALMACEN</t>
  </si>
  <si>
    <t>CUENTAS DEL FONDO BOMBEROS</t>
  </si>
  <si>
    <t>Seleccionar como muestra representativa las cuentas del fondo de bomberos de diciembre de cada año, teniendo en cuenta que en este mes el movimiento es mayor</t>
  </si>
  <si>
    <t>Constituyen parte de la memoria histórica de la entidad y  permite evidenciar el cumplimiento de tareas y objetivos tanto de las oficinas administrativas como de  las estaciones</t>
  </si>
  <si>
    <t>DIRECTIVAS DE INSTRUCCIÓN</t>
  </si>
  <si>
    <t>Constituyen parte de la memoria histórica de la entidad, porque son el testimonio de las directrices en materia de capacitación impartidas por el cuerpo oficial de bomberos a través del tiempo</t>
  </si>
  <si>
    <t>ESTADISTICAS MENSUALES DE SERVICIOS PRESTADOS</t>
  </si>
  <si>
    <t>Constituyen parte del patrimonio documental de la entidad, por cuanto consolidan las actividades realizadas en la atención de los diferentes servicios de emergencia</t>
  </si>
  <si>
    <t>EXPEDIENTES DE MAQUINAS DE BOMBEROS</t>
  </si>
  <si>
    <t>Se eliminan una vez cumplido el tiempo de retención en el  archivo central por no generar valores secundarios</t>
  </si>
  <si>
    <t>HISTORIAS LABORALES</t>
  </si>
  <si>
    <t>Una vez la documentación pierda todos sus valores primarios, se puede proceder a su selección de la siguiente forma:
Historias Laborales anteriores al año de 1968 deben ser transferidas en su totalidad al Archivo de Bogotá, según los protocolos establecidos para esta actividad.
Historias Laborales posteriores al año de 1968 deben ser seleccionadas cada 20 años por niveles jerárquicos de empleos, con las características de ser las más completas de la entidad y en las cantidades estipuladas en el punto anterior</t>
  </si>
  <si>
    <t>INFORMATIVOS ADMINISTRATIVOS</t>
  </si>
  <si>
    <t>Se conservan totalmente por evidenciar el proceso particular de investigaciones internas en el Cuerpo de Bomberos</t>
  </si>
  <si>
    <t>INFORMES</t>
  </si>
  <si>
    <t>INFORMES DE GESTION</t>
  </si>
  <si>
    <t>Constituyen parte de la memoria histórica y reflejan las actividades realizadas en cumplimiento de las funciones administrativas</t>
  </si>
  <si>
    <t>INFORMES DE SERVICIOS</t>
  </si>
  <si>
    <t>Constituyen parte del patrimonio documental de la entidad, por cuanto evidencian y describen de manera detallada, las actividades realizadas en la atención de los servicios de emergencia</t>
  </si>
  <si>
    <t>Se eliminan una vez cumplido el tiempo en archivo central por no generar valores secundarios y porque son renovadas cada año</t>
  </si>
  <si>
    <t>Constituyen parte de la memoria histórica de la entidad, porque reflejan el desarrollo detallado de las actividades realizadas en cumplimiento de la atención de emergencias</t>
  </si>
  <si>
    <t>LIBROS OFICIALES</t>
  </si>
  <si>
    <t>LICITACIONES</t>
  </si>
  <si>
    <t>NOVEDADES DE NOMINA</t>
  </si>
  <si>
    <t>ORDENES GENERALES</t>
  </si>
  <si>
    <t>Constituyen parte de la memoria histórica de la entidad y reflejan las actividades realizadas en cumplimiento de los objetivos misionales del cuerpo oficial de bomberos</t>
  </si>
  <si>
    <t>ORDENES INTERNAS</t>
  </si>
  <si>
    <t>PETICIONES, QUEJAS Y RECLAMOS</t>
  </si>
  <si>
    <t>Seleccionar una muestra representativa del diez por ciento (10%) de la producción documental anual</t>
  </si>
  <si>
    <t>PLANES</t>
  </si>
  <si>
    <t>PLANES DE ACCION</t>
  </si>
  <si>
    <t>PLANES DE COMPRAS</t>
  </si>
  <si>
    <t>Se eliminan una vez cumplido el tiempo de retención en el archivo central por no generar valores secundarios y porque se actualizan permanentemente</t>
  </si>
  <si>
    <t>PLANES DE CONTINGENCIA</t>
  </si>
  <si>
    <t>PLANES DE EMERGENCIA EXTERNOS</t>
  </si>
  <si>
    <t>Se eliminan una vez cumplido el tiempo de retención en el  archivo central por no generar valores secundarios y porque se actualizan permanentemente</t>
  </si>
  <si>
    <t>PLANES ESTRATEGICOS</t>
  </si>
  <si>
    <t>PRESTAMOS</t>
  </si>
  <si>
    <t>PROCESOS DISCIPLINARIOS</t>
  </si>
  <si>
    <t>Se debe hacer una selección combinada por muestreo aleatorio simple, aplicado al total de expedientes por cada nivel de cargo administrativo (10%), y por tipo de falta investigada o sancionada, privilegiando las faltas más graves o complejas</t>
  </si>
  <si>
    <t>PROGRAMAS</t>
  </si>
  <si>
    <t>PROGRAMAS DE BIENESTAR SOCIAL</t>
  </si>
  <si>
    <t>PROGRAMAS DE CAPACITACION</t>
  </si>
  <si>
    <t>Seleccionar la documentación que corresponda a los cursos de formación como Bomberos tanto para ingreso como de ascenso</t>
  </si>
  <si>
    <t>PROGRAMAS DE MANTENIMIENTO DE MAQUINAS DE BOMBEROS</t>
  </si>
  <si>
    <t>RECIBOS DE CAJA</t>
  </si>
  <si>
    <t>REGISTRO DE LLAMADAS DE EMERGENCIA</t>
  </si>
  <si>
    <t>31</t>
  </si>
  <si>
    <t>REPORTE DIARIO DE SERVICIOS DE EMERGENCIA ATENDIDOS</t>
  </si>
  <si>
    <t>Se eliminan por no generar valores secundarios y la información se encuentra detallada en otros asuntos documentales, como las minutas y los informes de servicios, series estas de conservación total</t>
  </si>
  <si>
    <t>32</t>
  </si>
  <si>
    <t>RESOLUCIONES</t>
  </si>
  <si>
    <t>Constituyen parte de la memoria histórica de la entidad por cuanto son el testimonio de la toma de decisiones administrativas</t>
  </si>
  <si>
    <t>33</t>
  </si>
  <si>
    <t>SOLICITUDES DE LICENCIAS DE FUNCIONAMIENTO</t>
  </si>
  <si>
    <t>ACTAS DEL PUESTO DE MANDO UNIFICADO</t>
  </si>
  <si>
    <t>ACTAS DE ENTREGA DE CARGOS</t>
  </si>
  <si>
    <t>CORRESPONDENCIA INTERNA</t>
  </si>
  <si>
    <t>DIAGNOSTICOS GENERALES DE ESTACIONES</t>
  </si>
  <si>
    <t>INSPECCIONES TECNICAS DE SEGURIDAD A ESTABLECIMIENTOS COMERCIALES</t>
  </si>
  <si>
    <t>INVENTARIOS DE ELEMENTOS DEVOLUTIVOS</t>
  </si>
  <si>
    <t>LIBROS DE MINUTAS DE SERVICIOS PRESTADOS</t>
  </si>
  <si>
    <t>Se conservan totalmente por cuanto recogen de manera consolidada la información contable y financiera de la entidad y testimonian la situación económica de la misma</t>
  </si>
  <si>
    <t>ESTA OFICINA NO RESGISTRA DOCUMENTOS</t>
  </si>
  <si>
    <t>SECCION DE BOMBEROS</t>
  </si>
  <si>
    <t>100 DEPARTAMENTO DE INCENDIOS - COMANDO GENERAL</t>
  </si>
  <si>
    <t>PERIODO 1 (01-11-1949 AL 31-12-1969)</t>
  </si>
  <si>
    <t>110 SUBCOMANDO</t>
  </si>
  <si>
    <t>111 INSTRUCCIÓN</t>
  </si>
  <si>
    <t>112 PREVENCION</t>
  </si>
  <si>
    <t>113 ESTACION DE BOMBEROS B-1 CHAPINERO</t>
  </si>
  <si>
    <t>113 ESTACION DE BOMBEROS B-2 CENTRAL</t>
  </si>
  <si>
    <t>113 ESTACION DE BOMBEROS B-3 RESTREPO</t>
  </si>
  <si>
    <t>113 ESTACION DE BOMBEROS B-5 KENNEDY</t>
  </si>
  <si>
    <t>100</t>
  </si>
  <si>
    <t>110</t>
  </si>
  <si>
    <t>111</t>
  </si>
  <si>
    <t>112</t>
  </si>
  <si>
    <t>113</t>
  </si>
  <si>
    <t>100 DEPARTAMENTO DE INCENDIOS</t>
  </si>
  <si>
    <t>SECCION:</t>
  </si>
  <si>
    <t>SUBSECCION:</t>
  </si>
  <si>
    <t>ASUNTO O SERIE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</si>
</sst>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50" x14ac:knownFonts="1">
    <font>
      <sz val="11"/>
      <color theme="1"/>
      <name val="Tahoma"/>
      <family val="2"/>
    </font>
    <font>
      <sz val="11"/>
      <color theme="1"/>
      <name val="Calibri"/>
      <family val="2"/>
      <scheme val="minor"/>
    </font>
    <font>
      <sz val="10"/>
      <name val="Arial"/>
      <family val="2"/>
    </font>
    <font>
      <sz val="8"/>
      <name val="Tahoma"/>
      <family val="2"/>
    </font>
    <font>
      <b/>
      <sz val="8"/>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8"/>
      <name val="Tahoma"/>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8"/>
      <name val="Calibri"/>
      <family val="2"/>
    </font>
    <font>
      <b/>
      <sz val="11"/>
      <color theme="1"/>
      <name val="Tahoma"/>
      <family val="2"/>
    </font>
    <font>
      <b/>
      <sz val="9"/>
      <name val="Tahoma"/>
      <family val="2"/>
    </font>
    <font>
      <b/>
      <sz val="8"/>
      <name val="Webdings"/>
      <family val="1"/>
      <charset val="2"/>
    </font>
    <font>
      <sz val="9"/>
      <name val="Tahoma"/>
      <family val="2"/>
    </font>
    <font>
      <sz val="10"/>
      <name val="Tahoma"/>
      <family val="2"/>
    </font>
    <font>
      <sz val="12"/>
      <name val="Tahoma"/>
      <family val="2"/>
    </font>
    <font>
      <b/>
      <sz val="18"/>
      <name val="Tahoma"/>
      <family val="2"/>
    </font>
    <font>
      <b/>
      <sz val="16"/>
      <name val="Tahoma"/>
      <family val="2"/>
    </font>
    <font>
      <b/>
      <sz val="12"/>
      <name val="Tahoma"/>
      <family val="2"/>
    </font>
    <font>
      <b/>
      <sz val="11"/>
      <name val="Tahoma"/>
      <family val="2"/>
    </font>
    <font>
      <b/>
      <sz val="10"/>
      <color indexed="8"/>
      <name val="Tahoma"/>
      <family val="2"/>
    </font>
    <font>
      <b/>
      <sz val="10"/>
      <name val="Tahoma"/>
      <family val="2"/>
    </font>
    <font>
      <sz val="10"/>
      <color indexed="8"/>
      <name val="Tahoma"/>
      <family val="2"/>
    </font>
    <font>
      <b/>
      <sz val="14"/>
      <name val="Tahoma"/>
      <family val="2"/>
    </font>
    <font>
      <sz val="14"/>
      <color indexed="8"/>
      <name val="Tahoma"/>
      <family val="2"/>
    </font>
    <font>
      <sz val="14"/>
      <name val="Tahoma"/>
      <family val="2"/>
    </font>
    <font>
      <sz val="11"/>
      <color theme="1"/>
      <name val="Tahoma"/>
      <family val="2"/>
    </font>
    <font>
      <sz val="11"/>
      <name val="Tahoma"/>
      <family val="2"/>
    </font>
    <font>
      <b/>
      <sz val="24"/>
      <name val="Tahoma"/>
      <family val="2"/>
    </font>
    <font>
      <b/>
      <sz val="22"/>
      <name val="Tahoma"/>
      <family val="2"/>
    </font>
    <font>
      <b/>
      <sz val="11"/>
      <name val="Arial"/>
      <family val="2"/>
    </font>
    <font>
      <sz val="9"/>
      <name val="Arial"/>
      <family val="2"/>
    </font>
    <font>
      <b/>
      <sz val="9"/>
      <name val="Arial"/>
      <family val="2"/>
    </font>
    <font>
      <b/>
      <u/>
      <sz val="8"/>
      <name val="Arial"/>
      <family val="2"/>
    </font>
    <font>
      <b/>
      <sz val="8"/>
      <name val="Arial"/>
      <family val="2"/>
    </font>
    <font>
      <sz val="8"/>
      <name val="Arial"/>
      <family val="2"/>
    </font>
    <font>
      <b/>
      <sz val="16"/>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48">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8"/>
      </bottom>
      <diagonal/>
    </border>
    <border>
      <left style="medium">
        <color indexed="64"/>
      </left>
      <right style="medium">
        <color indexed="64"/>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medium">
        <color indexed="64"/>
      </right>
      <top/>
      <bottom style="medium">
        <color indexed="8"/>
      </bottom>
      <diagonal/>
    </border>
    <border>
      <left style="medium">
        <color indexed="8"/>
      </left>
      <right style="medium">
        <color indexed="8"/>
      </right>
      <top/>
      <bottom/>
      <diagonal/>
    </border>
    <border>
      <left/>
      <right style="medium">
        <color indexed="8"/>
      </right>
      <top/>
      <bottom/>
      <diagonal/>
    </border>
    <border>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8"/>
      </left>
      <right style="medium">
        <color indexed="64"/>
      </right>
      <top/>
      <bottom/>
      <diagonal/>
    </border>
    <border>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8"/>
      </right>
      <top/>
      <bottom style="thin">
        <color indexed="64"/>
      </bottom>
      <diagonal/>
    </border>
    <border>
      <left style="medium">
        <color indexed="8"/>
      </left>
      <right style="medium">
        <color indexed="8"/>
      </right>
      <top/>
      <bottom style="thin">
        <color indexed="64"/>
      </bottom>
      <diagonal/>
    </border>
    <border>
      <left style="medium">
        <color indexed="8"/>
      </left>
      <right style="medium">
        <color indexed="64"/>
      </right>
      <top/>
      <bottom style="thin">
        <color indexed="64"/>
      </bottom>
      <diagonal/>
    </border>
    <border>
      <left style="medium">
        <color indexed="8"/>
      </left>
      <right/>
      <top style="medium">
        <color indexed="64"/>
      </top>
      <bottom style="medium">
        <color indexed="8"/>
      </bottom>
      <diagonal/>
    </border>
    <border>
      <left/>
      <right/>
      <top style="medium">
        <color indexed="64"/>
      </top>
      <bottom style="medium">
        <color indexed="8"/>
      </bottom>
      <diagonal/>
    </border>
    <border>
      <left/>
      <right style="medium">
        <color indexed="8"/>
      </right>
      <top style="medium">
        <color indexed="64"/>
      </top>
      <bottom style="medium">
        <color indexed="8"/>
      </bottom>
      <diagonal/>
    </border>
    <border>
      <left/>
      <right style="medium">
        <color indexed="64"/>
      </right>
      <top/>
      <bottom style="medium">
        <color indexed="64"/>
      </bottom>
      <diagonal/>
    </border>
  </borders>
  <cellStyleXfs count="721">
    <xf numFmtId="0" fontId="0" fillId="0" borderId="0"/>
    <xf numFmtId="0" fontId="2" fillId="0" borderId="0"/>
    <xf numFmtId="0" fontId="2" fillId="0" borderId="0"/>
    <xf numFmtId="0" fontId="2" fillId="0" borderId="0"/>
    <xf numFmtId="0" fontId="2" fillId="0" borderId="0"/>
    <xf numFmtId="0" fontId="2" fillId="0" borderId="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8" fillId="16" borderId="10"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9" fillId="17" borderId="11" applyNumberFormat="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2" fillId="7" borderId="10" applyNumberFormat="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64" fontId="14" fillId="0" borderId="0" applyFont="0" applyFill="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5" fillId="23" borderId="13" applyNumberFormat="0" applyFon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6" fillId="16" borderId="14"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0" fillId="0" borderId="0" applyNumberFormat="0" applyFill="0" applyBorder="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11" fillId="0" borderId="17"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 fillId="0" borderId="0"/>
    <xf numFmtId="0" fontId="2" fillId="0" borderId="0"/>
    <xf numFmtId="0" fontId="1" fillId="0" borderId="0"/>
    <xf numFmtId="0" fontId="2" fillId="0" borderId="0"/>
  </cellStyleXfs>
  <cellXfs count="170">
    <xf numFmtId="0" fontId="0" fillId="0" borderId="0" xfId="0"/>
    <xf numFmtId="49" fontId="27" fillId="0" borderId="0" xfId="718" applyNumberFormat="1" applyFont="1" applyFill="1" applyBorder="1"/>
    <xf numFmtId="0" fontId="28" fillId="0" borderId="0" xfId="718" applyFont="1" applyFill="1" applyBorder="1" applyAlignment="1">
      <alignment horizontal="left"/>
    </xf>
    <xf numFmtId="0" fontId="27" fillId="0" borderId="0" xfId="718" applyFont="1" applyFill="1" applyBorder="1"/>
    <xf numFmtId="0" fontId="27" fillId="0" borderId="0" xfId="718" applyFont="1" applyFill="1" applyBorder="1" applyAlignment="1"/>
    <xf numFmtId="0" fontId="28" fillId="0" borderId="0" xfId="718" applyFont="1" applyFill="1" applyBorder="1" applyAlignment="1">
      <alignment horizontal="center"/>
    </xf>
    <xf numFmtId="0" fontId="27" fillId="0" borderId="0" xfId="718" applyFont="1" applyFill="1" applyBorder="1" applyAlignment="1">
      <alignment vertical="top" wrapText="1"/>
    </xf>
    <xf numFmtId="0" fontId="31" fillId="0" borderId="22" xfId="718" applyFont="1" applyFill="1" applyBorder="1" applyAlignment="1">
      <alignment horizontal="left"/>
    </xf>
    <xf numFmtId="0" fontId="28" fillId="0" borderId="22" xfId="718" applyFont="1" applyFill="1" applyBorder="1" applyAlignment="1">
      <alignment horizontal="center"/>
    </xf>
    <xf numFmtId="0" fontId="27" fillId="0" borderId="22" xfId="718" applyFont="1" applyFill="1" applyBorder="1" applyAlignment="1">
      <alignment vertical="top" wrapText="1"/>
    </xf>
    <xf numFmtId="0" fontId="27" fillId="0" borderId="0" xfId="718" applyFont="1" applyFill="1" applyBorder="1" applyAlignment="1">
      <alignment horizontal="center"/>
    </xf>
    <xf numFmtId="49" fontId="27" fillId="0" borderId="0" xfId="718" applyNumberFormat="1" applyFont="1" applyFill="1" applyBorder="1" applyAlignment="1">
      <alignment horizontal="center" vertical="top"/>
    </xf>
    <xf numFmtId="49" fontId="27" fillId="0" borderId="0" xfId="718" applyNumberFormat="1" applyFont="1" applyFill="1" applyBorder="1" applyAlignment="1">
      <alignment horizontal="center"/>
    </xf>
    <xf numFmtId="0" fontId="27" fillId="0" borderId="21" xfId="2" applyFont="1" applyFill="1" applyBorder="1" applyAlignment="1">
      <alignment horizontal="left" vertical="top" wrapText="1"/>
    </xf>
    <xf numFmtId="0" fontId="27" fillId="0" borderId="21" xfId="2" applyFont="1" applyFill="1" applyBorder="1" applyAlignment="1">
      <alignment horizontal="center" vertical="top" wrapText="1"/>
    </xf>
    <xf numFmtId="0" fontId="3" fillId="0" borderId="21" xfId="2" applyFont="1" applyFill="1" applyBorder="1" applyAlignment="1">
      <alignment horizontal="justify" vertical="top" wrapText="1"/>
    </xf>
    <xf numFmtId="0" fontId="27" fillId="0" borderId="0" xfId="2" applyFont="1" applyFill="1" applyBorder="1" applyAlignment="1">
      <alignment horizontal="left" vertical="top" wrapText="1"/>
    </xf>
    <xf numFmtId="0" fontId="3" fillId="0" borderId="0" xfId="2" applyFont="1" applyFill="1" applyBorder="1" applyAlignment="1">
      <alignment horizontal="left" vertical="top" wrapText="1"/>
    </xf>
    <xf numFmtId="0" fontId="27" fillId="0" borderId="0" xfId="2" applyFont="1" applyFill="1" applyBorder="1" applyAlignment="1">
      <alignment horizontal="center" vertical="top" wrapText="1"/>
    </xf>
    <xf numFmtId="0" fontId="3" fillId="0" borderId="0" xfId="2" applyFont="1" applyFill="1" applyBorder="1" applyAlignment="1">
      <alignment horizontal="justify" vertical="top" wrapText="1"/>
    </xf>
    <xf numFmtId="0" fontId="37" fillId="0" borderId="20" xfId="1" applyFont="1" applyFill="1" applyBorder="1" applyAlignment="1">
      <alignment vertical="center"/>
    </xf>
    <xf numFmtId="0" fontId="38" fillId="0" borderId="20" xfId="718" applyFont="1" applyFill="1" applyBorder="1" applyAlignment="1">
      <alignment vertical="top" wrapText="1"/>
    </xf>
    <xf numFmtId="0" fontId="27" fillId="0" borderId="0" xfId="2" applyFont="1" applyFill="1" applyBorder="1" applyAlignment="1">
      <alignment wrapText="1"/>
    </xf>
    <xf numFmtId="0" fontId="26" fillId="0" borderId="0" xfId="718" applyFont="1" applyFill="1" applyBorder="1" applyAlignment="1">
      <alignment vertical="center"/>
    </xf>
    <xf numFmtId="0" fontId="24" fillId="0" borderId="0" xfId="1" applyFont="1" applyFill="1" applyBorder="1" applyAlignment="1">
      <alignment horizontal="center" vertical="center" wrapText="1"/>
    </xf>
    <xf numFmtId="0" fontId="32" fillId="0" borderId="31" xfId="718" applyFont="1" applyFill="1" applyBorder="1" applyAlignment="1">
      <alignment horizontal="center"/>
    </xf>
    <xf numFmtId="0" fontId="34" fillId="0" borderId="33" xfId="1" applyFont="1" applyFill="1" applyBorder="1" applyAlignment="1">
      <alignment horizontal="center" vertical="top" wrapText="1"/>
    </xf>
    <xf numFmtId="0" fontId="3" fillId="0" borderId="34" xfId="2" applyFont="1" applyFill="1" applyBorder="1" applyAlignment="1">
      <alignment horizontal="justify" vertical="top" wrapText="1"/>
    </xf>
    <xf numFmtId="0" fontId="30" fillId="0" borderId="19" xfId="718" applyFont="1" applyFill="1" applyBorder="1" applyAlignment="1"/>
    <xf numFmtId="0" fontId="31" fillId="0" borderId="19" xfId="718" applyFont="1" applyFill="1" applyBorder="1" applyAlignment="1">
      <alignment horizontal="right" vertical="top" wrapText="1"/>
    </xf>
    <xf numFmtId="0" fontId="34" fillId="0" borderId="30" xfId="1" applyFont="1" applyFill="1" applyBorder="1" applyAlignment="1">
      <alignment horizontal="center" vertical="top" wrapText="1"/>
    </xf>
    <xf numFmtId="0" fontId="40" fillId="0" borderId="0" xfId="718" applyFont="1" applyFill="1" applyBorder="1" applyAlignment="1">
      <alignment vertical="top"/>
    </xf>
    <xf numFmtId="0" fontId="41" fillId="0" borderId="0" xfId="718" applyFont="1" applyFill="1" applyBorder="1" applyAlignment="1">
      <alignment vertical="center"/>
    </xf>
    <xf numFmtId="0" fontId="42" fillId="0" borderId="0" xfId="718" applyFont="1" applyFill="1" applyBorder="1" applyAlignment="1">
      <alignment vertical="center"/>
    </xf>
    <xf numFmtId="0" fontId="29" fillId="0" borderId="0" xfId="718" applyFont="1" applyFill="1" applyBorder="1" applyAlignment="1">
      <alignment vertical="center"/>
    </xf>
    <xf numFmtId="0" fontId="4" fillId="0" borderId="0" xfId="2" applyFont="1" applyFill="1" applyBorder="1" applyAlignment="1">
      <alignment vertical="top"/>
    </xf>
    <xf numFmtId="0" fontId="32" fillId="0" borderId="0" xfId="718" applyFont="1" applyFill="1" applyBorder="1" applyAlignment="1">
      <alignment vertical="top"/>
    </xf>
    <xf numFmtId="0" fontId="4" fillId="0" borderId="1" xfId="2" applyFont="1" applyFill="1" applyBorder="1" applyAlignment="1">
      <alignment vertical="top"/>
    </xf>
    <xf numFmtId="0" fontId="39" fillId="0" borderId="0" xfId="0" applyFont="1" applyBorder="1" applyAlignment="1">
      <alignment vertical="center"/>
    </xf>
    <xf numFmtId="0" fontId="25" fillId="0" borderId="8" xfId="2" applyFont="1" applyFill="1" applyBorder="1" applyAlignment="1">
      <alignment horizontal="justify" vertical="top"/>
    </xf>
    <xf numFmtId="0" fontId="25" fillId="0" borderId="9" xfId="2" applyFont="1" applyFill="1" applyBorder="1" applyAlignment="1">
      <alignment horizontal="justify" vertical="top"/>
    </xf>
    <xf numFmtId="0" fontId="33" fillId="0" borderId="6" xfId="719" applyNumberFormat="1" applyFont="1" applyFill="1" applyBorder="1" applyAlignment="1">
      <alignment vertical="top"/>
    </xf>
    <xf numFmtId="0" fontId="33" fillId="0" borderId="7" xfId="719" applyNumberFormat="1" applyFont="1" applyFill="1" applyBorder="1" applyAlignment="1">
      <alignment vertical="top"/>
    </xf>
    <xf numFmtId="0" fontId="35" fillId="0" borderId="7" xfId="719" applyNumberFormat="1" applyFont="1" applyFill="1" applyBorder="1" applyAlignment="1">
      <alignment vertical="top"/>
    </xf>
    <xf numFmtId="0" fontId="31" fillId="0" borderId="0" xfId="718" applyFont="1" applyFill="1" applyBorder="1" applyAlignment="1">
      <alignment horizontal="center"/>
    </xf>
    <xf numFmtId="0" fontId="31" fillId="0" borderId="22" xfId="718" applyFont="1" applyFill="1" applyBorder="1" applyAlignment="1">
      <alignment horizontal="center"/>
    </xf>
    <xf numFmtId="0" fontId="34" fillId="0" borderId="33" xfId="2" applyFont="1" applyFill="1" applyBorder="1" applyAlignment="1">
      <alignment horizontal="center" vertical="top" wrapText="1"/>
    </xf>
    <xf numFmtId="0" fontId="34" fillId="0" borderId="30" xfId="2" applyFont="1" applyFill="1" applyBorder="1" applyAlignment="1">
      <alignment horizontal="center" vertical="top" wrapText="1"/>
    </xf>
    <xf numFmtId="0" fontId="34" fillId="0" borderId="21" xfId="2" applyFont="1" applyFill="1" applyBorder="1" applyAlignment="1">
      <alignment horizontal="center" vertical="top" wrapText="1"/>
    </xf>
    <xf numFmtId="0" fontId="34" fillId="0" borderId="0" xfId="2" applyFont="1" applyFill="1" applyBorder="1" applyAlignment="1">
      <alignment horizontal="center" vertical="top" wrapText="1"/>
    </xf>
    <xf numFmtId="0" fontId="23" fillId="0" borderId="0" xfId="0" applyFont="1" applyBorder="1" applyAlignment="1">
      <alignment vertical="center"/>
    </xf>
    <xf numFmtId="0" fontId="23" fillId="0" borderId="0" xfId="0" applyFont="1" applyBorder="1" applyAlignment="1"/>
    <xf numFmtId="0" fontId="34" fillId="0" borderId="0" xfId="718" applyFont="1" applyFill="1" applyBorder="1" applyAlignment="1">
      <alignment horizontal="center"/>
    </xf>
    <xf numFmtId="0" fontId="34" fillId="0" borderId="0" xfId="2" applyFont="1" applyFill="1" applyBorder="1" applyAlignment="1">
      <alignment wrapText="1"/>
    </xf>
    <xf numFmtId="0" fontId="33" fillId="0" borderId="21" xfId="719" applyNumberFormat="1" applyFont="1" applyFill="1" applyBorder="1" applyAlignment="1">
      <alignment vertical="top"/>
    </xf>
    <xf numFmtId="0" fontId="25" fillId="0" borderId="2" xfId="2" applyFont="1" applyFill="1" applyBorder="1" applyAlignment="1">
      <alignment horizontal="justify" vertical="top"/>
    </xf>
    <xf numFmtId="0" fontId="35" fillId="0" borderId="1" xfId="719" applyFont="1" applyFill="1" applyBorder="1" applyAlignment="1">
      <alignment horizontal="left" vertical="top"/>
    </xf>
    <xf numFmtId="0" fontId="35" fillId="0" borderId="36" xfId="719" applyFont="1" applyFill="1" applyBorder="1" applyAlignment="1">
      <alignment horizontal="left" vertical="top"/>
    </xf>
    <xf numFmtId="0" fontId="34" fillId="0" borderId="37" xfId="1" applyFont="1" applyFill="1" applyBorder="1" applyAlignment="1">
      <alignment horizontal="center" vertical="top" wrapText="1"/>
    </xf>
    <xf numFmtId="0" fontId="34" fillId="0" borderId="37" xfId="2" applyFont="1" applyFill="1" applyBorder="1" applyAlignment="1">
      <alignment horizontal="center" vertical="top" wrapText="1"/>
    </xf>
    <xf numFmtId="0" fontId="33" fillId="0" borderId="1" xfId="719" applyFont="1" applyFill="1" applyBorder="1" applyAlignment="1">
      <alignment horizontal="left" vertical="top"/>
    </xf>
    <xf numFmtId="0" fontId="33" fillId="0" borderId="36" xfId="719" applyFont="1" applyFill="1" applyBorder="1" applyAlignment="1">
      <alignment horizontal="left" vertical="top"/>
    </xf>
    <xf numFmtId="0" fontId="35" fillId="0" borderId="21" xfId="719" applyNumberFormat="1" applyFont="1" applyFill="1" applyBorder="1" applyAlignment="1">
      <alignment vertical="top"/>
    </xf>
    <xf numFmtId="0" fontId="35" fillId="0" borderId="39" xfId="719" applyNumberFormat="1" applyFont="1" applyFill="1" applyBorder="1" applyAlignment="1">
      <alignment vertical="top"/>
    </xf>
    <xf numFmtId="0" fontId="25" fillId="0" borderId="40" xfId="2" applyFont="1" applyFill="1" applyBorder="1" applyAlignment="1">
      <alignment horizontal="justify" vertical="top"/>
    </xf>
    <xf numFmtId="0" fontId="35" fillId="0" borderId="19" xfId="719" applyFont="1" applyFill="1" applyBorder="1" applyAlignment="1">
      <alignment horizontal="left" vertical="top"/>
    </xf>
    <xf numFmtId="0" fontId="35" fillId="0" borderId="41" xfId="719" applyFont="1" applyFill="1" applyBorder="1" applyAlignment="1">
      <alignment horizontal="left" vertical="top"/>
    </xf>
    <xf numFmtId="0" fontId="34" fillId="0" borderId="42" xfId="1" applyFont="1" applyFill="1" applyBorder="1" applyAlignment="1">
      <alignment horizontal="center" vertical="top" wrapText="1"/>
    </xf>
    <xf numFmtId="0" fontId="34" fillId="0" borderId="42" xfId="2" applyFont="1" applyFill="1" applyBorder="1" applyAlignment="1">
      <alignment horizontal="center" vertical="top" wrapText="1"/>
    </xf>
    <xf numFmtId="0" fontId="25" fillId="0" borderId="0" xfId="2" applyFont="1" applyFill="1" applyBorder="1" applyAlignment="1">
      <alignment horizontal="center" vertical="top"/>
    </xf>
    <xf numFmtId="0" fontId="43" fillId="0" borderId="0" xfId="551" applyFont="1" applyFill="1" applyBorder="1" applyAlignment="1">
      <alignment horizontal="left"/>
    </xf>
    <xf numFmtId="0" fontId="43" fillId="0" borderId="0" xfId="551" applyFont="1" applyFill="1" applyBorder="1" applyAlignment="1">
      <alignment horizontal="center"/>
    </xf>
    <xf numFmtId="49" fontId="43" fillId="0" borderId="0" xfId="551" applyNumberFormat="1" applyFont="1" applyFill="1" applyBorder="1" applyAlignment="1">
      <alignment horizontal="left"/>
    </xf>
    <xf numFmtId="0" fontId="44" fillId="0" borderId="0" xfId="551" applyFont="1" applyFill="1" applyBorder="1" applyAlignment="1"/>
    <xf numFmtId="0" fontId="45" fillId="0" borderId="0" xfId="551" applyFont="1" applyFill="1" applyBorder="1" applyAlignment="1">
      <alignment horizontal="left"/>
    </xf>
    <xf numFmtId="0" fontId="44" fillId="0" borderId="0" xfId="551" applyFont="1" applyFill="1" applyBorder="1" applyAlignment="1">
      <alignment horizontal="justify" vertical="top"/>
    </xf>
    <xf numFmtId="0" fontId="44" fillId="0" borderId="0" xfId="551" applyFont="1" applyFill="1" applyBorder="1" applyAlignment="1">
      <alignment horizontal="left" vertical="top"/>
    </xf>
    <xf numFmtId="0" fontId="44" fillId="0" borderId="0" xfId="551" applyFont="1" applyFill="1" applyBorder="1" applyAlignment="1">
      <alignment horizontal="left"/>
    </xf>
    <xf numFmtId="0" fontId="46" fillId="0" borderId="0" xfId="551" applyFont="1" applyFill="1" applyBorder="1" applyAlignment="1">
      <alignment horizontal="center" vertical="center" wrapText="1"/>
    </xf>
    <xf numFmtId="49" fontId="46" fillId="0" borderId="0" xfId="551" applyNumberFormat="1" applyFont="1" applyFill="1" applyBorder="1" applyAlignment="1">
      <alignment horizontal="center" vertical="center" wrapText="1"/>
    </xf>
    <xf numFmtId="0" fontId="44" fillId="0" borderId="0" xfId="551" applyFont="1" applyFill="1" applyBorder="1"/>
    <xf numFmtId="49" fontId="46" fillId="0" borderId="0" xfId="551" applyNumberFormat="1" applyFont="1" applyFill="1" applyBorder="1" applyAlignment="1">
      <alignment horizontal="center" vertical="top" wrapText="1"/>
    </xf>
    <xf numFmtId="49" fontId="47" fillId="0" borderId="0" xfId="551" applyNumberFormat="1" applyFont="1" applyFill="1" applyBorder="1" applyAlignment="1">
      <alignment horizontal="center" vertical="top" wrapText="1"/>
    </xf>
    <xf numFmtId="0" fontId="47" fillId="0" borderId="0" xfId="1" applyFont="1" applyFill="1" applyBorder="1" applyAlignment="1">
      <alignment horizontal="center" vertical="top" wrapText="1"/>
    </xf>
    <xf numFmtId="0" fontId="47" fillId="0" borderId="0" xfId="2" applyFont="1" applyFill="1" applyBorder="1" applyAlignment="1">
      <alignment horizontal="center" vertical="top" wrapText="1"/>
    </xf>
    <xf numFmtId="0" fontId="48" fillId="0" borderId="0" xfId="2" applyFont="1" applyFill="1" applyBorder="1" applyAlignment="1">
      <alignment horizontal="justify" vertical="top" wrapText="1"/>
    </xf>
    <xf numFmtId="0" fontId="48" fillId="0" borderId="0" xfId="551" applyFont="1" applyFill="1" applyBorder="1" applyAlignment="1"/>
    <xf numFmtId="0" fontId="48" fillId="0" borderId="0" xfId="720" applyFont="1" applyFill="1" applyBorder="1" applyAlignment="1">
      <alignment vertical="top" wrapText="1"/>
    </xf>
    <xf numFmtId="0" fontId="48" fillId="0" borderId="0" xfId="2" applyFont="1" applyFill="1" applyBorder="1" applyAlignment="1">
      <alignment vertical="top" wrapText="1"/>
    </xf>
    <xf numFmtId="0" fontId="45" fillId="0" borderId="0" xfId="551" applyFont="1" applyFill="1" applyBorder="1" applyAlignment="1">
      <alignment horizontal="center"/>
    </xf>
    <xf numFmtId="49" fontId="45" fillId="0" borderId="0" xfId="551" applyNumberFormat="1" applyFont="1" applyFill="1" applyBorder="1"/>
    <xf numFmtId="0" fontId="45" fillId="0" borderId="0" xfId="551" applyFont="1" applyFill="1" applyBorder="1"/>
    <xf numFmtId="0" fontId="44" fillId="0" borderId="0" xfId="551" applyFont="1" applyFill="1" applyBorder="1" applyAlignment="1">
      <alignment vertical="top"/>
    </xf>
    <xf numFmtId="49" fontId="27" fillId="0" borderId="0" xfId="718" applyNumberFormat="1" applyFont="1" applyFill="1" applyBorder="1" applyAlignment="1">
      <alignment vertical="top"/>
    </xf>
    <xf numFmtId="0" fontId="25" fillId="0" borderId="0" xfId="2" applyFont="1" applyFill="1" applyBorder="1" applyAlignment="1">
      <alignment horizontal="left"/>
    </xf>
    <xf numFmtId="0" fontId="34" fillId="0" borderId="0" xfId="718" applyNumberFormat="1" applyFont="1" applyFill="1" applyBorder="1" applyAlignment="1">
      <alignment horizontal="left"/>
    </xf>
    <xf numFmtId="0" fontId="27" fillId="0" borderId="0" xfId="718" applyNumberFormat="1" applyFont="1" applyFill="1" applyBorder="1" applyAlignment="1">
      <alignment horizontal="left"/>
    </xf>
    <xf numFmtId="49" fontId="47" fillId="0" borderId="0" xfId="551" applyNumberFormat="1" applyFont="1" applyFill="1" applyBorder="1" applyAlignment="1">
      <alignment horizontal="center" vertical="top"/>
    </xf>
    <xf numFmtId="0" fontId="47" fillId="0" borderId="0" xfId="551" applyNumberFormat="1" applyFont="1" applyFill="1" applyBorder="1" applyAlignment="1">
      <alignment horizontal="center" vertical="top"/>
    </xf>
    <xf numFmtId="0" fontId="48" fillId="0" borderId="0" xfId="551" applyFont="1" applyFill="1" applyBorder="1" applyAlignment="1">
      <alignment horizontal="center" vertical="top"/>
    </xf>
    <xf numFmtId="0" fontId="3" fillId="0" borderId="35" xfId="2" applyFont="1" applyFill="1" applyBorder="1" applyAlignment="1">
      <alignment horizontal="justify" vertical="top" wrapText="1"/>
    </xf>
    <xf numFmtId="0" fontId="23" fillId="0" borderId="0" xfId="0" applyFont="1" applyFill="1" applyBorder="1" applyAlignment="1"/>
    <xf numFmtId="0" fontId="39" fillId="0" borderId="0" xfId="0" applyFont="1" applyFill="1" applyBorder="1" applyAlignment="1"/>
    <xf numFmtId="0" fontId="39" fillId="0" borderId="0" xfId="0" applyFont="1" applyFill="1" applyBorder="1" applyAlignment="1">
      <alignment vertical="top"/>
    </xf>
    <xf numFmtId="0" fontId="39" fillId="0" borderId="0" xfId="0" applyFont="1" applyFill="1" applyBorder="1" applyAlignment="1">
      <alignment vertical="center"/>
    </xf>
    <xf numFmtId="0" fontId="34" fillId="0" borderId="0" xfId="2" applyFont="1" applyFill="1" applyBorder="1" applyAlignment="1"/>
    <xf numFmtId="0" fontId="3" fillId="0" borderId="38" xfId="2" applyFont="1" applyFill="1" applyBorder="1" applyAlignment="1">
      <alignment horizontal="justify" vertical="top" wrapText="1"/>
    </xf>
    <xf numFmtId="0" fontId="3" fillId="0" borderId="43" xfId="2" applyFont="1" applyFill="1" applyBorder="1" applyAlignment="1">
      <alignment horizontal="justify" vertical="top" wrapText="1"/>
    </xf>
    <xf numFmtId="0" fontId="31" fillId="0" borderId="0" xfId="718" applyFont="1" applyFill="1" applyBorder="1" applyAlignment="1">
      <alignment horizontal="left"/>
    </xf>
    <xf numFmtId="0" fontId="47" fillId="0" borderId="0" xfId="0" applyFont="1" applyFill="1" applyBorder="1" applyAlignment="1">
      <alignment horizontal="center" vertical="center" wrapText="1"/>
    </xf>
    <xf numFmtId="0" fontId="46" fillId="0" borderId="0" xfId="0" applyFont="1" applyFill="1" applyBorder="1" applyAlignment="1">
      <alignment horizontal="center" vertical="center" wrapText="1"/>
    </xf>
    <xf numFmtId="49" fontId="46" fillId="0" borderId="0" xfId="0" applyNumberFormat="1" applyFont="1" applyFill="1" applyBorder="1" applyAlignment="1">
      <alignment horizontal="center" vertical="top" wrapText="1"/>
    </xf>
    <xf numFmtId="49" fontId="46" fillId="0" borderId="0" xfId="0" applyNumberFormat="1" applyFont="1" applyFill="1" applyBorder="1" applyAlignment="1">
      <alignment horizontal="center" vertical="center" wrapText="1"/>
    </xf>
    <xf numFmtId="49" fontId="47" fillId="0" borderId="0" xfId="0" applyNumberFormat="1" applyFont="1" applyFill="1" applyBorder="1" applyAlignment="1">
      <alignment vertical="top"/>
    </xf>
    <xf numFmtId="49" fontId="48" fillId="0" borderId="0" xfId="0" applyNumberFormat="1" applyFont="1" applyFill="1" applyBorder="1" applyAlignment="1">
      <alignment vertical="top" wrapText="1"/>
    </xf>
    <xf numFmtId="0" fontId="46" fillId="0" borderId="0" xfId="0" applyFont="1" applyFill="1" applyBorder="1" applyAlignment="1">
      <alignment horizontal="center" vertical="top" wrapText="1"/>
    </xf>
    <xf numFmtId="0" fontId="49" fillId="0" borderId="0" xfId="0" applyFont="1" applyFill="1" applyBorder="1" applyAlignment="1">
      <alignment horizontal="center" vertical="top"/>
    </xf>
    <xf numFmtId="49" fontId="47" fillId="0" borderId="0" xfId="0" applyNumberFormat="1" applyFont="1" applyFill="1" applyBorder="1" applyAlignment="1">
      <alignment horizontal="center" vertical="top" wrapText="1"/>
    </xf>
    <xf numFmtId="0" fontId="47" fillId="0" borderId="0" xfId="0" applyNumberFormat="1" applyFont="1" applyFill="1" applyBorder="1" applyAlignment="1">
      <alignment vertical="top"/>
    </xf>
    <xf numFmtId="0" fontId="48" fillId="0" borderId="0" xfId="0" applyFont="1" applyFill="1" applyBorder="1" applyAlignment="1">
      <alignment vertical="top" wrapText="1"/>
    </xf>
    <xf numFmtId="0" fontId="47" fillId="0" borderId="0" xfId="0" applyFont="1" applyFill="1" applyBorder="1" applyAlignment="1">
      <alignment horizontal="center" vertical="top" wrapText="1"/>
    </xf>
    <xf numFmtId="0" fontId="48" fillId="0" borderId="0" xfId="0" applyFont="1" applyFill="1" applyBorder="1" applyAlignment="1"/>
    <xf numFmtId="0" fontId="32" fillId="0" borderId="36" xfId="718" applyFont="1" applyFill="1" applyBorder="1" applyAlignment="1">
      <alignment horizontal="center"/>
    </xf>
    <xf numFmtId="0" fontId="27" fillId="0" borderId="0" xfId="720" applyFont="1" applyFill="1" applyBorder="1" applyAlignment="1">
      <alignment horizontal="left" vertical="top"/>
    </xf>
    <xf numFmtId="0" fontId="32" fillId="0" borderId="25" xfId="718" applyFont="1" applyFill="1" applyBorder="1" applyAlignment="1">
      <alignment horizontal="center" vertical="center" wrapText="1"/>
    </xf>
    <xf numFmtId="0" fontId="32" fillId="0" borderId="30" xfId="718" applyFont="1" applyFill="1" applyBorder="1" applyAlignment="1">
      <alignment horizontal="center" vertical="center" wrapText="1"/>
    </xf>
    <xf numFmtId="0" fontId="31" fillId="0" borderId="0" xfId="718" applyFont="1" applyFill="1" applyBorder="1" applyAlignment="1">
      <alignment horizontal="left"/>
    </xf>
    <xf numFmtId="0" fontId="32" fillId="0" borderId="34" xfId="718" applyFont="1" applyFill="1" applyBorder="1" applyAlignment="1">
      <alignment horizontal="center" vertical="center" wrapText="1"/>
    </xf>
    <xf numFmtId="0" fontId="32" fillId="0" borderId="38" xfId="718" applyFont="1" applyFill="1" applyBorder="1" applyAlignment="1">
      <alignment horizontal="center" vertical="center" wrapText="1"/>
    </xf>
    <xf numFmtId="0" fontId="33" fillId="0" borderId="0" xfId="719" applyFont="1" applyFill="1" applyBorder="1" applyAlignment="1">
      <alignment horizontal="left" vertical="top"/>
    </xf>
    <xf numFmtId="0" fontId="33" fillId="0" borderId="31" xfId="719" applyFont="1" applyFill="1" applyBorder="1" applyAlignment="1">
      <alignment horizontal="left" vertical="top"/>
    </xf>
    <xf numFmtId="0" fontId="35" fillId="0" borderId="0" xfId="719" applyFont="1" applyFill="1" applyBorder="1" applyAlignment="1">
      <alignment horizontal="left" vertical="top"/>
    </xf>
    <xf numFmtId="0" fontId="35" fillId="0" borderId="31" xfId="719" applyFont="1" applyFill="1" applyBorder="1" applyAlignment="1">
      <alignment horizontal="left" vertical="top"/>
    </xf>
    <xf numFmtId="0" fontId="33" fillId="0" borderId="5" xfId="719" applyFont="1" applyFill="1" applyBorder="1" applyAlignment="1">
      <alignment horizontal="left" vertical="top" wrapText="1"/>
    </xf>
    <xf numFmtId="0" fontId="33" fillId="0" borderId="32" xfId="719" applyFont="1" applyFill="1" applyBorder="1" applyAlignment="1">
      <alignment horizontal="left" vertical="top" wrapText="1"/>
    </xf>
    <xf numFmtId="0" fontId="30" fillId="0" borderId="0" xfId="718" applyFont="1" applyFill="1" applyBorder="1" applyAlignment="1">
      <alignment horizontal="center" vertical="center" wrapText="1"/>
    </xf>
    <xf numFmtId="0" fontId="29" fillId="0" borderId="0" xfId="718" applyFont="1" applyFill="1" applyBorder="1" applyAlignment="1">
      <alignment horizontal="center" vertical="center"/>
    </xf>
    <xf numFmtId="0" fontId="32" fillId="0" borderId="9" xfId="718" applyFont="1" applyFill="1" applyBorder="1" applyAlignment="1">
      <alignment horizontal="center" vertical="center" wrapText="1"/>
    </xf>
    <xf numFmtId="0" fontId="32" fillId="0" borderId="5" xfId="718" applyFont="1" applyFill="1" applyBorder="1" applyAlignment="1">
      <alignment horizontal="center" vertical="center" wrapText="1"/>
    </xf>
    <xf numFmtId="0" fontId="32" fillId="0" borderId="4" xfId="718" applyFont="1" applyFill="1" applyBorder="1" applyAlignment="1">
      <alignment horizontal="center" vertical="center" wrapText="1"/>
    </xf>
    <xf numFmtId="0" fontId="32" fillId="0" borderId="8" xfId="718" applyFont="1" applyFill="1" applyBorder="1" applyAlignment="1">
      <alignment horizontal="center" vertical="center" wrapText="1"/>
    </xf>
    <xf numFmtId="0" fontId="32" fillId="0" borderId="0" xfId="718" applyFont="1" applyFill="1" applyBorder="1" applyAlignment="1">
      <alignment horizontal="center" vertical="center" wrapText="1"/>
    </xf>
    <xf numFmtId="0" fontId="32" fillId="0" borderId="3" xfId="718" applyFont="1" applyFill="1" applyBorder="1" applyAlignment="1">
      <alignment horizontal="center" vertical="center" wrapText="1"/>
    </xf>
    <xf numFmtId="0" fontId="32" fillId="0" borderId="26" xfId="718" applyFont="1" applyFill="1" applyBorder="1" applyAlignment="1">
      <alignment horizontal="center"/>
    </xf>
    <xf numFmtId="0" fontId="32" fillId="0" borderId="27" xfId="718" applyFont="1" applyFill="1" applyBorder="1" applyAlignment="1">
      <alignment horizontal="center"/>
    </xf>
    <xf numFmtId="0" fontId="32" fillId="0" borderId="28" xfId="718" applyFont="1" applyFill="1" applyBorder="1" applyAlignment="1">
      <alignment horizontal="center"/>
    </xf>
    <xf numFmtId="0" fontId="36" fillId="0" borderId="0" xfId="718" applyFont="1" applyFill="1" applyBorder="1" applyAlignment="1">
      <alignment horizontal="center" vertical="center"/>
    </xf>
    <xf numFmtId="49" fontId="32" fillId="0" borderId="23" xfId="718" applyNumberFormat="1" applyFont="1" applyFill="1" applyBorder="1" applyAlignment="1">
      <alignment horizontal="center" vertical="center" wrapText="1"/>
    </xf>
    <xf numFmtId="49" fontId="32" fillId="0" borderId="29" xfId="718" applyNumberFormat="1" applyFont="1" applyFill="1" applyBorder="1" applyAlignment="1">
      <alignment horizontal="center" vertical="center" wrapText="1"/>
    </xf>
    <xf numFmtId="0" fontId="32" fillId="0" borderId="23" xfId="718" applyFont="1" applyFill="1" applyBorder="1" applyAlignment="1">
      <alignment horizontal="center" vertical="center" wrapText="1"/>
    </xf>
    <xf numFmtId="0" fontId="32" fillId="0" borderId="7" xfId="718" applyFont="1" applyFill="1" applyBorder="1" applyAlignment="1">
      <alignment horizontal="center" vertical="center" wrapText="1"/>
    </xf>
    <xf numFmtId="0" fontId="32" fillId="0" borderId="24" xfId="718" applyFont="1" applyFill="1" applyBorder="1" applyAlignment="1">
      <alignment horizontal="center" vertical="center" wrapText="1"/>
    </xf>
    <xf numFmtId="0" fontId="32" fillId="0" borderId="31" xfId="718" applyFont="1" applyFill="1" applyBorder="1" applyAlignment="1">
      <alignment horizontal="center" vertical="center" wrapText="1"/>
    </xf>
    <xf numFmtId="0" fontId="4" fillId="0" borderId="0" xfId="718" applyFont="1" applyFill="1" applyBorder="1" applyAlignment="1">
      <alignment horizontal="center" vertical="center" wrapText="1"/>
    </xf>
    <xf numFmtId="0" fontId="32" fillId="0" borderId="6" xfId="718" applyFont="1" applyFill="1" applyBorder="1" applyAlignment="1">
      <alignment horizontal="center" vertical="center" wrapText="1"/>
    </xf>
    <xf numFmtId="0" fontId="32" fillId="0" borderId="21" xfId="718" applyFont="1" applyFill="1" applyBorder="1" applyAlignment="1">
      <alignment horizontal="center" vertical="center" wrapText="1"/>
    </xf>
    <xf numFmtId="49" fontId="32" fillId="0" borderId="23" xfId="718" applyNumberFormat="1" applyFont="1" applyFill="1" applyBorder="1" applyAlignment="1">
      <alignment horizontal="center" vertical="top" wrapText="1"/>
    </xf>
    <xf numFmtId="49" fontId="32" fillId="0" borderId="29" xfId="718" applyNumberFormat="1" applyFont="1" applyFill="1" applyBorder="1" applyAlignment="1">
      <alignment horizontal="center" vertical="top" wrapText="1"/>
    </xf>
    <xf numFmtId="0" fontId="27" fillId="0" borderId="1" xfId="720" applyFont="1" applyFill="1" applyBorder="1" applyAlignment="1">
      <alignment horizontal="left" vertical="top"/>
    </xf>
    <xf numFmtId="0" fontId="27" fillId="0" borderId="36" xfId="720" applyFont="1" applyFill="1" applyBorder="1" applyAlignment="1">
      <alignment horizontal="left" vertical="top"/>
    </xf>
    <xf numFmtId="0" fontId="33" fillId="0" borderId="5" xfId="719" applyFont="1" applyFill="1" applyBorder="1" applyAlignment="1">
      <alignment horizontal="left" vertical="top"/>
    </xf>
    <xf numFmtId="0" fontId="33" fillId="0" borderId="32" xfId="719" applyFont="1" applyFill="1" applyBorder="1" applyAlignment="1">
      <alignment horizontal="left" vertical="top"/>
    </xf>
    <xf numFmtId="0" fontId="32" fillId="0" borderId="2" xfId="718" applyFont="1" applyFill="1" applyBorder="1" applyAlignment="1">
      <alignment horizontal="center" vertical="center" wrapText="1"/>
    </xf>
    <xf numFmtId="0" fontId="32" fillId="0" borderId="1" xfId="718" applyFont="1" applyFill="1" applyBorder="1" applyAlignment="1">
      <alignment horizontal="center" vertical="center" wrapText="1"/>
    </xf>
    <xf numFmtId="0" fontId="32" fillId="0" borderId="47" xfId="718" applyFont="1" applyFill="1" applyBorder="1" applyAlignment="1">
      <alignment horizontal="center" vertical="center" wrapText="1"/>
    </xf>
    <xf numFmtId="0" fontId="32" fillId="0" borderId="32" xfId="718" applyFont="1" applyFill="1" applyBorder="1" applyAlignment="1">
      <alignment horizontal="center" vertical="center" wrapText="1"/>
    </xf>
    <xf numFmtId="0" fontId="32" fillId="0" borderId="36" xfId="718" applyFont="1" applyFill="1" applyBorder="1" applyAlignment="1">
      <alignment horizontal="center" vertical="center" wrapText="1"/>
    </xf>
    <xf numFmtId="0" fontId="32" fillId="0" borderId="44" xfId="718" applyFont="1" applyFill="1" applyBorder="1" applyAlignment="1">
      <alignment horizontal="center"/>
    </xf>
    <xf numFmtId="0" fontId="32" fillId="0" borderId="45" xfId="718" applyFont="1" applyFill="1" applyBorder="1" applyAlignment="1">
      <alignment horizontal="center"/>
    </xf>
    <xf numFmtId="0" fontId="32" fillId="0" borderId="46" xfId="718" applyFont="1" applyFill="1" applyBorder="1" applyAlignment="1">
      <alignment horizontal="center"/>
    </xf>
  </cellXfs>
  <cellStyles count="721">
    <cellStyle name="20% - Énfasis1 10" xfId="6" xr:uid="{00000000-0005-0000-0000-000000000000}"/>
    <cellStyle name="20% - Énfasis1 11" xfId="7" xr:uid="{00000000-0005-0000-0000-000001000000}"/>
    <cellStyle name="20% - Énfasis1 12" xfId="8" xr:uid="{00000000-0005-0000-0000-000002000000}"/>
    <cellStyle name="20% - Énfasis1 13" xfId="9" xr:uid="{00000000-0005-0000-0000-000003000000}"/>
    <cellStyle name="20% - Énfasis1 14" xfId="10" xr:uid="{00000000-0005-0000-0000-000004000000}"/>
    <cellStyle name="20% - Énfasis1 15" xfId="11" xr:uid="{00000000-0005-0000-0000-000005000000}"/>
    <cellStyle name="20% - Énfasis1 16" xfId="12" xr:uid="{00000000-0005-0000-0000-000006000000}"/>
    <cellStyle name="20% - Énfasis1 17" xfId="13" xr:uid="{00000000-0005-0000-0000-000007000000}"/>
    <cellStyle name="20% - Énfasis1 18" xfId="14" xr:uid="{00000000-0005-0000-0000-000008000000}"/>
    <cellStyle name="20% - Énfasis1 2" xfId="15" xr:uid="{00000000-0005-0000-0000-000009000000}"/>
    <cellStyle name="20% - Énfasis1 3" xfId="16" xr:uid="{00000000-0005-0000-0000-00000A000000}"/>
    <cellStyle name="20% - Énfasis1 4" xfId="17" xr:uid="{00000000-0005-0000-0000-00000B000000}"/>
    <cellStyle name="20% - Énfasis1 5" xfId="18" xr:uid="{00000000-0005-0000-0000-00000C000000}"/>
    <cellStyle name="20% - Énfasis1 6" xfId="19" xr:uid="{00000000-0005-0000-0000-00000D000000}"/>
    <cellStyle name="20% - Énfasis1 7" xfId="20" xr:uid="{00000000-0005-0000-0000-00000E000000}"/>
    <cellStyle name="20% - Énfasis1 8" xfId="21" xr:uid="{00000000-0005-0000-0000-00000F000000}"/>
    <cellStyle name="20% - Énfasis1 9" xfId="22" xr:uid="{00000000-0005-0000-0000-000010000000}"/>
    <cellStyle name="20% - Énfasis2 10" xfId="23" xr:uid="{00000000-0005-0000-0000-000011000000}"/>
    <cellStyle name="20% - Énfasis2 11" xfId="24" xr:uid="{00000000-0005-0000-0000-000012000000}"/>
    <cellStyle name="20% - Énfasis2 12" xfId="25" xr:uid="{00000000-0005-0000-0000-000013000000}"/>
    <cellStyle name="20% - Énfasis2 13" xfId="26" xr:uid="{00000000-0005-0000-0000-000014000000}"/>
    <cellStyle name="20% - Énfasis2 14" xfId="27" xr:uid="{00000000-0005-0000-0000-000015000000}"/>
    <cellStyle name="20% - Énfasis2 15" xfId="28" xr:uid="{00000000-0005-0000-0000-000016000000}"/>
    <cellStyle name="20% - Énfasis2 16" xfId="29" xr:uid="{00000000-0005-0000-0000-000017000000}"/>
    <cellStyle name="20% - Énfasis2 17" xfId="30" xr:uid="{00000000-0005-0000-0000-000018000000}"/>
    <cellStyle name="20% - Énfasis2 18" xfId="31" xr:uid="{00000000-0005-0000-0000-000019000000}"/>
    <cellStyle name="20% - Énfasis2 2" xfId="32" xr:uid="{00000000-0005-0000-0000-00001A000000}"/>
    <cellStyle name="20% - Énfasis2 3" xfId="33" xr:uid="{00000000-0005-0000-0000-00001B000000}"/>
    <cellStyle name="20% - Énfasis2 4" xfId="34" xr:uid="{00000000-0005-0000-0000-00001C000000}"/>
    <cellStyle name="20% - Énfasis2 5" xfId="35" xr:uid="{00000000-0005-0000-0000-00001D000000}"/>
    <cellStyle name="20% - Énfasis2 6" xfId="36" xr:uid="{00000000-0005-0000-0000-00001E000000}"/>
    <cellStyle name="20% - Énfasis2 7" xfId="37" xr:uid="{00000000-0005-0000-0000-00001F000000}"/>
    <cellStyle name="20% - Énfasis2 8" xfId="38" xr:uid="{00000000-0005-0000-0000-000020000000}"/>
    <cellStyle name="20% - Énfasis2 9" xfId="39" xr:uid="{00000000-0005-0000-0000-000021000000}"/>
    <cellStyle name="20% - Énfasis3 10" xfId="40" xr:uid="{00000000-0005-0000-0000-000022000000}"/>
    <cellStyle name="20% - Énfasis3 11" xfId="41" xr:uid="{00000000-0005-0000-0000-000023000000}"/>
    <cellStyle name="20% - Énfasis3 12" xfId="42" xr:uid="{00000000-0005-0000-0000-000024000000}"/>
    <cellStyle name="20% - Énfasis3 13" xfId="43" xr:uid="{00000000-0005-0000-0000-000025000000}"/>
    <cellStyle name="20% - Énfasis3 14" xfId="44" xr:uid="{00000000-0005-0000-0000-000026000000}"/>
    <cellStyle name="20% - Énfasis3 15" xfId="45" xr:uid="{00000000-0005-0000-0000-000027000000}"/>
    <cellStyle name="20% - Énfasis3 16" xfId="46" xr:uid="{00000000-0005-0000-0000-000028000000}"/>
    <cellStyle name="20% - Énfasis3 17" xfId="47" xr:uid="{00000000-0005-0000-0000-000029000000}"/>
    <cellStyle name="20% - Énfasis3 18" xfId="48" xr:uid="{00000000-0005-0000-0000-00002A000000}"/>
    <cellStyle name="20% - Énfasis3 2" xfId="49" xr:uid="{00000000-0005-0000-0000-00002B000000}"/>
    <cellStyle name="20% - Énfasis3 3" xfId="50" xr:uid="{00000000-0005-0000-0000-00002C000000}"/>
    <cellStyle name="20% - Énfasis3 4" xfId="51" xr:uid="{00000000-0005-0000-0000-00002D000000}"/>
    <cellStyle name="20% - Énfasis3 5" xfId="52" xr:uid="{00000000-0005-0000-0000-00002E000000}"/>
    <cellStyle name="20% - Énfasis3 6" xfId="53" xr:uid="{00000000-0005-0000-0000-00002F000000}"/>
    <cellStyle name="20% - Énfasis3 7" xfId="54" xr:uid="{00000000-0005-0000-0000-000030000000}"/>
    <cellStyle name="20% - Énfasis3 8" xfId="55" xr:uid="{00000000-0005-0000-0000-000031000000}"/>
    <cellStyle name="20% - Énfasis3 9" xfId="56" xr:uid="{00000000-0005-0000-0000-000032000000}"/>
    <cellStyle name="20% - Énfasis4 10" xfId="57" xr:uid="{00000000-0005-0000-0000-000033000000}"/>
    <cellStyle name="20% - Énfasis4 11" xfId="58" xr:uid="{00000000-0005-0000-0000-000034000000}"/>
    <cellStyle name="20% - Énfasis4 12" xfId="59" xr:uid="{00000000-0005-0000-0000-000035000000}"/>
    <cellStyle name="20% - Énfasis4 13" xfId="60" xr:uid="{00000000-0005-0000-0000-000036000000}"/>
    <cellStyle name="20% - Énfasis4 14" xfId="61" xr:uid="{00000000-0005-0000-0000-000037000000}"/>
    <cellStyle name="20% - Énfasis4 15" xfId="62" xr:uid="{00000000-0005-0000-0000-000038000000}"/>
    <cellStyle name="20% - Énfasis4 16" xfId="63" xr:uid="{00000000-0005-0000-0000-000039000000}"/>
    <cellStyle name="20% - Énfasis4 17" xfId="64" xr:uid="{00000000-0005-0000-0000-00003A000000}"/>
    <cellStyle name="20% - Énfasis4 18" xfId="65" xr:uid="{00000000-0005-0000-0000-00003B000000}"/>
    <cellStyle name="20% - Énfasis4 2" xfId="66" xr:uid="{00000000-0005-0000-0000-00003C000000}"/>
    <cellStyle name="20% - Énfasis4 3" xfId="67" xr:uid="{00000000-0005-0000-0000-00003D000000}"/>
    <cellStyle name="20% - Énfasis4 4" xfId="68" xr:uid="{00000000-0005-0000-0000-00003E000000}"/>
    <cellStyle name="20% - Énfasis4 5" xfId="69" xr:uid="{00000000-0005-0000-0000-00003F000000}"/>
    <cellStyle name="20% - Énfasis4 6" xfId="70" xr:uid="{00000000-0005-0000-0000-000040000000}"/>
    <cellStyle name="20% - Énfasis4 7" xfId="71" xr:uid="{00000000-0005-0000-0000-000041000000}"/>
    <cellStyle name="20% - Énfasis4 8" xfId="72" xr:uid="{00000000-0005-0000-0000-000042000000}"/>
    <cellStyle name="20% - Énfasis4 9" xfId="73" xr:uid="{00000000-0005-0000-0000-000043000000}"/>
    <cellStyle name="20% - Énfasis5 10" xfId="74" xr:uid="{00000000-0005-0000-0000-000044000000}"/>
    <cellStyle name="20% - Énfasis5 11" xfId="75" xr:uid="{00000000-0005-0000-0000-000045000000}"/>
    <cellStyle name="20% - Énfasis5 12" xfId="76" xr:uid="{00000000-0005-0000-0000-000046000000}"/>
    <cellStyle name="20% - Énfasis5 13" xfId="77" xr:uid="{00000000-0005-0000-0000-000047000000}"/>
    <cellStyle name="20% - Énfasis5 14" xfId="78" xr:uid="{00000000-0005-0000-0000-000048000000}"/>
    <cellStyle name="20% - Énfasis5 15" xfId="79" xr:uid="{00000000-0005-0000-0000-000049000000}"/>
    <cellStyle name="20% - Énfasis5 16" xfId="80" xr:uid="{00000000-0005-0000-0000-00004A000000}"/>
    <cellStyle name="20% - Énfasis5 17" xfId="81" xr:uid="{00000000-0005-0000-0000-00004B000000}"/>
    <cellStyle name="20% - Énfasis5 18" xfId="82" xr:uid="{00000000-0005-0000-0000-00004C000000}"/>
    <cellStyle name="20% - Énfasis5 2" xfId="83" xr:uid="{00000000-0005-0000-0000-00004D000000}"/>
    <cellStyle name="20% - Énfasis5 3" xfId="84" xr:uid="{00000000-0005-0000-0000-00004E000000}"/>
    <cellStyle name="20% - Énfasis5 4" xfId="85" xr:uid="{00000000-0005-0000-0000-00004F000000}"/>
    <cellStyle name="20% - Énfasis5 5" xfId="86" xr:uid="{00000000-0005-0000-0000-000050000000}"/>
    <cellStyle name="20% - Énfasis5 6" xfId="87" xr:uid="{00000000-0005-0000-0000-000051000000}"/>
    <cellStyle name="20% - Énfasis5 7" xfId="88" xr:uid="{00000000-0005-0000-0000-000052000000}"/>
    <cellStyle name="20% - Énfasis5 8" xfId="89" xr:uid="{00000000-0005-0000-0000-000053000000}"/>
    <cellStyle name="20% - Énfasis5 9" xfId="90" xr:uid="{00000000-0005-0000-0000-000054000000}"/>
    <cellStyle name="20% - Énfasis6 10" xfId="91" xr:uid="{00000000-0005-0000-0000-000055000000}"/>
    <cellStyle name="20% - Énfasis6 11" xfId="92" xr:uid="{00000000-0005-0000-0000-000056000000}"/>
    <cellStyle name="20% - Énfasis6 12" xfId="93" xr:uid="{00000000-0005-0000-0000-000057000000}"/>
    <cellStyle name="20% - Énfasis6 13" xfId="94" xr:uid="{00000000-0005-0000-0000-000058000000}"/>
    <cellStyle name="20% - Énfasis6 14" xfId="95" xr:uid="{00000000-0005-0000-0000-000059000000}"/>
    <cellStyle name="20% - Énfasis6 15" xfId="96" xr:uid="{00000000-0005-0000-0000-00005A000000}"/>
    <cellStyle name="20% - Énfasis6 16" xfId="97" xr:uid="{00000000-0005-0000-0000-00005B000000}"/>
    <cellStyle name="20% - Énfasis6 17" xfId="98" xr:uid="{00000000-0005-0000-0000-00005C000000}"/>
    <cellStyle name="20% - Énfasis6 18" xfId="99" xr:uid="{00000000-0005-0000-0000-00005D000000}"/>
    <cellStyle name="20% - Énfasis6 2" xfId="100" xr:uid="{00000000-0005-0000-0000-00005E000000}"/>
    <cellStyle name="20% - Énfasis6 3" xfId="101" xr:uid="{00000000-0005-0000-0000-00005F000000}"/>
    <cellStyle name="20% - Énfasis6 4" xfId="102" xr:uid="{00000000-0005-0000-0000-000060000000}"/>
    <cellStyle name="20% - Énfasis6 5" xfId="103" xr:uid="{00000000-0005-0000-0000-000061000000}"/>
    <cellStyle name="20% - Énfasis6 6" xfId="104" xr:uid="{00000000-0005-0000-0000-000062000000}"/>
    <cellStyle name="20% - Énfasis6 7" xfId="105" xr:uid="{00000000-0005-0000-0000-000063000000}"/>
    <cellStyle name="20% - Énfasis6 8" xfId="106" xr:uid="{00000000-0005-0000-0000-000064000000}"/>
    <cellStyle name="20% - Énfasis6 9" xfId="107" xr:uid="{00000000-0005-0000-0000-000065000000}"/>
    <cellStyle name="40% - Énfasis1 10" xfId="108" xr:uid="{00000000-0005-0000-0000-000066000000}"/>
    <cellStyle name="40% - Énfasis1 11" xfId="109" xr:uid="{00000000-0005-0000-0000-000067000000}"/>
    <cellStyle name="40% - Énfasis1 12" xfId="110" xr:uid="{00000000-0005-0000-0000-000068000000}"/>
    <cellStyle name="40% - Énfasis1 13" xfId="111" xr:uid="{00000000-0005-0000-0000-000069000000}"/>
    <cellStyle name="40% - Énfasis1 14" xfId="112" xr:uid="{00000000-0005-0000-0000-00006A000000}"/>
    <cellStyle name="40% - Énfasis1 15" xfId="113" xr:uid="{00000000-0005-0000-0000-00006B000000}"/>
    <cellStyle name="40% - Énfasis1 16" xfId="114" xr:uid="{00000000-0005-0000-0000-00006C000000}"/>
    <cellStyle name="40% - Énfasis1 17" xfId="115" xr:uid="{00000000-0005-0000-0000-00006D000000}"/>
    <cellStyle name="40% - Énfasis1 18" xfId="116" xr:uid="{00000000-0005-0000-0000-00006E000000}"/>
    <cellStyle name="40% - Énfasis1 2" xfId="117" xr:uid="{00000000-0005-0000-0000-00006F000000}"/>
    <cellStyle name="40% - Énfasis1 3" xfId="118" xr:uid="{00000000-0005-0000-0000-000070000000}"/>
    <cellStyle name="40% - Énfasis1 4" xfId="119" xr:uid="{00000000-0005-0000-0000-000071000000}"/>
    <cellStyle name="40% - Énfasis1 5" xfId="120" xr:uid="{00000000-0005-0000-0000-000072000000}"/>
    <cellStyle name="40% - Énfasis1 6" xfId="121" xr:uid="{00000000-0005-0000-0000-000073000000}"/>
    <cellStyle name="40% - Énfasis1 7" xfId="122" xr:uid="{00000000-0005-0000-0000-000074000000}"/>
    <cellStyle name="40% - Énfasis1 8" xfId="123" xr:uid="{00000000-0005-0000-0000-000075000000}"/>
    <cellStyle name="40% - Énfasis1 9" xfId="124" xr:uid="{00000000-0005-0000-0000-000076000000}"/>
    <cellStyle name="40% - Énfasis2 10" xfId="125" xr:uid="{00000000-0005-0000-0000-000077000000}"/>
    <cellStyle name="40% - Énfasis2 11" xfId="126" xr:uid="{00000000-0005-0000-0000-000078000000}"/>
    <cellStyle name="40% - Énfasis2 12" xfId="127" xr:uid="{00000000-0005-0000-0000-000079000000}"/>
    <cellStyle name="40% - Énfasis2 13" xfId="128" xr:uid="{00000000-0005-0000-0000-00007A000000}"/>
    <cellStyle name="40% - Énfasis2 14" xfId="129" xr:uid="{00000000-0005-0000-0000-00007B000000}"/>
    <cellStyle name="40% - Énfasis2 15" xfId="130" xr:uid="{00000000-0005-0000-0000-00007C000000}"/>
    <cellStyle name="40% - Énfasis2 16" xfId="131" xr:uid="{00000000-0005-0000-0000-00007D000000}"/>
    <cellStyle name="40% - Énfasis2 17" xfId="132" xr:uid="{00000000-0005-0000-0000-00007E000000}"/>
    <cellStyle name="40% - Énfasis2 18" xfId="133" xr:uid="{00000000-0005-0000-0000-00007F000000}"/>
    <cellStyle name="40% - Énfasis2 2" xfId="134" xr:uid="{00000000-0005-0000-0000-000080000000}"/>
    <cellStyle name="40% - Énfasis2 3" xfId="135" xr:uid="{00000000-0005-0000-0000-000081000000}"/>
    <cellStyle name="40% - Énfasis2 4" xfId="136" xr:uid="{00000000-0005-0000-0000-000082000000}"/>
    <cellStyle name="40% - Énfasis2 5" xfId="137" xr:uid="{00000000-0005-0000-0000-000083000000}"/>
    <cellStyle name="40% - Énfasis2 6" xfId="138" xr:uid="{00000000-0005-0000-0000-000084000000}"/>
    <cellStyle name="40% - Énfasis2 7" xfId="139" xr:uid="{00000000-0005-0000-0000-000085000000}"/>
    <cellStyle name="40% - Énfasis2 8" xfId="140" xr:uid="{00000000-0005-0000-0000-000086000000}"/>
    <cellStyle name="40% - Énfasis2 9" xfId="141" xr:uid="{00000000-0005-0000-0000-000087000000}"/>
    <cellStyle name="40% - Énfasis3 10" xfId="142" xr:uid="{00000000-0005-0000-0000-000088000000}"/>
    <cellStyle name="40% - Énfasis3 11" xfId="143" xr:uid="{00000000-0005-0000-0000-000089000000}"/>
    <cellStyle name="40% - Énfasis3 12" xfId="144" xr:uid="{00000000-0005-0000-0000-00008A000000}"/>
    <cellStyle name="40% - Énfasis3 13" xfId="145" xr:uid="{00000000-0005-0000-0000-00008B000000}"/>
    <cellStyle name="40% - Énfasis3 14" xfId="146" xr:uid="{00000000-0005-0000-0000-00008C000000}"/>
    <cellStyle name="40% - Énfasis3 15" xfId="147" xr:uid="{00000000-0005-0000-0000-00008D000000}"/>
    <cellStyle name="40% - Énfasis3 16" xfId="148" xr:uid="{00000000-0005-0000-0000-00008E000000}"/>
    <cellStyle name="40% - Énfasis3 17" xfId="149" xr:uid="{00000000-0005-0000-0000-00008F000000}"/>
    <cellStyle name="40% - Énfasis3 18" xfId="150" xr:uid="{00000000-0005-0000-0000-000090000000}"/>
    <cellStyle name="40% - Énfasis3 2" xfId="151" xr:uid="{00000000-0005-0000-0000-000091000000}"/>
    <cellStyle name="40% - Énfasis3 3" xfId="152" xr:uid="{00000000-0005-0000-0000-000092000000}"/>
    <cellStyle name="40% - Énfasis3 4" xfId="153" xr:uid="{00000000-0005-0000-0000-000093000000}"/>
    <cellStyle name="40% - Énfasis3 5" xfId="154" xr:uid="{00000000-0005-0000-0000-000094000000}"/>
    <cellStyle name="40% - Énfasis3 6" xfId="155" xr:uid="{00000000-0005-0000-0000-000095000000}"/>
    <cellStyle name="40% - Énfasis3 7" xfId="156" xr:uid="{00000000-0005-0000-0000-000096000000}"/>
    <cellStyle name="40% - Énfasis3 8" xfId="157" xr:uid="{00000000-0005-0000-0000-000097000000}"/>
    <cellStyle name="40% - Énfasis3 9" xfId="158" xr:uid="{00000000-0005-0000-0000-000098000000}"/>
    <cellStyle name="40% - Énfasis4 10" xfId="159" xr:uid="{00000000-0005-0000-0000-000099000000}"/>
    <cellStyle name="40% - Énfasis4 11" xfId="160" xr:uid="{00000000-0005-0000-0000-00009A000000}"/>
    <cellStyle name="40% - Énfasis4 12" xfId="161" xr:uid="{00000000-0005-0000-0000-00009B000000}"/>
    <cellStyle name="40% - Énfasis4 13" xfId="162" xr:uid="{00000000-0005-0000-0000-00009C000000}"/>
    <cellStyle name="40% - Énfasis4 14" xfId="163" xr:uid="{00000000-0005-0000-0000-00009D000000}"/>
    <cellStyle name="40% - Énfasis4 15" xfId="164" xr:uid="{00000000-0005-0000-0000-00009E000000}"/>
    <cellStyle name="40% - Énfasis4 16" xfId="165" xr:uid="{00000000-0005-0000-0000-00009F000000}"/>
    <cellStyle name="40% - Énfasis4 17" xfId="166" xr:uid="{00000000-0005-0000-0000-0000A0000000}"/>
    <cellStyle name="40% - Énfasis4 18" xfId="167" xr:uid="{00000000-0005-0000-0000-0000A1000000}"/>
    <cellStyle name="40% - Énfasis4 2" xfId="168" xr:uid="{00000000-0005-0000-0000-0000A2000000}"/>
    <cellStyle name="40% - Énfasis4 3" xfId="169" xr:uid="{00000000-0005-0000-0000-0000A3000000}"/>
    <cellStyle name="40% - Énfasis4 4" xfId="170" xr:uid="{00000000-0005-0000-0000-0000A4000000}"/>
    <cellStyle name="40% - Énfasis4 5" xfId="171" xr:uid="{00000000-0005-0000-0000-0000A5000000}"/>
    <cellStyle name="40% - Énfasis4 6" xfId="172" xr:uid="{00000000-0005-0000-0000-0000A6000000}"/>
    <cellStyle name="40% - Énfasis4 7" xfId="173" xr:uid="{00000000-0005-0000-0000-0000A7000000}"/>
    <cellStyle name="40% - Énfasis4 8" xfId="174" xr:uid="{00000000-0005-0000-0000-0000A8000000}"/>
    <cellStyle name="40% - Énfasis4 9" xfId="175" xr:uid="{00000000-0005-0000-0000-0000A9000000}"/>
    <cellStyle name="40% - Énfasis5 10" xfId="176" xr:uid="{00000000-0005-0000-0000-0000AA000000}"/>
    <cellStyle name="40% - Énfasis5 11" xfId="177" xr:uid="{00000000-0005-0000-0000-0000AB000000}"/>
    <cellStyle name="40% - Énfasis5 12" xfId="178" xr:uid="{00000000-0005-0000-0000-0000AC000000}"/>
    <cellStyle name="40% - Énfasis5 13" xfId="179" xr:uid="{00000000-0005-0000-0000-0000AD000000}"/>
    <cellStyle name="40% - Énfasis5 14" xfId="180" xr:uid="{00000000-0005-0000-0000-0000AE000000}"/>
    <cellStyle name="40% - Énfasis5 15" xfId="181" xr:uid="{00000000-0005-0000-0000-0000AF000000}"/>
    <cellStyle name="40% - Énfasis5 16" xfId="182" xr:uid="{00000000-0005-0000-0000-0000B0000000}"/>
    <cellStyle name="40% - Énfasis5 17" xfId="183" xr:uid="{00000000-0005-0000-0000-0000B1000000}"/>
    <cellStyle name="40% - Énfasis5 18" xfId="184" xr:uid="{00000000-0005-0000-0000-0000B2000000}"/>
    <cellStyle name="40% - Énfasis5 2" xfId="185" xr:uid="{00000000-0005-0000-0000-0000B3000000}"/>
    <cellStyle name="40% - Énfasis5 3" xfId="186" xr:uid="{00000000-0005-0000-0000-0000B4000000}"/>
    <cellStyle name="40% - Énfasis5 4" xfId="187" xr:uid="{00000000-0005-0000-0000-0000B5000000}"/>
    <cellStyle name="40% - Énfasis5 5" xfId="188" xr:uid="{00000000-0005-0000-0000-0000B6000000}"/>
    <cellStyle name="40% - Énfasis5 6" xfId="189" xr:uid="{00000000-0005-0000-0000-0000B7000000}"/>
    <cellStyle name="40% - Énfasis5 7" xfId="190" xr:uid="{00000000-0005-0000-0000-0000B8000000}"/>
    <cellStyle name="40% - Énfasis5 8" xfId="191" xr:uid="{00000000-0005-0000-0000-0000B9000000}"/>
    <cellStyle name="40% - Énfasis5 9" xfId="192" xr:uid="{00000000-0005-0000-0000-0000BA000000}"/>
    <cellStyle name="40% - Énfasis6 10" xfId="193" xr:uid="{00000000-0005-0000-0000-0000BB000000}"/>
    <cellStyle name="40% - Énfasis6 11" xfId="194" xr:uid="{00000000-0005-0000-0000-0000BC000000}"/>
    <cellStyle name="40% - Énfasis6 12" xfId="195" xr:uid="{00000000-0005-0000-0000-0000BD000000}"/>
    <cellStyle name="40% - Énfasis6 13" xfId="196" xr:uid="{00000000-0005-0000-0000-0000BE000000}"/>
    <cellStyle name="40% - Énfasis6 14" xfId="197" xr:uid="{00000000-0005-0000-0000-0000BF000000}"/>
    <cellStyle name="40% - Énfasis6 15" xfId="198" xr:uid="{00000000-0005-0000-0000-0000C0000000}"/>
    <cellStyle name="40% - Énfasis6 16" xfId="199" xr:uid="{00000000-0005-0000-0000-0000C1000000}"/>
    <cellStyle name="40% - Énfasis6 17" xfId="200" xr:uid="{00000000-0005-0000-0000-0000C2000000}"/>
    <cellStyle name="40% - Énfasis6 18" xfId="201" xr:uid="{00000000-0005-0000-0000-0000C3000000}"/>
    <cellStyle name="40% - Énfasis6 2" xfId="202" xr:uid="{00000000-0005-0000-0000-0000C4000000}"/>
    <cellStyle name="40% - Énfasis6 3" xfId="203" xr:uid="{00000000-0005-0000-0000-0000C5000000}"/>
    <cellStyle name="40% - Énfasis6 4" xfId="204" xr:uid="{00000000-0005-0000-0000-0000C6000000}"/>
    <cellStyle name="40% - Énfasis6 5" xfId="205" xr:uid="{00000000-0005-0000-0000-0000C7000000}"/>
    <cellStyle name="40% - Énfasis6 6" xfId="206" xr:uid="{00000000-0005-0000-0000-0000C8000000}"/>
    <cellStyle name="40% - Énfasis6 7" xfId="207" xr:uid="{00000000-0005-0000-0000-0000C9000000}"/>
    <cellStyle name="40% - Énfasis6 8" xfId="208" xr:uid="{00000000-0005-0000-0000-0000CA000000}"/>
    <cellStyle name="40% - Énfasis6 9" xfId="209" xr:uid="{00000000-0005-0000-0000-0000CB000000}"/>
    <cellStyle name="60% - Énfasis1 10" xfId="210" xr:uid="{00000000-0005-0000-0000-0000CC000000}"/>
    <cellStyle name="60% - Énfasis1 11" xfId="211" xr:uid="{00000000-0005-0000-0000-0000CD000000}"/>
    <cellStyle name="60% - Énfasis1 12" xfId="212" xr:uid="{00000000-0005-0000-0000-0000CE000000}"/>
    <cellStyle name="60% - Énfasis1 13" xfId="213" xr:uid="{00000000-0005-0000-0000-0000CF000000}"/>
    <cellStyle name="60% - Énfasis1 14" xfId="214" xr:uid="{00000000-0005-0000-0000-0000D0000000}"/>
    <cellStyle name="60% - Énfasis1 15" xfId="215" xr:uid="{00000000-0005-0000-0000-0000D1000000}"/>
    <cellStyle name="60% - Énfasis1 16" xfId="216" xr:uid="{00000000-0005-0000-0000-0000D2000000}"/>
    <cellStyle name="60% - Énfasis1 17" xfId="217" xr:uid="{00000000-0005-0000-0000-0000D3000000}"/>
    <cellStyle name="60% - Énfasis1 18" xfId="218" xr:uid="{00000000-0005-0000-0000-0000D4000000}"/>
    <cellStyle name="60% - Énfasis1 2" xfId="219" xr:uid="{00000000-0005-0000-0000-0000D5000000}"/>
    <cellStyle name="60% - Énfasis1 3" xfId="220" xr:uid="{00000000-0005-0000-0000-0000D6000000}"/>
    <cellStyle name="60% - Énfasis1 4" xfId="221" xr:uid="{00000000-0005-0000-0000-0000D7000000}"/>
    <cellStyle name="60% - Énfasis1 5" xfId="222" xr:uid="{00000000-0005-0000-0000-0000D8000000}"/>
    <cellStyle name="60% - Énfasis1 6" xfId="223" xr:uid="{00000000-0005-0000-0000-0000D9000000}"/>
    <cellStyle name="60% - Énfasis1 7" xfId="224" xr:uid="{00000000-0005-0000-0000-0000DA000000}"/>
    <cellStyle name="60% - Énfasis1 8" xfId="225" xr:uid="{00000000-0005-0000-0000-0000DB000000}"/>
    <cellStyle name="60% - Énfasis1 9" xfId="226" xr:uid="{00000000-0005-0000-0000-0000DC000000}"/>
    <cellStyle name="60% - Énfasis2 10" xfId="227" xr:uid="{00000000-0005-0000-0000-0000DD000000}"/>
    <cellStyle name="60% - Énfasis2 11" xfId="228" xr:uid="{00000000-0005-0000-0000-0000DE000000}"/>
    <cellStyle name="60% - Énfasis2 12" xfId="229" xr:uid="{00000000-0005-0000-0000-0000DF000000}"/>
    <cellStyle name="60% - Énfasis2 13" xfId="230" xr:uid="{00000000-0005-0000-0000-0000E0000000}"/>
    <cellStyle name="60% - Énfasis2 14" xfId="231" xr:uid="{00000000-0005-0000-0000-0000E1000000}"/>
    <cellStyle name="60% - Énfasis2 15" xfId="232" xr:uid="{00000000-0005-0000-0000-0000E2000000}"/>
    <cellStyle name="60% - Énfasis2 16" xfId="233" xr:uid="{00000000-0005-0000-0000-0000E3000000}"/>
    <cellStyle name="60% - Énfasis2 17" xfId="234" xr:uid="{00000000-0005-0000-0000-0000E4000000}"/>
    <cellStyle name="60% - Énfasis2 18" xfId="235" xr:uid="{00000000-0005-0000-0000-0000E5000000}"/>
    <cellStyle name="60% - Énfasis2 2" xfId="236" xr:uid="{00000000-0005-0000-0000-0000E6000000}"/>
    <cellStyle name="60% - Énfasis2 3" xfId="237" xr:uid="{00000000-0005-0000-0000-0000E7000000}"/>
    <cellStyle name="60% - Énfasis2 4" xfId="238" xr:uid="{00000000-0005-0000-0000-0000E8000000}"/>
    <cellStyle name="60% - Énfasis2 5" xfId="239" xr:uid="{00000000-0005-0000-0000-0000E9000000}"/>
    <cellStyle name="60% - Énfasis2 6" xfId="240" xr:uid="{00000000-0005-0000-0000-0000EA000000}"/>
    <cellStyle name="60% - Énfasis2 7" xfId="241" xr:uid="{00000000-0005-0000-0000-0000EB000000}"/>
    <cellStyle name="60% - Énfasis2 8" xfId="242" xr:uid="{00000000-0005-0000-0000-0000EC000000}"/>
    <cellStyle name="60% - Énfasis2 9" xfId="243" xr:uid="{00000000-0005-0000-0000-0000ED000000}"/>
    <cellStyle name="60% - Énfasis3 10" xfId="244" xr:uid="{00000000-0005-0000-0000-0000EE000000}"/>
    <cellStyle name="60% - Énfasis3 11" xfId="245" xr:uid="{00000000-0005-0000-0000-0000EF000000}"/>
    <cellStyle name="60% - Énfasis3 12" xfId="246" xr:uid="{00000000-0005-0000-0000-0000F0000000}"/>
    <cellStyle name="60% - Énfasis3 13" xfId="247" xr:uid="{00000000-0005-0000-0000-0000F1000000}"/>
    <cellStyle name="60% - Énfasis3 14" xfId="248" xr:uid="{00000000-0005-0000-0000-0000F2000000}"/>
    <cellStyle name="60% - Énfasis3 15" xfId="249" xr:uid="{00000000-0005-0000-0000-0000F3000000}"/>
    <cellStyle name="60% - Énfasis3 16" xfId="250" xr:uid="{00000000-0005-0000-0000-0000F4000000}"/>
    <cellStyle name="60% - Énfasis3 17" xfId="251" xr:uid="{00000000-0005-0000-0000-0000F5000000}"/>
    <cellStyle name="60% - Énfasis3 18" xfId="252" xr:uid="{00000000-0005-0000-0000-0000F6000000}"/>
    <cellStyle name="60% - Énfasis3 2" xfId="253" xr:uid="{00000000-0005-0000-0000-0000F7000000}"/>
    <cellStyle name="60% - Énfasis3 3" xfId="254" xr:uid="{00000000-0005-0000-0000-0000F8000000}"/>
    <cellStyle name="60% - Énfasis3 4" xfId="255" xr:uid="{00000000-0005-0000-0000-0000F9000000}"/>
    <cellStyle name="60% - Énfasis3 5" xfId="256" xr:uid="{00000000-0005-0000-0000-0000FA000000}"/>
    <cellStyle name="60% - Énfasis3 6" xfId="257" xr:uid="{00000000-0005-0000-0000-0000FB000000}"/>
    <cellStyle name="60% - Énfasis3 7" xfId="258" xr:uid="{00000000-0005-0000-0000-0000FC000000}"/>
    <cellStyle name="60% - Énfasis3 8" xfId="259" xr:uid="{00000000-0005-0000-0000-0000FD000000}"/>
    <cellStyle name="60% - Énfasis3 9" xfId="260" xr:uid="{00000000-0005-0000-0000-0000FE000000}"/>
    <cellStyle name="60% - Énfasis4 10" xfId="261" xr:uid="{00000000-0005-0000-0000-0000FF000000}"/>
    <cellStyle name="60% - Énfasis4 11" xfId="262" xr:uid="{00000000-0005-0000-0000-000000010000}"/>
    <cellStyle name="60% - Énfasis4 12" xfId="263" xr:uid="{00000000-0005-0000-0000-000001010000}"/>
    <cellStyle name="60% - Énfasis4 13" xfId="264" xr:uid="{00000000-0005-0000-0000-000002010000}"/>
    <cellStyle name="60% - Énfasis4 14" xfId="265" xr:uid="{00000000-0005-0000-0000-000003010000}"/>
    <cellStyle name="60% - Énfasis4 15" xfId="266" xr:uid="{00000000-0005-0000-0000-000004010000}"/>
    <cellStyle name="60% - Énfasis4 16" xfId="267" xr:uid="{00000000-0005-0000-0000-000005010000}"/>
    <cellStyle name="60% - Énfasis4 17" xfId="268" xr:uid="{00000000-0005-0000-0000-000006010000}"/>
    <cellStyle name="60% - Énfasis4 18" xfId="269" xr:uid="{00000000-0005-0000-0000-000007010000}"/>
    <cellStyle name="60% - Énfasis4 2" xfId="270" xr:uid="{00000000-0005-0000-0000-000008010000}"/>
    <cellStyle name="60% - Énfasis4 3" xfId="271" xr:uid="{00000000-0005-0000-0000-000009010000}"/>
    <cellStyle name="60% - Énfasis4 4" xfId="272" xr:uid="{00000000-0005-0000-0000-00000A010000}"/>
    <cellStyle name="60% - Énfasis4 5" xfId="273" xr:uid="{00000000-0005-0000-0000-00000B010000}"/>
    <cellStyle name="60% - Énfasis4 6" xfId="274" xr:uid="{00000000-0005-0000-0000-00000C010000}"/>
    <cellStyle name="60% - Énfasis4 7" xfId="275" xr:uid="{00000000-0005-0000-0000-00000D010000}"/>
    <cellStyle name="60% - Énfasis4 8" xfId="276" xr:uid="{00000000-0005-0000-0000-00000E010000}"/>
    <cellStyle name="60% - Énfasis4 9" xfId="277" xr:uid="{00000000-0005-0000-0000-00000F010000}"/>
    <cellStyle name="60% - Énfasis5 10" xfId="278" xr:uid="{00000000-0005-0000-0000-000010010000}"/>
    <cellStyle name="60% - Énfasis5 11" xfId="279" xr:uid="{00000000-0005-0000-0000-000011010000}"/>
    <cellStyle name="60% - Énfasis5 12" xfId="280" xr:uid="{00000000-0005-0000-0000-000012010000}"/>
    <cellStyle name="60% - Énfasis5 13" xfId="281" xr:uid="{00000000-0005-0000-0000-000013010000}"/>
    <cellStyle name="60% - Énfasis5 14" xfId="282" xr:uid="{00000000-0005-0000-0000-000014010000}"/>
    <cellStyle name="60% - Énfasis5 15" xfId="283" xr:uid="{00000000-0005-0000-0000-000015010000}"/>
    <cellStyle name="60% - Énfasis5 16" xfId="284" xr:uid="{00000000-0005-0000-0000-000016010000}"/>
    <cellStyle name="60% - Énfasis5 17" xfId="285" xr:uid="{00000000-0005-0000-0000-000017010000}"/>
    <cellStyle name="60% - Énfasis5 18" xfId="286" xr:uid="{00000000-0005-0000-0000-000018010000}"/>
    <cellStyle name="60% - Énfasis5 2" xfId="287" xr:uid="{00000000-0005-0000-0000-000019010000}"/>
    <cellStyle name="60% - Énfasis5 3" xfId="288" xr:uid="{00000000-0005-0000-0000-00001A010000}"/>
    <cellStyle name="60% - Énfasis5 4" xfId="289" xr:uid="{00000000-0005-0000-0000-00001B010000}"/>
    <cellStyle name="60% - Énfasis5 5" xfId="290" xr:uid="{00000000-0005-0000-0000-00001C010000}"/>
    <cellStyle name="60% - Énfasis5 6" xfId="291" xr:uid="{00000000-0005-0000-0000-00001D010000}"/>
    <cellStyle name="60% - Énfasis5 7" xfId="292" xr:uid="{00000000-0005-0000-0000-00001E010000}"/>
    <cellStyle name="60% - Énfasis5 8" xfId="293" xr:uid="{00000000-0005-0000-0000-00001F010000}"/>
    <cellStyle name="60% - Énfasis5 9" xfId="294" xr:uid="{00000000-0005-0000-0000-000020010000}"/>
    <cellStyle name="60% - Énfasis6 10" xfId="295" xr:uid="{00000000-0005-0000-0000-000021010000}"/>
    <cellStyle name="60% - Énfasis6 11" xfId="296" xr:uid="{00000000-0005-0000-0000-000022010000}"/>
    <cellStyle name="60% - Énfasis6 12" xfId="297" xr:uid="{00000000-0005-0000-0000-000023010000}"/>
    <cellStyle name="60% - Énfasis6 13" xfId="298" xr:uid="{00000000-0005-0000-0000-000024010000}"/>
    <cellStyle name="60% - Énfasis6 14" xfId="299" xr:uid="{00000000-0005-0000-0000-000025010000}"/>
    <cellStyle name="60% - Énfasis6 15" xfId="300" xr:uid="{00000000-0005-0000-0000-000026010000}"/>
    <cellStyle name="60% - Énfasis6 16" xfId="301" xr:uid="{00000000-0005-0000-0000-000027010000}"/>
    <cellStyle name="60% - Énfasis6 17" xfId="302" xr:uid="{00000000-0005-0000-0000-000028010000}"/>
    <cellStyle name="60% - Énfasis6 18" xfId="303" xr:uid="{00000000-0005-0000-0000-000029010000}"/>
    <cellStyle name="60% - Énfasis6 2" xfId="304" xr:uid="{00000000-0005-0000-0000-00002A010000}"/>
    <cellStyle name="60% - Énfasis6 3" xfId="305" xr:uid="{00000000-0005-0000-0000-00002B010000}"/>
    <cellStyle name="60% - Énfasis6 4" xfId="306" xr:uid="{00000000-0005-0000-0000-00002C010000}"/>
    <cellStyle name="60% - Énfasis6 5" xfId="307" xr:uid="{00000000-0005-0000-0000-00002D010000}"/>
    <cellStyle name="60% - Énfasis6 6" xfId="308" xr:uid="{00000000-0005-0000-0000-00002E010000}"/>
    <cellStyle name="60% - Énfasis6 7" xfId="309" xr:uid="{00000000-0005-0000-0000-00002F010000}"/>
    <cellStyle name="60% - Énfasis6 8" xfId="310" xr:uid="{00000000-0005-0000-0000-000030010000}"/>
    <cellStyle name="60% - Énfasis6 9" xfId="311" xr:uid="{00000000-0005-0000-0000-000031010000}"/>
    <cellStyle name="Buena 10" xfId="312" xr:uid="{00000000-0005-0000-0000-000032010000}"/>
    <cellStyle name="Buena 11" xfId="313" xr:uid="{00000000-0005-0000-0000-000033010000}"/>
    <cellStyle name="Buena 12" xfId="314" xr:uid="{00000000-0005-0000-0000-000034010000}"/>
    <cellStyle name="Buena 13" xfId="315" xr:uid="{00000000-0005-0000-0000-000035010000}"/>
    <cellStyle name="Buena 14" xfId="316" xr:uid="{00000000-0005-0000-0000-000036010000}"/>
    <cellStyle name="Buena 15" xfId="317" xr:uid="{00000000-0005-0000-0000-000037010000}"/>
    <cellStyle name="Buena 16" xfId="318" xr:uid="{00000000-0005-0000-0000-000038010000}"/>
    <cellStyle name="Buena 17" xfId="319" xr:uid="{00000000-0005-0000-0000-000039010000}"/>
    <cellStyle name="Buena 18" xfId="320" xr:uid="{00000000-0005-0000-0000-00003A010000}"/>
    <cellStyle name="Buena 2" xfId="321" xr:uid="{00000000-0005-0000-0000-00003B010000}"/>
    <cellStyle name="Buena 3" xfId="322" xr:uid="{00000000-0005-0000-0000-00003C010000}"/>
    <cellStyle name="Buena 4" xfId="323" xr:uid="{00000000-0005-0000-0000-00003D010000}"/>
    <cellStyle name="Buena 5" xfId="324" xr:uid="{00000000-0005-0000-0000-00003E010000}"/>
    <cellStyle name="Buena 6" xfId="325" xr:uid="{00000000-0005-0000-0000-00003F010000}"/>
    <cellStyle name="Buena 7" xfId="326" xr:uid="{00000000-0005-0000-0000-000040010000}"/>
    <cellStyle name="Buena 8" xfId="327" xr:uid="{00000000-0005-0000-0000-000041010000}"/>
    <cellStyle name="Buena 9" xfId="328" xr:uid="{00000000-0005-0000-0000-000042010000}"/>
    <cellStyle name="Cálculo 10" xfId="329" xr:uid="{00000000-0005-0000-0000-000043010000}"/>
    <cellStyle name="Cálculo 11" xfId="330" xr:uid="{00000000-0005-0000-0000-000044010000}"/>
    <cellStyle name="Cálculo 12" xfId="331" xr:uid="{00000000-0005-0000-0000-000045010000}"/>
    <cellStyle name="Cálculo 13" xfId="332" xr:uid="{00000000-0005-0000-0000-000046010000}"/>
    <cellStyle name="Cálculo 14" xfId="333" xr:uid="{00000000-0005-0000-0000-000047010000}"/>
    <cellStyle name="Cálculo 15" xfId="334" xr:uid="{00000000-0005-0000-0000-000048010000}"/>
    <cellStyle name="Cálculo 16" xfId="335" xr:uid="{00000000-0005-0000-0000-000049010000}"/>
    <cellStyle name="Cálculo 17" xfId="336" xr:uid="{00000000-0005-0000-0000-00004A010000}"/>
    <cellStyle name="Cálculo 18" xfId="337" xr:uid="{00000000-0005-0000-0000-00004B010000}"/>
    <cellStyle name="Cálculo 2" xfId="338" xr:uid="{00000000-0005-0000-0000-00004C010000}"/>
    <cellStyle name="Cálculo 3" xfId="339" xr:uid="{00000000-0005-0000-0000-00004D010000}"/>
    <cellStyle name="Cálculo 4" xfId="340" xr:uid="{00000000-0005-0000-0000-00004E010000}"/>
    <cellStyle name="Cálculo 5" xfId="341" xr:uid="{00000000-0005-0000-0000-00004F010000}"/>
    <cellStyle name="Cálculo 6" xfId="342" xr:uid="{00000000-0005-0000-0000-000050010000}"/>
    <cellStyle name="Cálculo 7" xfId="343" xr:uid="{00000000-0005-0000-0000-000051010000}"/>
    <cellStyle name="Cálculo 8" xfId="344" xr:uid="{00000000-0005-0000-0000-000052010000}"/>
    <cellStyle name="Cálculo 9" xfId="345" xr:uid="{00000000-0005-0000-0000-000053010000}"/>
    <cellStyle name="Celda de comprobación 10" xfId="346" xr:uid="{00000000-0005-0000-0000-000054010000}"/>
    <cellStyle name="Celda de comprobación 11" xfId="347" xr:uid="{00000000-0005-0000-0000-000055010000}"/>
    <cellStyle name="Celda de comprobación 12" xfId="348" xr:uid="{00000000-0005-0000-0000-000056010000}"/>
    <cellStyle name="Celda de comprobación 13" xfId="349" xr:uid="{00000000-0005-0000-0000-000057010000}"/>
    <cellStyle name="Celda de comprobación 14" xfId="350" xr:uid="{00000000-0005-0000-0000-000058010000}"/>
    <cellStyle name="Celda de comprobación 15" xfId="351" xr:uid="{00000000-0005-0000-0000-000059010000}"/>
    <cellStyle name="Celda de comprobación 16" xfId="352" xr:uid="{00000000-0005-0000-0000-00005A010000}"/>
    <cellStyle name="Celda de comprobación 17" xfId="353" xr:uid="{00000000-0005-0000-0000-00005B010000}"/>
    <cellStyle name="Celda de comprobación 18" xfId="354" xr:uid="{00000000-0005-0000-0000-00005C010000}"/>
    <cellStyle name="Celda de comprobación 2" xfId="355" xr:uid="{00000000-0005-0000-0000-00005D010000}"/>
    <cellStyle name="Celda de comprobación 3" xfId="356" xr:uid="{00000000-0005-0000-0000-00005E010000}"/>
    <cellStyle name="Celda de comprobación 4" xfId="357" xr:uid="{00000000-0005-0000-0000-00005F010000}"/>
    <cellStyle name="Celda de comprobación 5" xfId="358" xr:uid="{00000000-0005-0000-0000-000060010000}"/>
    <cellStyle name="Celda de comprobación 6" xfId="359" xr:uid="{00000000-0005-0000-0000-000061010000}"/>
    <cellStyle name="Celda de comprobación 7" xfId="360" xr:uid="{00000000-0005-0000-0000-000062010000}"/>
    <cellStyle name="Celda de comprobación 8" xfId="361" xr:uid="{00000000-0005-0000-0000-000063010000}"/>
    <cellStyle name="Celda de comprobación 9" xfId="362" xr:uid="{00000000-0005-0000-0000-000064010000}"/>
    <cellStyle name="Celda vinculada 10" xfId="363" xr:uid="{00000000-0005-0000-0000-000065010000}"/>
    <cellStyle name="Celda vinculada 11" xfId="364" xr:uid="{00000000-0005-0000-0000-000066010000}"/>
    <cellStyle name="Celda vinculada 12" xfId="365" xr:uid="{00000000-0005-0000-0000-000067010000}"/>
    <cellStyle name="Celda vinculada 13" xfId="366" xr:uid="{00000000-0005-0000-0000-000068010000}"/>
    <cellStyle name="Celda vinculada 14" xfId="367" xr:uid="{00000000-0005-0000-0000-000069010000}"/>
    <cellStyle name="Celda vinculada 15" xfId="368" xr:uid="{00000000-0005-0000-0000-00006A010000}"/>
    <cellStyle name="Celda vinculada 16" xfId="369" xr:uid="{00000000-0005-0000-0000-00006B010000}"/>
    <cellStyle name="Celda vinculada 17" xfId="370" xr:uid="{00000000-0005-0000-0000-00006C010000}"/>
    <cellStyle name="Celda vinculada 18" xfId="371" xr:uid="{00000000-0005-0000-0000-00006D010000}"/>
    <cellStyle name="Celda vinculada 2" xfId="372" xr:uid="{00000000-0005-0000-0000-00006E010000}"/>
    <cellStyle name="Celda vinculada 3" xfId="373" xr:uid="{00000000-0005-0000-0000-00006F010000}"/>
    <cellStyle name="Celda vinculada 4" xfId="374" xr:uid="{00000000-0005-0000-0000-000070010000}"/>
    <cellStyle name="Celda vinculada 5" xfId="375" xr:uid="{00000000-0005-0000-0000-000071010000}"/>
    <cellStyle name="Celda vinculada 6" xfId="376" xr:uid="{00000000-0005-0000-0000-000072010000}"/>
    <cellStyle name="Celda vinculada 7" xfId="377" xr:uid="{00000000-0005-0000-0000-000073010000}"/>
    <cellStyle name="Celda vinculada 8" xfId="378" xr:uid="{00000000-0005-0000-0000-000074010000}"/>
    <cellStyle name="Celda vinculada 9" xfId="379" xr:uid="{00000000-0005-0000-0000-000075010000}"/>
    <cellStyle name="Encabezado 4 10" xfId="380" xr:uid="{00000000-0005-0000-0000-000076010000}"/>
    <cellStyle name="Encabezado 4 11" xfId="381" xr:uid="{00000000-0005-0000-0000-000077010000}"/>
    <cellStyle name="Encabezado 4 12" xfId="382" xr:uid="{00000000-0005-0000-0000-000078010000}"/>
    <cellStyle name="Encabezado 4 13" xfId="383" xr:uid="{00000000-0005-0000-0000-000079010000}"/>
    <cellStyle name="Encabezado 4 14" xfId="384" xr:uid="{00000000-0005-0000-0000-00007A010000}"/>
    <cellStyle name="Encabezado 4 15" xfId="385" xr:uid="{00000000-0005-0000-0000-00007B010000}"/>
    <cellStyle name="Encabezado 4 16" xfId="386" xr:uid="{00000000-0005-0000-0000-00007C010000}"/>
    <cellStyle name="Encabezado 4 17" xfId="387" xr:uid="{00000000-0005-0000-0000-00007D010000}"/>
    <cellStyle name="Encabezado 4 18" xfId="388" xr:uid="{00000000-0005-0000-0000-00007E010000}"/>
    <cellStyle name="Encabezado 4 2" xfId="389" xr:uid="{00000000-0005-0000-0000-00007F010000}"/>
    <cellStyle name="Encabezado 4 3" xfId="390" xr:uid="{00000000-0005-0000-0000-000080010000}"/>
    <cellStyle name="Encabezado 4 4" xfId="391" xr:uid="{00000000-0005-0000-0000-000081010000}"/>
    <cellStyle name="Encabezado 4 5" xfId="392" xr:uid="{00000000-0005-0000-0000-000082010000}"/>
    <cellStyle name="Encabezado 4 6" xfId="393" xr:uid="{00000000-0005-0000-0000-000083010000}"/>
    <cellStyle name="Encabezado 4 7" xfId="394" xr:uid="{00000000-0005-0000-0000-000084010000}"/>
    <cellStyle name="Encabezado 4 8" xfId="395" xr:uid="{00000000-0005-0000-0000-000085010000}"/>
    <cellStyle name="Encabezado 4 9" xfId="396" xr:uid="{00000000-0005-0000-0000-000086010000}"/>
    <cellStyle name="Énfasis1 10" xfId="397" xr:uid="{00000000-0005-0000-0000-000087010000}"/>
    <cellStyle name="Énfasis1 11" xfId="398" xr:uid="{00000000-0005-0000-0000-000088010000}"/>
    <cellStyle name="Énfasis1 12" xfId="399" xr:uid="{00000000-0005-0000-0000-000089010000}"/>
    <cellStyle name="Énfasis1 13" xfId="400" xr:uid="{00000000-0005-0000-0000-00008A010000}"/>
    <cellStyle name="Énfasis1 14" xfId="401" xr:uid="{00000000-0005-0000-0000-00008B010000}"/>
    <cellStyle name="Énfasis1 15" xfId="402" xr:uid="{00000000-0005-0000-0000-00008C010000}"/>
    <cellStyle name="Énfasis1 16" xfId="403" xr:uid="{00000000-0005-0000-0000-00008D010000}"/>
    <cellStyle name="Énfasis1 17" xfId="404" xr:uid="{00000000-0005-0000-0000-00008E010000}"/>
    <cellStyle name="Énfasis1 18" xfId="405" xr:uid="{00000000-0005-0000-0000-00008F010000}"/>
    <cellStyle name="Énfasis1 2" xfId="406" xr:uid="{00000000-0005-0000-0000-000090010000}"/>
    <cellStyle name="Énfasis1 3" xfId="407" xr:uid="{00000000-0005-0000-0000-000091010000}"/>
    <cellStyle name="Énfasis1 4" xfId="408" xr:uid="{00000000-0005-0000-0000-000092010000}"/>
    <cellStyle name="Énfasis1 5" xfId="409" xr:uid="{00000000-0005-0000-0000-000093010000}"/>
    <cellStyle name="Énfasis1 6" xfId="410" xr:uid="{00000000-0005-0000-0000-000094010000}"/>
    <cellStyle name="Énfasis1 7" xfId="411" xr:uid="{00000000-0005-0000-0000-000095010000}"/>
    <cellStyle name="Énfasis1 8" xfId="412" xr:uid="{00000000-0005-0000-0000-000096010000}"/>
    <cellStyle name="Énfasis1 9" xfId="413" xr:uid="{00000000-0005-0000-0000-000097010000}"/>
    <cellStyle name="Énfasis2 10" xfId="414" xr:uid="{00000000-0005-0000-0000-000098010000}"/>
    <cellStyle name="Énfasis2 11" xfId="415" xr:uid="{00000000-0005-0000-0000-000099010000}"/>
    <cellStyle name="Énfasis2 12" xfId="416" xr:uid="{00000000-0005-0000-0000-00009A010000}"/>
    <cellStyle name="Énfasis2 13" xfId="417" xr:uid="{00000000-0005-0000-0000-00009B010000}"/>
    <cellStyle name="Énfasis2 14" xfId="418" xr:uid="{00000000-0005-0000-0000-00009C010000}"/>
    <cellStyle name="Énfasis2 15" xfId="419" xr:uid="{00000000-0005-0000-0000-00009D010000}"/>
    <cellStyle name="Énfasis2 16" xfId="420" xr:uid="{00000000-0005-0000-0000-00009E010000}"/>
    <cellStyle name="Énfasis2 17" xfId="421" xr:uid="{00000000-0005-0000-0000-00009F010000}"/>
    <cellStyle name="Énfasis2 18" xfId="422" xr:uid="{00000000-0005-0000-0000-0000A0010000}"/>
    <cellStyle name="Énfasis2 2" xfId="423" xr:uid="{00000000-0005-0000-0000-0000A1010000}"/>
    <cellStyle name="Énfasis2 3" xfId="424" xr:uid="{00000000-0005-0000-0000-0000A2010000}"/>
    <cellStyle name="Énfasis2 4" xfId="425" xr:uid="{00000000-0005-0000-0000-0000A3010000}"/>
    <cellStyle name="Énfasis2 5" xfId="426" xr:uid="{00000000-0005-0000-0000-0000A4010000}"/>
    <cellStyle name="Énfasis2 6" xfId="427" xr:uid="{00000000-0005-0000-0000-0000A5010000}"/>
    <cellStyle name="Énfasis2 7" xfId="428" xr:uid="{00000000-0005-0000-0000-0000A6010000}"/>
    <cellStyle name="Énfasis2 8" xfId="429" xr:uid="{00000000-0005-0000-0000-0000A7010000}"/>
    <cellStyle name="Énfasis2 9" xfId="430" xr:uid="{00000000-0005-0000-0000-0000A8010000}"/>
    <cellStyle name="Énfasis3 10" xfId="431" xr:uid="{00000000-0005-0000-0000-0000A9010000}"/>
    <cellStyle name="Énfasis3 11" xfId="432" xr:uid="{00000000-0005-0000-0000-0000AA010000}"/>
    <cellStyle name="Énfasis3 12" xfId="433" xr:uid="{00000000-0005-0000-0000-0000AB010000}"/>
    <cellStyle name="Énfasis3 13" xfId="434" xr:uid="{00000000-0005-0000-0000-0000AC010000}"/>
    <cellStyle name="Énfasis3 14" xfId="435" xr:uid="{00000000-0005-0000-0000-0000AD010000}"/>
    <cellStyle name="Énfasis3 15" xfId="436" xr:uid="{00000000-0005-0000-0000-0000AE010000}"/>
    <cellStyle name="Énfasis3 16" xfId="437" xr:uid="{00000000-0005-0000-0000-0000AF010000}"/>
    <cellStyle name="Énfasis3 17" xfId="438" xr:uid="{00000000-0005-0000-0000-0000B0010000}"/>
    <cellStyle name="Énfasis3 18" xfId="439" xr:uid="{00000000-0005-0000-0000-0000B1010000}"/>
    <cellStyle name="Énfasis3 2" xfId="440" xr:uid="{00000000-0005-0000-0000-0000B2010000}"/>
    <cellStyle name="Énfasis3 3" xfId="441" xr:uid="{00000000-0005-0000-0000-0000B3010000}"/>
    <cellStyle name="Énfasis3 4" xfId="442" xr:uid="{00000000-0005-0000-0000-0000B4010000}"/>
    <cellStyle name="Énfasis3 5" xfId="443" xr:uid="{00000000-0005-0000-0000-0000B5010000}"/>
    <cellStyle name="Énfasis3 6" xfId="444" xr:uid="{00000000-0005-0000-0000-0000B6010000}"/>
    <cellStyle name="Énfasis3 7" xfId="445" xr:uid="{00000000-0005-0000-0000-0000B7010000}"/>
    <cellStyle name="Énfasis3 8" xfId="446" xr:uid="{00000000-0005-0000-0000-0000B8010000}"/>
    <cellStyle name="Énfasis3 9" xfId="447" xr:uid="{00000000-0005-0000-0000-0000B9010000}"/>
    <cellStyle name="Énfasis4 10" xfId="448" xr:uid="{00000000-0005-0000-0000-0000BA010000}"/>
    <cellStyle name="Énfasis4 11" xfId="449" xr:uid="{00000000-0005-0000-0000-0000BB010000}"/>
    <cellStyle name="Énfasis4 12" xfId="450" xr:uid="{00000000-0005-0000-0000-0000BC010000}"/>
    <cellStyle name="Énfasis4 13" xfId="451" xr:uid="{00000000-0005-0000-0000-0000BD010000}"/>
    <cellStyle name="Énfasis4 14" xfId="452" xr:uid="{00000000-0005-0000-0000-0000BE010000}"/>
    <cellStyle name="Énfasis4 15" xfId="453" xr:uid="{00000000-0005-0000-0000-0000BF010000}"/>
    <cellStyle name="Énfasis4 16" xfId="454" xr:uid="{00000000-0005-0000-0000-0000C0010000}"/>
    <cellStyle name="Énfasis4 17" xfId="455" xr:uid="{00000000-0005-0000-0000-0000C1010000}"/>
    <cellStyle name="Énfasis4 18" xfId="456" xr:uid="{00000000-0005-0000-0000-0000C2010000}"/>
    <cellStyle name="Énfasis4 2" xfId="457" xr:uid="{00000000-0005-0000-0000-0000C3010000}"/>
    <cellStyle name="Énfasis4 3" xfId="458" xr:uid="{00000000-0005-0000-0000-0000C4010000}"/>
    <cellStyle name="Énfasis4 4" xfId="459" xr:uid="{00000000-0005-0000-0000-0000C5010000}"/>
    <cellStyle name="Énfasis4 5" xfId="460" xr:uid="{00000000-0005-0000-0000-0000C6010000}"/>
    <cellStyle name="Énfasis4 6" xfId="461" xr:uid="{00000000-0005-0000-0000-0000C7010000}"/>
    <cellStyle name="Énfasis4 7" xfId="462" xr:uid="{00000000-0005-0000-0000-0000C8010000}"/>
    <cellStyle name="Énfasis4 8" xfId="463" xr:uid="{00000000-0005-0000-0000-0000C9010000}"/>
    <cellStyle name="Énfasis4 9" xfId="464" xr:uid="{00000000-0005-0000-0000-0000CA010000}"/>
    <cellStyle name="Énfasis5 10" xfId="465" xr:uid="{00000000-0005-0000-0000-0000CB010000}"/>
    <cellStyle name="Énfasis5 11" xfId="466" xr:uid="{00000000-0005-0000-0000-0000CC010000}"/>
    <cellStyle name="Énfasis5 12" xfId="467" xr:uid="{00000000-0005-0000-0000-0000CD010000}"/>
    <cellStyle name="Énfasis5 13" xfId="468" xr:uid="{00000000-0005-0000-0000-0000CE010000}"/>
    <cellStyle name="Énfasis5 14" xfId="469" xr:uid="{00000000-0005-0000-0000-0000CF010000}"/>
    <cellStyle name="Énfasis5 15" xfId="470" xr:uid="{00000000-0005-0000-0000-0000D0010000}"/>
    <cellStyle name="Énfasis5 16" xfId="471" xr:uid="{00000000-0005-0000-0000-0000D1010000}"/>
    <cellStyle name="Énfasis5 17" xfId="472" xr:uid="{00000000-0005-0000-0000-0000D2010000}"/>
    <cellStyle name="Énfasis5 18" xfId="473" xr:uid="{00000000-0005-0000-0000-0000D3010000}"/>
    <cellStyle name="Énfasis5 2" xfId="474" xr:uid="{00000000-0005-0000-0000-0000D4010000}"/>
    <cellStyle name="Énfasis5 3" xfId="475" xr:uid="{00000000-0005-0000-0000-0000D5010000}"/>
    <cellStyle name="Énfasis5 4" xfId="476" xr:uid="{00000000-0005-0000-0000-0000D6010000}"/>
    <cellStyle name="Énfasis5 5" xfId="477" xr:uid="{00000000-0005-0000-0000-0000D7010000}"/>
    <cellStyle name="Énfasis5 6" xfId="478" xr:uid="{00000000-0005-0000-0000-0000D8010000}"/>
    <cellStyle name="Énfasis5 7" xfId="479" xr:uid="{00000000-0005-0000-0000-0000D9010000}"/>
    <cellStyle name="Énfasis5 8" xfId="480" xr:uid="{00000000-0005-0000-0000-0000DA010000}"/>
    <cellStyle name="Énfasis5 9" xfId="481" xr:uid="{00000000-0005-0000-0000-0000DB010000}"/>
    <cellStyle name="Énfasis6 10" xfId="482" xr:uid="{00000000-0005-0000-0000-0000DC010000}"/>
    <cellStyle name="Énfasis6 11" xfId="483" xr:uid="{00000000-0005-0000-0000-0000DD010000}"/>
    <cellStyle name="Énfasis6 12" xfId="484" xr:uid="{00000000-0005-0000-0000-0000DE010000}"/>
    <cellStyle name="Énfasis6 13" xfId="485" xr:uid="{00000000-0005-0000-0000-0000DF010000}"/>
    <cellStyle name="Énfasis6 14" xfId="486" xr:uid="{00000000-0005-0000-0000-0000E0010000}"/>
    <cellStyle name="Énfasis6 15" xfId="487" xr:uid="{00000000-0005-0000-0000-0000E1010000}"/>
    <cellStyle name="Énfasis6 16" xfId="488" xr:uid="{00000000-0005-0000-0000-0000E2010000}"/>
    <cellStyle name="Énfasis6 17" xfId="489" xr:uid="{00000000-0005-0000-0000-0000E3010000}"/>
    <cellStyle name="Énfasis6 18" xfId="490" xr:uid="{00000000-0005-0000-0000-0000E4010000}"/>
    <cellStyle name="Énfasis6 2" xfId="491" xr:uid="{00000000-0005-0000-0000-0000E5010000}"/>
    <cellStyle name="Énfasis6 3" xfId="492" xr:uid="{00000000-0005-0000-0000-0000E6010000}"/>
    <cellStyle name="Énfasis6 4" xfId="493" xr:uid="{00000000-0005-0000-0000-0000E7010000}"/>
    <cellStyle name="Énfasis6 5" xfId="494" xr:uid="{00000000-0005-0000-0000-0000E8010000}"/>
    <cellStyle name="Énfasis6 6" xfId="495" xr:uid="{00000000-0005-0000-0000-0000E9010000}"/>
    <cellStyle name="Énfasis6 7" xfId="496" xr:uid="{00000000-0005-0000-0000-0000EA010000}"/>
    <cellStyle name="Énfasis6 8" xfId="497" xr:uid="{00000000-0005-0000-0000-0000EB010000}"/>
    <cellStyle name="Énfasis6 9" xfId="498" xr:uid="{00000000-0005-0000-0000-0000EC010000}"/>
    <cellStyle name="Entrada 10" xfId="499" xr:uid="{00000000-0005-0000-0000-0000ED010000}"/>
    <cellStyle name="Entrada 11" xfId="500" xr:uid="{00000000-0005-0000-0000-0000EE010000}"/>
    <cellStyle name="Entrada 12" xfId="501" xr:uid="{00000000-0005-0000-0000-0000EF010000}"/>
    <cellStyle name="Entrada 13" xfId="502" xr:uid="{00000000-0005-0000-0000-0000F0010000}"/>
    <cellStyle name="Entrada 14" xfId="503" xr:uid="{00000000-0005-0000-0000-0000F1010000}"/>
    <cellStyle name="Entrada 15" xfId="504" xr:uid="{00000000-0005-0000-0000-0000F2010000}"/>
    <cellStyle name="Entrada 16" xfId="505" xr:uid="{00000000-0005-0000-0000-0000F3010000}"/>
    <cellStyle name="Entrada 17" xfId="506" xr:uid="{00000000-0005-0000-0000-0000F4010000}"/>
    <cellStyle name="Entrada 18" xfId="507" xr:uid="{00000000-0005-0000-0000-0000F5010000}"/>
    <cellStyle name="Entrada 2" xfId="508" xr:uid="{00000000-0005-0000-0000-0000F6010000}"/>
    <cellStyle name="Entrada 3" xfId="509" xr:uid="{00000000-0005-0000-0000-0000F7010000}"/>
    <cellStyle name="Entrada 4" xfId="510" xr:uid="{00000000-0005-0000-0000-0000F8010000}"/>
    <cellStyle name="Entrada 5" xfId="511" xr:uid="{00000000-0005-0000-0000-0000F9010000}"/>
    <cellStyle name="Entrada 6" xfId="512" xr:uid="{00000000-0005-0000-0000-0000FA010000}"/>
    <cellStyle name="Entrada 7" xfId="513" xr:uid="{00000000-0005-0000-0000-0000FB010000}"/>
    <cellStyle name="Entrada 8" xfId="514" xr:uid="{00000000-0005-0000-0000-0000FC010000}"/>
    <cellStyle name="Entrada 9" xfId="515" xr:uid="{00000000-0005-0000-0000-0000FD010000}"/>
    <cellStyle name="Incorrecto 10" xfId="516" xr:uid="{00000000-0005-0000-0000-0000FE010000}"/>
    <cellStyle name="Incorrecto 11" xfId="517" xr:uid="{00000000-0005-0000-0000-0000FF010000}"/>
    <cellStyle name="Incorrecto 12" xfId="518" xr:uid="{00000000-0005-0000-0000-000000020000}"/>
    <cellStyle name="Incorrecto 13" xfId="519" xr:uid="{00000000-0005-0000-0000-000001020000}"/>
    <cellStyle name="Incorrecto 14" xfId="520" xr:uid="{00000000-0005-0000-0000-000002020000}"/>
    <cellStyle name="Incorrecto 15" xfId="521" xr:uid="{00000000-0005-0000-0000-000003020000}"/>
    <cellStyle name="Incorrecto 16" xfId="522" xr:uid="{00000000-0005-0000-0000-000004020000}"/>
    <cellStyle name="Incorrecto 17" xfId="523" xr:uid="{00000000-0005-0000-0000-000005020000}"/>
    <cellStyle name="Incorrecto 18" xfId="524" xr:uid="{00000000-0005-0000-0000-000006020000}"/>
    <cellStyle name="Incorrecto 2" xfId="525" xr:uid="{00000000-0005-0000-0000-000007020000}"/>
    <cellStyle name="Incorrecto 3" xfId="526" xr:uid="{00000000-0005-0000-0000-000008020000}"/>
    <cellStyle name="Incorrecto 4" xfId="527" xr:uid="{00000000-0005-0000-0000-000009020000}"/>
    <cellStyle name="Incorrecto 5" xfId="528" xr:uid="{00000000-0005-0000-0000-00000A020000}"/>
    <cellStyle name="Incorrecto 6" xfId="529" xr:uid="{00000000-0005-0000-0000-00000B020000}"/>
    <cellStyle name="Incorrecto 7" xfId="530" xr:uid="{00000000-0005-0000-0000-00000C020000}"/>
    <cellStyle name="Incorrecto 8" xfId="531" xr:uid="{00000000-0005-0000-0000-00000D020000}"/>
    <cellStyle name="Incorrecto 9" xfId="532" xr:uid="{00000000-0005-0000-0000-00000E020000}"/>
    <cellStyle name="Millares 2" xfId="533" xr:uid="{00000000-0005-0000-0000-00000F020000}"/>
    <cellStyle name="Neutral 10" xfId="534" xr:uid="{00000000-0005-0000-0000-000010020000}"/>
    <cellStyle name="Neutral 11" xfId="535" xr:uid="{00000000-0005-0000-0000-000011020000}"/>
    <cellStyle name="Neutral 12" xfId="536" xr:uid="{00000000-0005-0000-0000-000012020000}"/>
    <cellStyle name="Neutral 13" xfId="537" xr:uid="{00000000-0005-0000-0000-000013020000}"/>
    <cellStyle name="Neutral 14" xfId="538" xr:uid="{00000000-0005-0000-0000-000014020000}"/>
    <cellStyle name="Neutral 15" xfId="539" xr:uid="{00000000-0005-0000-0000-000015020000}"/>
    <cellStyle name="Neutral 16" xfId="540" xr:uid="{00000000-0005-0000-0000-000016020000}"/>
    <cellStyle name="Neutral 17" xfId="541" xr:uid="{00000000-0005-0000-0000-000017020000}"/>
    <cellStyle name="Neutral 18" xfId="542" xr:uid="{00000000-0005-0000-0000-000018020000}"/>
    <cellStyle name="Neutral 2" xfId="543" xr:uid="{00000000-0005-0000-0000-000019020000}"/>
    <cellStyle name="Neutral 3" xfId="544" xr:uid="{00000000-0005-0000-0000-00001A020000}"/>
    <cellStyle name="Neutral 4" xfId="545" xr:uid="{00000000-0005-0000-0000-00001B020000}"/>
    <cellStyle name="Neutral 5" xfId="546" xr:uid="{00000000-0005-0000-0000-00001C020000}"/>
    <cellStyle name="Neutral 6" xfId="547" xr:uid="{00000000-0005-0000-0000-00001D020000}"/>
    <cellStyle name="Neutral 7" xfId="548" xr:uid="{00000000-0005-0000-0000-00001E020000}"/>
    <cellStyle name="Neutral 8" xfId="549" xr:uid="{00000000-0005-0000-0000-00001F020000}"/>
    <cellStyle name="Neutral 9" xfId="550" xr:uid="{00000000-0005-0000-0000-000020020000}"/>
    <cellStyle name="Normal" xfId="0" builtinId="0"/>
    <cellStyle name="Normal 10" xfId="551" xr:uid="{00000000-0005-0000-0000-000022020000}"/>
    <cellStyle name="Normal 11" xfId="4" xr:uid="{00000000-0005-0000-0000-000023020000}"/>
    <cellStyle name="Normal 12" xfId="552" xr:uid="{00000000-0005-0000-0000-000024020000}"/>
    <cellStyle name="Normal 13" xfId="5" xr:uid="{00000000-0005-0000-0000-000025020000}"/>
    <cellStyle name="Normal 14" xfId="553" xr:uid="{00000000-0005-0000-0000-000026020000}"/>
    <cellStyle name="Normal 15" xfId="554" xr:uid="{00000000-0005-0000-0000-000027020000}"/>
    <cellStyle name="Normal 16" xfId="555" xr:uid="{00000000-0005-0000-0000-000028020000}"/>
    <cellStyle name="Normal 17" xfId="556" xr:uid="{00000000-0005-0000-0000-000029020000}"/>
    <cellStyle name="Normal 18" xfId="557" xr:uid="{00000000-0005-0000-0000-00002A020000}"/>
    <cellStyle name="Normal 19" xfId="558" xr:uid="{00000000-0005-0000-0000-00002B020000}"/>
    <cellStyle name="Normal 2" xfId="1" xr:uid="{00000000-0005-0000-0000-00002C020000}"/>
    <cellStyle name="Normal 2 2" xfId="717" xr:uid="{00000000-0005-0000-0000-00002D020000}"/>
    <cellStyle name="Normal 20" xfId="719" xr:uid="{00000000-0005-0000-0000-00002E020000}"/>
    <cellStyle name="Normal 3" xfId="2" xr:uid="{00000000-0005-0000-0000-00002F020000}"/>
    <cellStyle name="Normal 4" xfId="559" xr:uid="{00000000-0005-0000-0000-000030020000}"/>
    <cellStyle name="Normal 5" xfId="560" xr:uid="{00000000-0005-0000-0000-000031020000}"/>
    <cellStyle name="Normal 6" xfId="561" xr:uid="{00000000-0005-0000-0000-000032020000}"/>
    <cellStyle name="Normal 7" xfId="562" xr:uid="{00000000-0005-0000-0000-000033020000}"/>
    <cellStyle name="Normal 8" xfId="3" xr:uid="{00000000-0005-0000-0000-000034020000}"/>
    <cellStyle name="Normal 9" xfId="563" xr:uid="{00000000-0005-0000-0000-000035020000}"/>
    <cellStyle name="Normal_Hoja1" xfId="720" xr:uid="{00000000-0005-0000-0000-000036020000}"/>
    <cellStyle name="Normal_TVD FINAL" xfId="718" xr:uid="{00000000-0005-0000-0000-000037020000}"/>
    <cellStyle name="Notas 10" xfId="564" xr:uid="{00000000-0005-0000-0000-000038020000}"/>
    <cellStyle name="Notas 11" xfId="565" xr:uid="{00000000-0005-0000-0000-000039020000}"/>
    <cellStyle name="Notas 12" xfId="566" xr:uid="{00000000-0005-0000-0000-00003A020000}"/>
    <cellStyle name="Notas 13" xfId="567" xr:uid="{00000000-0005-0000-0000-00003B020000}"/>
    <cellStyle name="Notas 14" xfId="568" xr:uid="{00000000-0005-0000-0000-00003C020000}"/>
    <cellStyle name="Notas 15" xfId="569" xr:uid="{00000000-0005-0000-0000-00003D020000}"/>
    <cellStyle name="Notas 16" xfId="570" xr:uid="{00000000-0005-0000-0000-00003E020000}"/>
    <cellStyle name="Notas 17" xfId="571" xr:uid="{00000000-0005-0000-0000-00003F020000}"/>
    <cellStyle name="Notas 18" xfId="572" xr:uid="{00000000-0005-0000-0000-000040020000}"/>
    <cellStyle name="Notas 2" xfId="573" xr:uid="{00000000-0005-0000-0000-000041020000}"/>
    <cellStyle name="Notas 3" xfId="574" xr:uid="{00000000-0005-0000-0000-000042020000}"/>
    <cellStyle name="Notas 4" xfId="575" xr:uid="{00000000-0005-0000-0000-000043020000}"/>
    <cellStyle name="Notas 5" xfId="576" xr:uid="{00000000-0005-0000-0000-000044020000}"/>
    <cellStyle name="Notas 6" xfId="577" xr:uid="{00000000-0005-0000-0000-000045020000}"/>
    <cellStyle name="Notas 7" xfId="578" xr:uid="{00000000-0005-0000-0000-000046020000}"/>
    <cellStyle name="Notas 8" xfId="579" xr:uid="{00000000-0005-0000-0000-000047020000}"/>
    <cellStyle name="Notas 9" xfId="580" xr:uid="{00000000-0005-0000-0000-000048020000}"/>
    <cellStyle name="Salida 10" xfId="581" xr:uid="{00000000-0005-0000-0000-000049020000}"/>
    <cellStyle name="Salida 11" xfId="582" xr:uid="{00000000-0005-0000-0000-00004A020000}"/>
    <cellStyle name="Salida 12" xfId="583" xr:uid="{00000000-0005-0000-0000-00004B020000}"/>
    <cellStyle name="Salida 13" xfId="584" xr:uid="{00000000-0005-0000-0000-00004C020000}"/>
    <cellStyle name="Salida 14" xfId="585" xr:uid="{00000000-0005-0000-0000-00004D020000}"/>
    <cellStyle name="Salida 15" xfId="586" xr:uid="{00000000-0005-0000-0000-00004E020000}"/>
    <cellStyle name="Salida 16" xfId="587" xr:uid="{00000000-0005-0000-0000-00004F020000}"/>
    <cellStyle name="Salida 17" xfId="588" xr:uid="{00000000-0005-0000-0000-000050020000}"/>
    <cellStyle name="Salida 18" xfId="589" xr:uid="{00000000-0005-0000-0000-000051020000}"/>
    <cellStyle name="Salida 2" xfId="590" xr:uid="{00000000-0005-0000-0000-000052020000}"/>
    <cellStyle name="Salida 3" xfId="591" xr:uid="{00000000-0005-0000-0000-000053020000}"/>
    <cellStyle name="Salida 4" xfId="592" xr:uid="{00000000-0005-0000-0000-000054020000}"/>
    <cellStyle name="Salida 5" xfId="593" xr:uid="{00000000-0005-0000-0000-000055020000}"/>
    <cellStyle name="Salida 6" xfId="594" xr:uid="{00000000-0005-0000-0000-000056020000}"/>
    <cellStyle name="Salida 7" xfId="595" xr:uid="{00000000-0005-0000-0000-000057020000}"/>
    <cellStyle name="Salida 8" xfId="596" xr:uid="{00000000-0005-0000-0000-000058020000}"/>
    <cellStyle name="Salida 9" xfId="597" xr:uid="{00000000-0005-0000-0000-000059020000}"/>
    <cellStyle name="Texto de advertencia 10" xfId="598" xr:uid="{00000000-0005-0000-0000-00005A020000}"/>
    <cellStyle name="Texto de advertencia 11" xfId="599" xr:uid="{00000000-0005-0000-0000-00005B020000}"/>
    <cellStyle name="Texto de advertencia 12" xfId="600" xr:uid="{00000000-0005-0000-0000-00005C020000}"/>
    <cellStyle name="Texto de advertencia 13" xfId="601" xr:uid="{00000000-0005-0000-0000-00005D020000}"/>
    <cellStyle name="Texto de advertencia 14" xfId="602" xr:uid="{00000000-0005-0000-0000-00005E020000}"/>
    <cellStyle name="Texto de advertencia 15" xfId="603" xr:uid="{00000000-0005-0000-0000-00005F020000}"/>
    <cellStyle name="Texto de advertencia 16" xfId="604" xr:uid="{00000000-0005-0000-0000-000060020000}"/>
    <cellStyle name="Texto de advertencia 17" xfId="605" xr:uid="{00000000-0005-0000-0000-000061020000}"/>
    <cellStyle name="Texto de advertencia 18" xfId="606" xr:uid="{00000000-0005-0000-0000-000062020000}"/>
    <cellStyle name="Texto de advertencia 2" xfId="607" xr:uid="{00000000-0005-0000-0000-000063020000}"/>
    <cellStyle name="Texto de advertencia 3" xfId="608" xr:uid="{00000000-0005-0000-0000-000064020000}"/>
    <cellStyle name="Texto de advertencia 4" xfId="609" xr:uid="{00000000-0005-0000-0000-000065020000}"/>
    <cellStyle name="Texto de advertencia 5" xfId="610" xr:uid="{00000000-0005-0000-0000-000066020000}"/>
    <cellStyle name="Texto de advertencia 6" xfId="611" xr:uid="{00000000-0005-0000-0000-000067020000}"/>
    <cellStyle name="Texto de advertencia 7" xfId="612" xr:uid="{00000000-0005-0000-0000-000068020000}"/>
    <cellStyle name="Texto de advertencia 8" xfId="613" xr:uid="{00000000-0005-0000-0000-000069020000}"/>
    <cellStyle name="Texto de advertencia 9" xfId="614" xr:uid="{00000000-0005-0000-0000-00006A020000}"/>
    <cellStyle name="Texto explicativo 10" xfId="615" xr:uid="{00000000-0005-0000-0000-00006B020000}"/>
    <cellStyle name="Texto explicativo 11" xfId="616" xr:uid="{00000000-0005-0000-0000-00006C020000}"/>
    <cellStyle name="Texto explicativo 12" xfId="617" xr:uid="{00000000-0005-0000-0000-00006D020000}"/>
    <cellStyle name="Texto explicativo 13" xfId="618" xr:uid="{00000000-0005-0000-0000-00006E020000}"/>
    <cellStyle name="Texto explicativo 14" xfId="619" xr:uid="{00000000-0005-0000-0000-00006F020000}"/>
    <cellStyle name="Texto explicativo 15" xfId="620" xr:uid="{00000000-0005-0000-0000-000070020000}"/>
    <cellStyle name="Texto explicativo 16" xfId="621" xr:uid="{00000000-0005-0000-0000-000071020000}"/>
    <cellStyle name="Texto explicativo 17" xfId="622" xr:uid="{00000000-0005-0000-0000-000072020000}"/>
    <cellStyle name="Texto explicativo 18" xfId="623" xr:uid="{00000000-0005-0000-0000-000073020000}"/>
    <cellStyle name="Texto explicativo 2" xfId="624" xr:uid="{00000000-0005-0000-0000-000074020000}"/>
    <cellStyle name="Texto explicativo 3" xfId="625" xr:uid="{00000000-0005-0000-0000-000075020000}"/>
    <cellStyle name="Texto explicativo 4" xfId="626" xr:uid="{00000000-0005-0000-0000-000076020000}"/>
    <cellStyle name="Texto explicativo 5" xfId="627" xr:uid="{00000000-0005-0000-0000-000077020000}"/>
    <cellStyle name="Texto explicativo 6" xfId="628" xr:uid="{00000000-0005-0000-0000-000078020000}"/>
    <cellStyle name="Texto explicativo 7" xfId="629" xr:uid="{00000000-0005-0000-0000-000079020000}"/>
    <cellStyle name="Texto explicativo 8" xfId="630" xr:uid="{00000000-0005-0000-0000-00007A020000}"/>
    <cellStyle name="Texto explicativo 9" xfId="631" xr:uid="{00000000-0005-0000-0000-00007B020000}"/>
    <cellStyle name="Título 1 10" xfId="632" xr:uid="{00000000-0005-0000-0000-00007C020000}"/>
    <cellStyle name="Título 1 11" xfId="633" xr:uid="{00000000-0005-0000-0000-00007D020000}"/>
    <cellStyle name="Título 1 12" xfId="634" xr:uid="{00000000-0005-0000-0000-00007E020000}"/>
    <cellStyle name="Título 1 13" xfId="635" xr:uid="{00000000-0005-0000-0000-00007F020000}"/>
    <cellStyle name="Título 1 14" xfId="636" xr:uid="{00000000-0005-0000-0000-000080020000}"/>
    <cellStyle name="Título 1 15" xfId="637" xr:uid="{00000000-0005-0000-0000-000081020000}"/>
    <cellStyle name="Título 1 16" xfId="638" xr:uid="{00000000-0005-0000-0000-000082020000}"/>
    <cellStyle name="Título 1 17" xfId="639" xr:uid="{00000000-0005-0000-0000-000083020000}"/>
    <cellStyle name="Título 1 18" xfId="640" xr:uid="{00000000-0005-0000-0000-000084020000}"/>
    <cellStyle name="Título 1 2" xfId="641" xr:uid="{00000000-0005-0000-0000-000085020000}"/>
    <cellStyle name="Título 1 3" xfId="642" xr:uid="{00000000-0005-0000-0000-000086020000}"/>
    <cellStyle name="Título 1 4" xfId="643" xr:uid="{00000000-0005-0000-0000-000087020000}"/>
    <cellStyle name="Título 1 5" xfId="644" xr:uid="{00000000-0005-0000-0000-000088020000}"/>
    <cellStyle name="Título 1 6" xfId="645" xr:uid="{00000000-0005-0000-0000-000089020000}"/>
    <cellStyle name="Título 1 7" xfId="646" xr:uid="{00000000-0005-0000-0000-00008A020000}"/>
    <cellStyle name="Título 1 8" xfId="647" xr:uid="{00000000-0005-0000-0000-00008B020000}"/>
    <cellStyle name="Título 1 9" xfId="648" xr:uid="{00000000-0005-0000-0000-00008C020000}"/>
    <cellStyle name="Título 10" xfId="649" xr:uid="{00000000-0005-0000-0000-00008D020000}"/>
    <cellStyle name="Título 11" xfId="650" xr:uid="{00000000-0005-0000-0000-00008E020000}"/>
    <cellStyle name="Título 12" xfId="651" xr:uid="{00000000-0005-0000-0000-00008F020000}"/>
    <cellStyle name="Título 13" xfId="652" xr:uid="{00000000-0005-0000-0000-000090020000}"/>
    <cellStyle name="Título 14" xfId="653" xr:uid="{00000000-0005-0000-0000-000091020000}"/>
    <cellStyle name="Título 15" xfId="654" xr:uid="{00000000-0005-0000-0000-000092020000}"/>
    <cellStyle name="Título 16" xfId="655" xr:uid="{00000000-0005-0000-0000-000093020000}"/>
    <cellStyle name="Título 17" xfId="656" xr:uid="{00000000-0005-0000-0000-000094020000}"/>
    <cellStyle name="Título 18" xfId="657" xr:uid="{00000000-0005-0000-0000-000095020000}"/>
    <cellStyle name="Título 19" xfId="658" xr:uid="{00000000-0005-0000-0000-000096020000}"/>
    <cellStyle name="Título 2 10" xfId="659" xr:uid="{00000000-0005-0000-0000-000097020000}"/>
    <cellStyle name="Título 2 11" xfId="660" xr:uid="{00000000-0005-0000-0000-000098020000}"/>
    <cellStyle name="Título 2 12" xfId="661" xr:uid="{00000000-0005-0000-0000-000099020000}"/>
    <cellStyle name="Título 2 13" xfId="662" xr:uid="{00000000-0005-0000-0000-00009A020000}"/>
    <cellStyle name="Título 2 14" xfId="663" xr:uid="{00000000-0005-0000-0000-00009B020000}"/>
    <cellStyle name="Título 2 15" xfId="664" xr:uid="{00000000-0005-0000-0000-00009C020000}"/>
    <cellStyle name="Título 2 16" xfId="665" xr:uid="{00000000-0005-0000-0000-00009D020000}"/>
    <cellStyle name="Título 2 17" xfId="666" xr:uid="{00000000-0005-0000-0000-00009E020000}"/>
    <cellStyle name="Título 2 18" xfId="667" xr:uid="{00000000-0005-0000-0000-00009F020000}"/>
    <cellStyle name="Título 2 2" xfId="668" xr:uid="{00000000-0005-0000-0000-0000A0020000}"/>
    <cellStyle name="Título 2 3" xfId="669" xr:uid="{00000000-0005-0000-0000-0000A1020000}"/>
    <cellStyle name="Título 2 4" xfId="670" xr:uid="{00000000-0005-0000-0000-0000A2020000}"/>
    <cellStyle name="Título 2 5" xfId="671" xr:uid="{00000000-0005-0000-0000-0000A3020000}"/>
    <cellStyle name="Título 2 6" xfId="672" xr:uid="{00000000-0005-0000-0000-0000A4020000}"/>
    <cellStyle name="Título 2 7" xfId="673" xr:uid="{00000000-0005-0000-0000-0000A5020000}"/>
    <cellStyle name="Título 2 8" xfId="674" xr:uid="{00000000-0005-0000-0000-0000A6020000}"/>
    <cellStyle name="Título 2 9" xfId="675" xr:uid="{00000000-0005-0000-0000-0000A7020000}"/>
    <cellStyle name="Título 20" xfId="676" xr:uid="{00000000-0005-0000-0000-0000A8020000}"/>
    <cellStyle name="Título 3 10" xfId="677" xr:uid="{00000000-0005-0000-0000-0000A9020000}"/>
    <cellStyle name="Título 3 11" xfId="678" xr:uid="{00000000-0005-0000-0000-0000AA020000}"/>
    <cellStyle name="Título 3 12" xfId="679" xr:uid="{00000000-0005-0000-0000-0000AB020000}"/>
    <cellStyle name="Título 3 13" xfId="680" xr:uid="{00000000-0005-0000-0000-0000AC020000}"/>
    <cellStyle name="Título 3 14" xfId="681" xr:uid="{00000000-0005-0000-0000-0000AD020000}"/>
    <cellStyle name="Título 3 15" xfId="682" xr:uid="{00000000-0005-0000-0000-0000AE020000}"/>
    <cellStyle name="Título 3 16" xfId="683" xr:uid="{00000000-0005-0000-0000-0000AF020000}"/>
    <cellStyle name="Título 3 17" xfId="684" xr:uid="{00000000-0005-0000-0000-0000B0020000}"/>
    <cellStyle name="Título 3 18" xfId="685" xr:uid="{00000000-0005-0000-0000-0000B1020000}"/>
    <cellStyle name="Título 3 2" xfId="686" xr:uid="{00000000-0005-0000-0000-0000B2020000}"/>
    <cellStyle name="Título 3 3" xfId="687" xr:uid="{00000000-0005-0000-0000-0000B3020000}"/>
    <cellStyle name="Título 3 4" xfId="688" xr:uid="{00000000-0005-0000-0000-0000B4020000}"/>
    <cellStyle name="Título 3 5" xfId="689" xr:uid="{00000000-0005-0000-0000-0000B5020000}"/>
    <cellStyle name="Título 3 6" xfId="690" xr:uid="{00000000-0005-0000-0000-0000B6020000}"/>
    <cellStyle name="Título 3 7" xfId="691" xr:uid="{00000000-0005-0000-0000-0000B7020000}"/>
    <cellStyle name="Título 3 8" xfId="692" xr:uid="{00000000-0005-0000-0000-0000B8020000}"/>
    <cellStyle name="Título 3 9" xfId="693" xr:uid="{00000000-0005-0000-0000-0000B9020000}"/>
    <cellStyle name="Título 4" xfId="694" xr:uid="{00000000-0005-0000-0000-0000BA020000}"/>
    <cellStyle name="Título 5" xfId="695" xr:uid="{00000000-0005-0000-0000-0000BB020000}"/>
    <cellStyle name="Título 6" xfId="696" xr:uid="{00000000-0005-0000-0000-0000BC020000}"/>
    <cellStyle name="Título 7" xfId="697" xr:uid="{00000000-0005-0000-0000-0000BD020000}"/>
    <cellStyle name="Título 8" xfId="698" xr:uid="{00000000-0005-0000-0000-0000BE020000}"/>
    <cellStyle name="Título 9" xfId="699" xr:uid="{00000000-0005-0000-0000-0000BF020000}"/>
    <cellStyle name="Total 10" xfId="700" xr:uid="{00000000-0005-0000-0000-0000C0020000}"/>
    <cellStyle name="Total 11" xfId="701" xr:uid="{00000000-0005-0000-0000-0000C1020000}"/>
    <cellStyle name="Total 12" xfId="702" xr:uid="{00000000-0005-0000-0000-0000C2020000}"/>
    <cellStyle name="Total 13" xfId="703" xr:uid="{00000000-0005-0000-0000-0000C3020000}"/>
    <cellStyle name="Total 14" xfId="704" xr:uid="{00000000-0005-0000-0000-0000C4020000}"/>
    <cellStyle name="Total 15" xfId="705" xr:uid="{00000000-0005-0000-0000-0000C5020000}"/>
    <cellStyle name="Total 16" xfId="706" xr:uid="{00000000-0005-0000-0000-0000C6020000}"/>
    <cellStyle name="Total 17" xfId="707" xr:uid="{00000000-0005-0000-0000-0000C7020000}"/>
    <cellStyle name="Total 18" xfId="708" xr:uid="{00000000-0005-0000-0000-0000C8020000}"/>
    <cellStyle name="Total 2" xfId="709" xr:uid="{00000000-0005-0000-0000-0000C9020000}"/>
    <cellStyle name="Total 3" xfId="710" xr:uid="{00000000-0005-0000-0000-0000CA020000}"/>
    <cellStyle name="Total 4" xfId="711" xr:uid="{00000000-0005-0000-0000-0000CB020000}"/>
    <cellStyle name="Total 5" xfId="712" xr:uid="{00000000-0005-0000-0000-0000CC020000}"/>
    <cellStyle name="Total 6" xfId="713" xr:uid="{00000000-0005-0000-0000-0000CD020000}"/>
    <cellStyle name="Total 7" xfId="714" xr:uid="{00000000-0005-0000-0000-0000CE020000}"/>
    <cellStyle name="Total 8" xfId="715" xr:uid="{00000000-0005-0000-0000-0000CF020000}"/>
    <cellStyle name="Total 9" xfId="716" xr:uid="{00000000-0005-0000-0000-0000D0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67235</xdr:colOff>
      <xdr:row>0</xdr:row>
      <xdr:rowOff>137583</xdr:rowOff>
    </xdr:from>
    <xdr:to>
      <xdr:col>7</xdr:col>
      <xdr:colOff>22444</xdr:colOff>
      <xdr:row>4</xdr:row>
      <xdr:rowOff>201705</xdr:rowOff>
    </xdr:to>
    <xdr:pic>
      <xdr:nvPicPr>
        <xdr:cNvPr id="3" name="Imagen 5" descr="Porfin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2485" y="137583"/>
          <a:ext cx="1151126" cy="113303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67235</xdr:colOff>
      <xdr:row>0</xdr:row>
      <xdr:rowOff>137583</xdr:rowOff>
    </xdr:from>
    <xdr:to>
      <xdr:col>7</xdr:col>
      <xdr:colOff>22444</xdr:colOff>
      <xdr:row>4</xdr:row>
      <xdr:rowOff>201705</xdr:rowOff>
    </xdr:to>
    <xdr:pic>
      <xdr:nvPicPr>
        <xdr:cNvPr id="2" name="Imagen 5" descr="Porfin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91385" y="137583"/>
          <a:ext cx="1155359" cy="112139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67235</xdr:colOff>
      <xdr:row>0</xdr:row>
      <xdr:rowOff>137583</xdr:rowOff>
    </xdr:from>
    <xdr:to>
      <xdr:col>7</xdr:col>
      <xdr:colOff>22444</xdr:colOff>
      <xdr:row>4</xdr:row>
      <xdr:rowOff>201705</xdr:rowOff>
    </xdr:to>
    <xdr:pic>
      <xdr:nvPicPr>
        <xdr:cNvPr id="2" name="Imagen 5" descr="Porfin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91385" y="137583"/>
          <a:ext cx="1155359" cy="112139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67235</xdr:colOff>
      <xdr:row>0</xdr:row>
      <xdr:rowOff>137583</xdr:rowOff>
    </xdr:from>
    <xdr:to>
      <xdr:col>7</xdr:col>
      <xdr:colOff>22444</xdr:colOff>
      <xdr:row>4</xdr:row>
      <xdr:rowOff>201705</xdr:rowOff>
    </xdr:to>
    <xdr:pic>
      <xdr:nvPicPr>
        <xdr:cNvPr id="2" name="Imagen 5" descr="Porfin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91385" y="137583"/>
          <a:ext cx="1155359" cy="1121397"/>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67235</xdr:colOff>
      <xdr:row>0</xdr:row>
      <xdr:rowOff>137583</xdr:rowOff>
    </xdr:from>
    <xdr:to>
      <xdr:col>7</xdr:col>
      <xdr:colOff>22444</xdr:colOff>
      <xdr:row>4</xdr:row>
      <xdr:rowOff>201705</xdr:rowOff>
    </xdr:to>
    <xdr:pic>
      <xdr:nvPicPr>
        <xdr:cNvPr id="2" name="Imagen 5" descr="Porfin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91385" y="137583"/>
          <a:ext cx="1155359" cy="112139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67235</xdr:colOff>
      <xdr:row>0</xdr:row>
      <xdr:rowOff>137583</xdr:rowOff>
    </xdr:from>
    <xdr:to>
      <xdr:col>7</xdr:col>
      <xdr:colOff>22444</xdr:colOff>
      <xdr:row>4</xdr:row>
      <xdr:rowOff>201705</xdr:rowOff>
    </xdr:to>
    <xdr:pic>
      <xdr:nvPicPr>
        <xdr:cNvPr id="2" name="Imagen 5" descr="Porfin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91385" y="137583"/>
          <a:ext cx="1155359" cy="112139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67235</xdr:colOff>
      <xdr:row>0</xdr:row>
      <xdr:rowOff>137583</xdr:rowOff>
    </xdr:from>
    <xdr:to>
      <xdr:col>7</xdr:col>
      <xdr:colOff>22444</xdr:colOff>
      <xdr:row>4</xdr:row>
      <xdr:rowOff>201705</xdr:rowOff>
    </xdr:to>
    <xdr:pic>
      <xdr:nvPicPr>
        <xdr:cNvPr id="2" name="Imagen 5" descr="Porfin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91385" y="137583"/>
          <a:ext cx="1155359" cy="1121397"/>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67235</xdr:colOff>
      <xdr:row>0</xdr:row>
      <xdr:rowOff>137583</xdr:rowOff>
    </xdr:from>
    <xdr:to>
      <xdr:col>7</xdr:col>
      <xdr:colOff>22444</xdr:colOff>
      <xdr:row>4</xdr:row>
      <xdr:rowOff>201705</xdr:rowOff>
    </xdr:to>
    <xdr:pic>
      <xdr:nvPicPr>
        <xdr:cNvPr id="2" name="Imagen 5" descr="Porfin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91385" y="137583"/>
          <a:ext cx="1155359" cy="1121397"/>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67235</xdr:colOff>
      <xdr:row>0</xdr:row>
      <xdr:rowOff>137583</xdr:rowOff>
    </xdr:from>
    <xdr:to>
      <xdr:col>7</xdr:col>
      <xdr:colOff>22444</xdr:colOff>
      <xdr:row>4</xdr:row>
      <xdr:rowOff>201705</xdr:rowOff>
    </xdr:to>
    <xdr:pic>
      <xdr:nvPicPr>
        <xdr:cNvPr id="2" name="Imagen 5" descr="Porfin2">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91385" y="137583"/>
          <a:ext cx="1155359" cy="112139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2"/>
  <sheetViews>
    <sheetView zoomScaleSheetLayoutView="100" workbookViewId="0">
      <pane ySplit="5" topLeftCell="A36" activePane="bottomLeft" state="frozen"/>
      <selection pane="bottomLeft" activeCell="F30" sqref="F30"/>
    </sheetView>
  </sheetViews>
  <sheetFormatPr baseColWidth="10" defaultColWidth="8" defaultRowHeight="14.1" customHeight="1" x14ac:dyDescent="0.2"/>
  <cols>
    <col min="1" max="1" width="8" style="80"/>
    <col min="2" max="2" width="11" style="89" bestFit="1" customWidth="1"/>
    <col min="3" max="4" width="8" style="90"/>
    <col min="5" max="5" width="10.125" style="80" bestFit="1" customWidth="1"/>
    <col min="6" max="6" width="18.5" style="73" customWidth="1"/>
    <col min="7" max="7" width="10.875" style="91" customWidth="1"/>
    <col min="8" max="11" width="5.875" style="91" customWidth="1"/>
    <col min="12" max="12" width="32" style="75" customWidth="1"/>
    <col min="13" max="13" width="31.875" style="92" customWidth="1"/>
    <col min="14" max="16384" width="8" style="80"/>
  </cols>
  <sheetData>
    <row r="1" spans="1:13" s="77" customFormat="1" ht="14.1" customHeight="1" x14ac:dyDescent="0.25">
      <c r="A1" s="70" t="s">
        <v>61</v>
      </c>
      <c r="B1" s="71"/>
      <c r="C1" s="72"/>
      <c r="D1" s="72"/>
      <c r="E1" s="70"/>
      <c r="F1" s="73"/>
      <c r="G1" s="74"/>
      <c r="H1" s="74"/>
      <c r="I1" s="74"/>
      <c r="J1" s="74"/>
      <c r="K1" s="74"/>
      <c r="L1" s="75"/>
      <c r="M1" s="76"/>
    </row>
    <row r="2" spans="1:13" s="77" customFormat="1" ht="14.1" customHeight="1" x14ac:dyDescent="0.25">
      <c r="A2" s="70" t="s">
        <v>62</v>
      </c>
      <c r="B2" s="71"/>
      <c r="C2" s="72"/>
      <c r="D2" s="72"/>
      <c r="E2" s="70"/>
      <c r="F2" s="73"/>
      <c r="G2" s="74"/>
      <c r="H2" s="74"/>
      <c r="I2" s="74"/>
      <c r="J2" s="74"/>
      <c r="K2" s="74"/>
      <c r="L2" s="75"/>
      <c r="M2" s="76"/>
    </row>
    <row r="3" spans="1:13" s="77" customFormat="1" ht="14.1" customHeight="1" x14ac:dyDescent="0.25">
      <c r="A3" s="70" t="s">
        <v>63</v>
      </c>
      <c r="B3" s="71"/>
      <c r="C3" s="72"/>
      <c r="D3" s="72"/>
      <c r="E3" s="70"/>
      <c r="F3" s="73"/>
      <c r="G3" s="74"/>
      <c r="H3" s="74"/>
      <c r="I3" s="74"/>
      <c r="J3" s="74"/>
      <c r="K3" s="74"/>
      <c r="L3" s="75"/>
      <c r="M3" s="76"/>
    </row>
    <row r="4" spans="1:13" s="77" customFormat="1" ht="14.1" customHeight="1" x14ac:dyDescent="0.25">
      <c r="A4" s="70"/>
      <c r="B4" s="71"/>
      <c r="C4" s="72"/>
      <c r="D4" s="72"/>
      <c r="E4" s="70"/>
      <c r="F4" s="73"/>
      <c r="G4" s="74"/>
      <c r="H4" s="74"/>
      <c r="I4" s="74"/>
      <c r="J4" s="74"/>
      <c r="K4" s="74"/>
      <c r="L4" s="75"/>
      <c r="M4" s="76"/>
    </row>
    <row r="5" spans="1:13" ht="22.5" x14ac:dyDescent="0.2">
      <c r="A5" s="78" t="s">
        <v>64</v>
      </c>
      <c r="B5" s="78" t="s">
        <v>65</v>
      </c>
      <c r="C5" s="79" t="s">
        <v>66</v>
      </c>
      <c r="D5" s="79" t="s">
        <v>67</v>
      </c>
      <c r="E5" s="78" t="s">
        <v>11</v>
      </c>
      <c r="F5" s="78" t="s">
        <v>68</v>
      </c>
      <c r="G5" s="78" t="s">
        <v>12</v>
      </c>
      <c r="H5" s="78" t="s">
        <v>5</v>
      </c>
      <c r="I5" s="78" t="s">
        <v>2</v>
      </c>
      <c r="J5" s="78" t="s">
        <v>1</v>
      </c>
      <c r="K5" s="78" t="s">
        <v>0</v>
      </c>
      <c r="L5" s="78" t="s">
        <v>7</v>
      </c>
      <c r="M5" s="78" t="s">
        <v>69</v>
      </c>
    </row>
    <row r="6" spans="1:13" ht="12" x14ac:dyDescent="0.2">
      <c r="A6" s="109">
        <v>1</v>
      </c>
      <c r="B6" s="110"/>
      <c r="C6" s="111" t="s">
        <v>50</v>
      </c>
      <c r="D6" s="112"/>
      <c r="E6" s="113" t="str">
        <f>C6</f>
        <v>01</v>
      </c>
      <c r="F6" s="114" t="s">
        <v>70</v>
      </c>
      <c r="G6" s="110"/>
      <c r="H6" s="110"/>
      <c r="I6" s="110"/>
      <c r="J6" s="110"/>
      <c r="K6" s="110"/>
      <c r="L6" s="115"/>
      <c r="M6" s="115"/>
    </row>
    <row r="7" spans="1:13" ht="33.75" x14ac:dyDescent="0.2">
      <c r="A7" s="109">
        <v>2</v>
      </c>
      <c r="B7" s="116">
        <v>1</v>
      </c>
      <c r="C7" s="111" t="s">
        <v>50</v>
      </c>
      <c r="D7" s="117" t="s">
        <v>50</v>
      </c>
      <c r="E7" s="118" t="str">
        <f>CONCATENATE(C7,".",D7)</f>
        <v>01.01</v>
      </c>
      <c r="F7" s="119" t="s">
        <v>138</v>
      </c>
      <c r="G7" s="83">
        <v>12</v>
      </c>
      <c r="H7" s="84"/>
      <c r="I7" s="83" t="s">
        <v>71</v>
      </c>
      <c r="J7" s="83"/>
      <c r="K7" s="83"/>
      <c r="L7" s="85" t="s">
        <v>72</v>
      </c>
      <c r="M7" s="85" t="str">
        <f>CONCATENATE(L7,"; Ver ficha N°. ",B7)</f>
        <v>No desarrollan valores secundarios, debido a que los originales reposan en la Secretaria de Gobierno; Ver ficha N°. 1</v>
      </c>
    </row>
    <row r="8" spans="1:13" s="86" customFormat="1" ht="56.25" x14ac:dyDescent="0.2">
      <c r="A8" s="109">
        <v>3</v>
      </c>
      <c r="B8" s="116">
        <v>2</v>
      </c>
      <c r="C8" s="111" t="s">
        <v>51</v>
      </c>
      <c r="D8" s="117"/>
      <c r="E8" s="113" t="str">
        <f>C8</f>
        <v>02</v>
      </c>
      <c r="F8" s="119" t="s">
        <v>139</v>
      </c>
      <c r="G8" s="120">
        <v>12</v>
      </c>
      <c r="H8" s="120" t="s">
        <v>71</v>
      </c>
      <c r="I8" s="120"/>
      <c r="J8" s="120" t="s">
        <v>71</v>
      </c>
      <c r="K8" s="120"/>
      <c r="L8" s="85" t="s">
        <v>73</v>
      </c>
      <c r="M8" s="85" t="str">
        <f>CONCATENATE(L8,"; Ver ficha N°. ",B8)</f>
        <v>Constituyen parte de la memoria histórica de la entidad, por cuanto reflejan el desarrollo de actividades misionales en cumplimiento de las funciones administrativas de cada una de las dependencias a través del tiempo; Ver ficha N°. 2</v>
      </c>
    </row>
    <row r="9" spans="1:13" s="86" customFormat="1" ht="33.75" x14ac:dyDescent="0.2">
      <c r="A9" s="109">
        <v>4</v>
      </c>
      <c r="B9" s="116">
        <v>3</v>
      </c>
      <c r="C9" s="111" t="s">
        <v>52</v>
      </c>
      <c r="D9" s="117"/>
      <c r="E9" s="113" t="str">
        <f t="shared" ref="E9:E12" si="0">C9</f>
        <v>03</v>
      </c>
      <c r="F9" s="119" t="s">
        <v>74</v>
      </c>
      <c r="G9" s="83">
        <v>20</v>
      </c>
      <c r="H9" s="84"/>
      <c r="I9" s="83" t="s">
        <v>71</v>
      </c>
      <c r="J9" s="83"/>
      <c r="K9" s="83"/>
      <c r="L9" s="85" t="s">
        <v>75</v>
      </c>
      <c r="M9" s="85" t="str">
        <f>CONCATENATE(L9,"; Ver ficha N°. ",B9)</f>
        <v>Se eliminan una vez cumplido el tiempo de retención en el archivo central por no generar valores secundarios; Ver ficha N°. 3</v>
      </c>
    </row>
    <row r="10" spans="1:13" s="86" customFormat="1" ht="33.75" x14ac:dyDescent="0.2">
      <c r="A10" s="109">
        <v>5</v>
      </c>
      <c r="B10" s="116">
        <v>4</v>
      </c>
      <c r="C10" s="111" t="s">
        <v>53</v>
      </c>
      <c r="D10" s="117"/>
      <c r="E10" s="113" t="str">
        <f t="shared" si="0"/>
        <v>04</v>
      </c>
      <c r="F10" s="119" t="s">
        <v>76</v>
      </c>
      <c r="G10" s="83">
        <v>12</v>
      </c>
      <c r="H10" s="84"/>
      <c r="I10" s="84" t="s">
        <v>71</v>
      </c>
      <c r="J10" s="83"/>
      <c r="K10" s="83"/>
      <c r="L10" s="85" t="s">
        <v>75</v>
      </c>
      <c r="M10" s="85" t="str">
        <f>CONCATENATE(L10,"; Ver ficha N°. ",B10)</f>
        <v>Se eliminan una vez cumplido el tiempo de retención en el archivo central por no generar valores secundarios; Ver ficha N°. 4</v>
      </c>
    </row>
    <row r="11" spans="1:13" s="86" customFormat="1" ht="56.25" x14ac:dyDescent="0.2">
      <c r="A11" s="109">
        <v>6</v>
      </c>
      <c r="B11" s="116">
        <v>5</v>
      </c>
      <c r="C11" s="111" t="s">
        <v>54</v>
      </c>
      <c r="D11" s="117"/>
      <c r="E11" s="113" t="str">
        <f t="shared" si="0"/>
        <v>05</v>
      </c>
      <c r="F11" s="119" t="s">
        <v>77</v>
      </c>
      <c r="G11" s="83">
        <v>20</v>
      </c>
      <c r="H11" s="84"/>
      <c r="I11" s="83"/>
      <c r="J11" s="83" t="s">
        <v>71</v>
      </c>
      <c r="K11" s="83" t="s">
        <v>71</v>
      </c>
      <c r="L11" s="85" t="s">
        <v>78</v>
      </c>
      <c r="M11" s="85" t="str">
        <f>CONCATENATE(L11,"; Ver ficha N°. ",B11)</f>
        <v>Seleccionar por cada año de producción documental aquellos contratos que representen inversiones importantes para la unidad y que tengan trascendencia para el desarrollo misional de la misma; Ver ficha N°. 5</v>
      </c>
    </row>
    <row r="12" spans="1:13" s="86" customFormat="1" ht="20.25" x14ac:dyDescent="0.2">
      <c r="A12" s="109">
        <v>7</v>
      </c>
      <c r="B12" s="116"/>
      <c r="C12" s="111" t="s">
        <v>14</v>
      </c>
      <c r="D12" s="117"/>
      <c r="E12" s="113" t="str">
        <f t="shared" si="0"/>
        <v>06</v>
      </c>
      <c r="F12" s="114" t="s">
        <v>79</v>
      </c>
      <c r="G12" s="83"/>
      <c r="H12" s="84"/>
      <c r="I12" s="83"/>
      <c r="J12" s="83"/>
      <c r="K12" s="83"/>
      <c r="L12" s="85"/>
      <c r="M12" s="85"/>
    </row>
    <row r="13" spans="1:13" s="86" customFormat="1" ht="45" x14ac:dyDescent="0.2">
      <c r="A13" s="109">
        <v>8</v>
      </c>
      <c r="B13" s="116">
        <v>6</v>
      </c>
      <c r="C13" s="111" t="s">
        <v>14</v>
      </c>
      <c r="D13" s="117" t="s">
        <v>50</v>
      </c>
      <c r="E13" s="118" t="str">
        <f>CONCATENATE(C13,".",D13)</f>
        <v>06.01</v>
      </c>
      <c r="F13" s="119" t="s">
        <v>80</v>
      </c>
      <c r="G13" s="83">
        <v>12</v>
      </c>
      <c r="H13" s="84" t="s">
        <v>71</v>
      </c>
      <c r="I13" s="83"/>
      <c r="J13" s="83" t="s">
        <v>71</v>
      </c>
      <c r="K13" s="83"/>
      <c r="L13" s="85" t="s">
        <v>81</v>
      </c>
      <c r="M13" s="85" t="str">
        <f>CONCATENATE(L13,"; Ver ficha N°. ",B13)</f>
        <v>Constituyen parte de la memoria histórica, porque testimonian el desarrollo de las actividades realizadas en cumplimiento de las funciones administrativas; Ver ficha N°. 6</v>
      </c>
    </row>
    <row r="14" spans="1:13" s="86" customFormat="1" ht="56.25" x14ac:dyDescent="0.2">
      <c r="A14" s="109">
        <v>9</v>
      </c>
      <c r="B14" s="116">
        <v>7</v>
      </c>
      <c r="C14" s="111" t="s">
        <v>14</v>
      </c>
      <c r="D14" s="117" t="s">
        <v>51</v>
      </c>
      <c r="E14" s="118" t="str">
        <f t="shared" ref="E14" si="1">CONCATENATE(C14,".",D14)</f>
        <v>06.02</v>
      </c>
      <c r="F14" s="119" t="s">
        <v>140</v>
      </c>
      <c r="G14" s="83">
        <v>12</v>
      </c>
      <c r="H14" s="84" t="s">
        <v>71</v>
      </c>
      <c r="I14" s="83"/>
      <c r="J14" s="83" t="s">
        <v>71</v>
      </c>
      <c r="K14" s="84"/>
      <c r="L14" s="85" t="s">
        <v>82</v>
      </c>
      <c r="M14" s="85" t="str">
        <f>CONCATENATE(L14,"; Ver ficha N°. ",B14)</f>
        <v>Constituyen parte de la memoria histórica de la entidad, porque reflejan y testimonian el desarrollo de las actividades realizadas por cada dependencia en cumplimiento de las funciones administrativas; Ver ficha N°. 7</v>
      </c>
    </row>
    <row r="15" spans="1:13" s="86" customFormat="1" ht="33.75" x14ac:dyDescent="0.2">
      <c r="A15" s="109">
        <v>10</v>
      </c>
      <c r="B15" s="116">
        <v>8</v>
      </c>
      <c r="C15" s="111" t="s">
        <v>55</v>
      </c>
      <c r="D15" s="117"/>
      <c r="E15" s="113" t="str">
        <f t="shared" ref="E15:E23" si="2">C15</f>
        <v>07</v>
      </c>
      <c r="F15" s="119" t="s">
        <v>83</v>
      </c>
      <c r="G15" s="83">
        <v>20</v>
      </c>
      <c r="H15" s="83"/>
      <c r="I15" s="83" t="s">
        <v>71</v>
      </c>
      <c r="J15" s="83"/>
      <c r="K15" s="84"/>
      <c r="L15" s="85" t="s">
        <v>75</v>
      </c>
      <c r="M15" s="85" t="str">
        <f t="shared" ref="M15:M22" si="3">CONCATENATE(L15,"; Ver ficha N°. ",B15)</f>
        <v>Se eliminan una vez cumplido el tiempo de retención en el archivo central por no generar valores secundarios; Ver ficha N°. 8</v>
      </c>
    </row>
    <row r="16" spans="1:13" s="86" customFormat="1" ht="45" x14ac:dyDescent="0.2">
      <c r="A16" s="109">
        <v>11</v>
      </c>
      <c r="B16" s="116">
        <v>9</v>
      </c>
      <c r="C16" s="111" t="s">
        <v>56</v>
      </c>
      <c r="D16" s="117"/>
      <c r="E16" s="113" t="str">
        <f t="shared" si="2"/>
        <v>08</v>
      </c>
      <c r="F16" s="119" t="s">
        <v>84</v>
      </c>
      <c r="G16" s="83">
        <v>20</v>
      </c>
      <c r="H16" s="83"/>
      <c r="I16" s="83"/>
      <c r="J16" s="83" t="s">
        <v>71</v>
      </c>
      <c r="K16" s="84" t="s">
        <v>71</v>
      </c>
      <c r="L16" s="85" t="s">
        <v>85</v>
      </c>
      <c r="M16" s="85" t="str">
        <f t="shared" si="3"/>
        <v>Seleccionar como muestra representativa las cuentas del fondo de bomberos de diciembre de cada año, teniendo en cuenta que en este mes el movimiento es mayor; Ver ficha N°. 9</v>
      </c>
    </row>
    <row r="17" spans="1:13" s="86" customFormat="1" ht="56.25" x14ac:dyDescent="0.2">
      <c r="A17" s="109">
        <v>12</v>
      </c>
      <c r="B17" s="116">
        <v>10</v>
      </c>
      <c r="C17" s="111" t="s">
        <v>57</v>
      </c>
      <c r="D17" s="117"/>
      <c r="E17" s="113" t="str">
        <f t="shared" si="2"/>
        <v>09</v>
      </c>
      <c r="F17" s="119" t="s">
        <v>141</v>
      </c>
      <c r="G17" s="83">
        <v>12</v>
      </c>
      <c r="H17" s="83" t="s">
        <v>71</v>
      </c>
      <c r="I17" s="83"/>
      <c r="J17" s="83" t="s">
        <v>71</v>
      </c>
      <c r="K17" s="84"/>
      <c r="L17" s="85" t="s">
        <v>86</v>
      </c>
      <c r="M17" s="85" t="str">
        <f t="shared" si="3"/>
        <v>Constituyen parte de la memoria histórica de la entidad y  permite evidenciar el cumplimiento de tareas y objetivos tanto de las oficinas administrativas como de  las estaciones; Ver ficha N°. 10</v>
      </c>
    </row>
    <row r="18" spans="1:13" s="86" customFormat="1" ht="56.25" x14ac:dyDescent="0.2">
      <c r="A18" s="109">
        <v>13</v>
      </c>
      <c r="B18" s="116">
        <v>11</v>
      </c>
      <c r="C18" s="111" t="s">
        <v>29</v>
      </c>
      <c r="D18" s="117"/>
      <c r="E18" s="113" t="str">
        <f t="shared" si="2"/>
        <v>10</v>
      </c>
      <c r="F18" s="119" t="s">
        <v>87</v>
      </c>
      <c r="G18" s="83">
        <v>12</v>
      </c>
      <c r="H18" s="83" t="s">
        <v>71</v>
      </c>
      <c r="I18" s="83"/>
      <c r="J18" s="83" t="s">
        <v>71</v>
      </c>
      <c r="K18" s="84"/>
      <c r="L18" s="85" t="s">
        <v>88</v>
      </c>
      <c r="M18" s="85" t="str">
        <f t="shared" si="3"/>
        <v>Constituyen parte de la memoria histórica de la entidad, porque son el testimonio de las directrices en materia de capacitación impartidas por el cuerpo oficial de bomberos a través del tiempo; Ver ficha N°. 11</v>
      </c>
    </row>
    <row r="19" spans="1:13" s="86" customFormat="1" ht="45" x14ac:dyDescent="0.2">
      <c r="A19" s="109">
        <v>14</v>
      </c>
      <c r="B19" s="116">
        <v>12</v>
      </c>
      <c r="C19" s="111" t="s">
        <v>30</v>
      </c>
      <c r="D19" s="117"/>
      <c r="E19" s="113" t="str">
        <f t="shared" si="2"/>
        <v>11</v>
      </c>
      <c r="F19" s="119" t="s">
        <v>89</v>
      </c>
      <c r="G19" s="83">
        <v>5</v>
      </c>
      <c r="H19" s="83" t="s">
        <v>71</v>
      </c>
      <c r="I19" s="83"/>
      <c r="J19" s="83" t="s">
        <v>71</v>
      </c>
      <c r="K19" s="84"/>
      <c r="L19" s="85" t="s">
        <v>90</v>
      </c>
      <c r="M19" s="85" t="str">
        <f t="shared" si="3"/>
        <v>Constituyen parte del patrimonio documental de la entidad, por cuanto consolidan las actividades realizadas en la atención de los diferentes servicios de emergencia; Ver ficha N°. 12</v>
      </c>
    </row>
    <row r="20" spans="1:13" s="86" customFormat="1" ht="33.75" x14ac:dyDescent="0.2">
      <c r="A20" s="109">
        <v>15</v>
      </c>
      <c r="B20" s="116">
        <v>13</v>
      </c>
      <c r="C20" s="111" t="s">
        <v>31</v>
      </c>
      <c r="D20" s="117"/>
      <c r="E20" s="113" t="str">
        <f t="shared" si="2"/>
        <v>12</v>
      </c>
      <c r="F20" s="119" t="s">
        <v>91</v>
      </c>
      <c r="G20" s="83">
        <v>5</v>
      </c>
      <c r="H20" s="83"/>
      <c r="I20" s="83" t="s">
        <v>71</v>
      </c>
      <c r="J20" s="83"/>
      <c r="K20" s="84"/>
      <c r="L20" s="85" t="s">
        <v>92</v>
      </c>
      <c r="M20" s="85" t="str">
        <f t="shared" si="3"/>
        <v>Se eliminan una vez cumplido el tiempo de retención en el  archivo central por no generar valores secundarios; Ver ficha N°. 13</v>
      </c>
    </row>
    <row r="21" spans="1:13" s="86" customFormat="1" ht="146.25" x14ac:dyDescent="0.2">
      <c r="A21" s="109">
        <v>16</v>
      </c>
      <c r="B21" s="116">
        <v>14</v>
      </c>
      <c r="C21" s="111" t="s">
        <v>32</v>
      </c>
      <c r="D21" s="117"/>
      <c r="E21" s="113" t="str">
        <f t="shared" si="2"/>
        <v>13</v>
      </c>
      <c r="F21" s="119" t="s">
        <v>93</v>
      </c>
      <c r="G21" s="83">
        <v>80</v>
      </c>
      <c r="H21" s="83"/>
      <c r="I21" s="83"/>
      <c r="J21" s="83" t="s">
        <v>71</v>
      </c>
      <c r="K21" s="84" t="s">
        <v>71</v>
      </c>
      <c r="L21" s="85" t="s">
        <v>94</v>
      </c>
      <c r="M21" s="85" t="str">
        <f t="shared" si="3"/>
        <v>Una vez la documentación pierda todos sus valores primarios, se puede proceder a su selección de la siguiente forma:
Historias Laborales anteriores al año de 1968 deben ser transferidas en su totalidad al Archivo de Bogotá, según los protocolos establecidos para esta actividad.
Historias Laborales posteriores al año de 1968 deben ser seleccionadas cada 20 años por niveles jerárquicos de empleos, con las características de ser las más completas de la entidad y en las cantidades estipuladas en el punto anterior; Ver ficha N°. 14</v>
      </c>
    </row>
    <row r="22" spans="1:13" s="86" customFormat="1" ht="33.75" x14ac:dyDescent="0.2">
      <c r="A22" s="109">
        <v>17</v>
      </c>
      <c r="B22" s="116">
        <v>15</v>
      </c>
      <c r="C22" s="111" t="s">
        <v>33</v>
      </c>
      <c r="D22" s="117"/>
      <c r="E22" s="113" t="str">
        <f t="shared" si="2"/>
        <v>14</v>
      </c>
      <c r="F22" s="119" t="s">
        <v>95</v>
      </c>
      <c r="G22" s="83">
        <v>12</v>
      </c>
      <c r="H22" s="83" t="s">
        <v>71</v>
      </c>
      <c r="I22" s="83"/>
      <c r="J22" s="83" t="s">
        <v>71</v>
      </c>
      <c r="K22" s="84"/>
      <c r="L22" s="85" t="s">
        <v>96</v>
      </c>
      <c r="M22" s="85" t="str">
        <f t="shared" si="3"/>
        <v>Se conservan totalmente por evidenciar el proceso particular de investigaciones internas en el Cuerpo de Bomberos; Ver ficha N°. 15</v>
      </c>
    </row>
    <row r="23" spans="1:13" s="86" customFormat="1" ht="20.25" x14ac:dyDescent="0.2">
      <c r="A23" s="109">
        <v>18</v>
      </c>
      <c r="B23" s="116"/>
      <c r="C23" s="111" t="s">
        <v>34</v>
      </c>
      <c r="D23" s="117"/>
      <c r="E23" s="113" t="str">
        <f t="shared" si="2"/>
        <v>15</v>
      </c>
      <c r="F23" s="114" t="s">
        <v>97</v>
      </c>
      <c r="G23" s="83"/>
      <c r="H23" s="83"/>
      <c r="I23" s="83"/>
      <c r="J23" s="83"/>
      <c r="K23" s="84"/>
      <c r="L23" s="85"/>
      <c r="M23" s="85"/>
    </row>
    <row r="24" spans="1:13" s="86" customFormat="1" ht="33.75" x14ac:dyDescent="0.2">
      <c r="A24" s="109">
        <v>19</v>
      </c>
      <c r="B24" s="116">
        <v>16</v>
      </c>
      <c r="C24" s="111" t="s">
        <v>34</v>
      </c>
      <c r="D24" s="117" t="s">
        <v>50</v>
      </c>
      <c r="E24" s="118" t="str">
        <f t="shared" ref="E24:E25" si="4">CONCATENATE(C24,".",D24)</f>
        <v>15.01</v>
      </c>
      <c r="F24" s="119" t="s">
        <v>98</v>
      </c>
      <c r="G24" s="83">
        <v>12</v>
      </c>
      <c r="H24" s="83" t="s">
        <v>71</v>
      </c>
      <c r="I24" s="83"/>
      <c r="J24" s="83" t="s">
        <v>71</v>
      </c>
      <c r="K24" s="84"/>
      <c r="L24" s="85" t="s">
        <v>99</v>
      </c>
      <c r="M24" s="85" t="str">
        <f t="shared" ref="M24:M26" si="5">CONCATENATE(L24,"; Ver ficha N°. ",B24)</f>
        <v>Constituyen parte de la memoria histórica y reflejan las actividades realizadas en cumplimiento de las funciones administrativas; Ver ficha N°. 16</v>
      </c>
    </row>
    <row r="25" spans="1:13" s="86" customFormat="1" ht="56.25" x14ac:dyDescent="0.2">
      <c r="A25" s="109">
        <v>20</v>
      </c>
      <c r="B25" s="116">
        <v>17</v>
      </c>
      <c r="C25" s="111" t="s">
        <v>34</v>
      </c>
      <c r="D25" s="117" t="s">
        <v>51</v>
      </c>
      <c r="E25" s="118" t="str">
        <f t="shared" si="4"/>
        <v>15.02</v>
      </c>
      <c r="F25" s="119" t="s">
        <v>100</v>
      </c>
      <c r="G25" s="83">
        <v>12</v>
      </c>
      <c r="H25" s="83" t="s">
        <v>71</v>
      </c>
      <c r="I25" s="83"/>
      <c r="J25" s="83" t="s">
        <v>71</v>
      </c>
      <c r="K25" s="84"/>
      <c r="L25" s="85" t="s">
        <v>101</v>
      </c>
      <c r="M25" s="85" t="str">
        <f t="shared" si="5"/>
        <v>Constituyen parte del patrimonio documental de la entidad, por cuanto evidencian y describen de manera detallada, las actividades realizadas en la atención de los servicios de emergencia; Ver ficha N°. 17</v>
      </c>
    </row>
    <row r="26" spans="1:13" s="86" customFormat="1" ht="45" x14ac:dyDescent="0.2">
      <c r="A26" s="109">
        <v>21</v>
      </c>
      <c r="B26" s="116">
        <v>18</v>
      </c>
      <c r="C26" s="111" t="s">
        <v>35</v>
      </c>
      <c r="D26" s="117"/>
      <c r="E26" s="113" t="str">
        <f t="shared" ref="E26:E35" si="6">C26</f>
        <v>16</v>
      </c>
      <c r="F26" s="119" t="s">
        <v>142</v>
      </c>
      <c r="G26" s="83">
        <v>5</v>
      </c>
      <c r="H26" s="83"/>
      <c r="I26" s="83" t="s">
        <v>71</v>
      </c>
      <c r="J26" s="83"/>
      <c r="K26" s="84"/>
      <c r="L26" s="85" t="s">
        <v>102</v>
      </c>
      <c r="M26" s="85" t="str">
        <f t="shared" si="5"/>
        <v>Se eliminan una vez cumplido el tiempo en archivo central por no generar valores secundarios y porque son renovadas cada año; Ver ficha N°. 18</v>
      </c>
    </row>
    <row r="27" spans="1:13" s="86" customFormat="1" ht="33.75" x14ac:dyDescent="0.2">
      <c r="A27" s="109">
        <v>22</v>
      </c>
      <c r="B27" s="116">
        <v>19</v>
      </c>
      <c r="C27" s="111" t="s">
        <v>36</v>
      </c>
      <c r="D27" s="117"/>
      <c r="E27" s="113" t="str">
        <f t="shared" si="6"/>
        <v>17</v>
      </c>
      <c r="F27" s="119" t="s">
        <v>143</v>
      </c>
      <c r="G27" s="83">
        <v>12</v>
      </c>
      <c r="H27" s="83"/>
      <c r="I27" s="83" t="s">
        <v>71</v>
      </c>
      <c r="J27" s="83"/>
      <c r="K27" s="84"/>
      <c r="L27" s="85" t="s">
        <v>75</v>
      </c>
      <c r="M27" s="85" t="str">
        <f>CONCATENATE(L27,"; Ver ficha N°. ",B27)</f>
        <v>Se eliminan una vez cumplido el tiempo de retención en el archivo central por no generar valores secundarios; Ver ficha N°. 19</v>
      </c>
    </row>
    <row r="28" spans="1:13" s="86" customFormat="1" ht="45" x14ac:dyDescent="0.2">
      <c r="A28" s="109">
        <v>23</v>
      </c>
      <c r="B28" s="116">
        <v>20</v>
      </c>
      <c r="C28" s="111" t="s">
        <v>37</v>
      </c>
      <c r="D28" s="117"/>
      <c r="E28" s="113" t="str">
        <f t="shared" si="6"/>
        <v>18</v>
      </c>
      <c r="F28" s="119" t="s">
        <v>144</v>
      </c>
      <c r="G28" s="83">
        <v>12</v>
      </c>
      <c r="H28" s="83" t="s">
        <v>71</v>
      </c>
      <c r="I28" s="83"/>
      <c r="J28" s="83" t="s">
        <v>71</v>
      </c>
      <c r="K28" s="84"/>
      <c r="L28" s="85" t="s">
        <v>103</v>
      </c>
      <c r="M28" s="85" t="str">
        <f t="shared" ref="M28:M32" si="7">CONCATENATE(L28,"; Ver ficha N°. ",B28)</f>
        <v>Constituyen parte de la memoria histórica de la entidad, porque reflejan el desarrollo detallado de las actividades realizadas en cumplimiento de la atención de emergencias; Ver ficha N°. 20</v>
      </c>
    </row>
    <row r="29" spans="1:13" s="86" customFormat="1" ht="45" x14ac:dyDescent="0.2">
      <c r="A29" s="109">
        <v>24</v>
      </c>
      <c r="B29" s="116">
        <v>21</v>
      </c>
      <c r="C29" s="111" t="s">
        <v>38</v>
      </c>
      <c r="D29" s="117"/>
      <c r="E29" s="113" t="str">
        <f t="shared" si="6"/>
        <v>19</v>
      </c>
      <c r="F29" s="119" t="s">
        <v>104</v>
      </c>
      <c r="G29" s="83">
        <v>20</v>
      </c>
      <c r="H29" s="83" t="s">
        <v>71</v>
      </c>
      <c r="I29" s="83"/>
      <c r="J29" s="83" t="s">
        <v>71</v>
      </c>
      <c r="K29" s="84"/>
      <c r="L29" s="85" t="s">
        <v>145</v>
      </c>
      <c r="M29" s="85" t="str">
        <f t="shared" si="7"/>
        <v>Se conservan totalmente por cuanto recogen de manera consolidada la información contable y financiera de la entidad y testimonian la situación económica de la misma; Ver ficha N°. 21</v>
      </c>
    </row>
    <row r="30" spans="1:13" s="86" customFormat="1" ht="33.75" x14ac:dyDescent="0.2">
      <c r="A30" s="109">
        <v>25</v>
      </c>
      <c r="B30" s="116">
        <v>22</v>
      </c>
      <c r="C30" s="111" t="s">
        <v>39</v>
      </c>
      <c r="D30" s="117"/>
      <c r="E30" s="113" t="str">
        <f t="shared" si="6"/>
        <v>20</v>
      </c>
      <c r="F30" s="119" t="s">
        <v>105</v>
      </c>
      <c r="G30" s="83">
        <v>20</v>
      </c>
      <c r="H30" s="83"/>
      <c r="I30" s="83" t="s">
        <v>71</v>
      </c>
      <c r="J30" s="83"/>
      <c r="K30" s="84"/>
      <c r="L30" s="85" t="s">
        <v>75</v>
      </c>
      <c r="M30" s="85" t="str">
        <f t="shared" si="7"/>
        <v>Se eliminan una vez cumplido el tiempo de retención en el archivo central por no generar valores secundarios; Ver ficha N°. 22</v>
      </c>
    </row>
    <row r="31" spans="1:13" s="86" customFormat="1" ht="33.75" x14ac:dyDescent="0.2">
      <c r="A31" s="109">
        <v>26</v>
      </c>
      <c r="B31" s="116">
        <v>23</v>
      </c>
      <c r="C31" s="111" t="s">
        <v>40</v>
      </c>
      <c r="D31" s="117"/>
      <c r="E31" s="113" t="str">
        <f t="shared" si="6"/>
        <v>21</v>
      </c>
      <c r="F31" s="119" t="s">
        <v>106</v>
      </c>
      <c r="G31" s="83">
        <v>80</v>
      </c>
      <c r="H31" s="83"/>
      <c r="I31" s="83" t="s">
        <v>71</v>
      </c>
      <c r="J31" s="83"/>
      <c r="K31" s="84"/>
      <c r="L31" s="85" t="s">
        <v>92</v>
      </c>
      <c r="M31" s="85" t="str">
        <f t="shared" si="7"/>
        <v>Se eliminan una vez cumplido el tiempo de retención en el  archivo central por no generar valores secundarios; Ver ficha N°. 23</v>
      </c>
    </row>
    <row r="32" spans="1:13" s="86" customFormat="1" ht="45" x14ac:dyDescent="0.2">
      <c r="A32" s="109">
        <v>27</v>
      </c>
      <c r="B32" s="116">
        <v>24</v>
      </c>
      <c r="C32" s="111" t="s">
        <v>41</v>
      </c>
      <c r="D32" s="117"/>
      <c r="E32" s="113" t="str">
        <f t="shared" si="6"/>
        <v>22</v>
      </c>
      <c r="F32" s="119" t="s">
        <v>107</v>
      </c>
      <c r="G32" s="83">
        <v>12</v>
      </c>
      <c r="H32" s="83" t="s">
        <v>71</v>
      </c>
      <c r="I32" s="83"/>
      <c r="J32" s="83" t="s">
        <v>71</v>
      </c>
      <c r="K32" s="84"/>
      <c r="L32" s="85" t="s">
        <v>108</v>
      </c>
      <c r="M32" s="85" t="str">
        <f t="shared" si="7"/>
        <v>Constituyen parte de la memoria histórica de la entidad y reflejan las actividades realizadas en cumplimiento de los objetivos misionales del cuerpo oficial de bomberos; Ver ficha N°. 24</v>
      </c>
    </row>
    <row r="33" spans="1:13" s="86" customFormat="1" ht="33.75" x14ac:dyDescent="0.2">
      <c r="A33" s="109">
        <v>28</v>
      </c>
      <c r="B33" s="116">
        <v>25</v>
      </c>
      <c r="C33" s="111" t="s">
        <v>42</v>
      </c>
      <c r="D33" s="117"/>
      <c r="E33" s="113" t="str">
        <f t="shared" si="6"/>
        <v>23</v>
      </c>
      <c r="F33" s="119" t="s">
        <v>109</v>
      </c>
      <c r="G33" s="83">
        <v>20</v>
      </c>
      <c r="H33" s="83"/>
      <c r="I33" s="83" t="s">
        <v>71</v>
      </c>
      <c r="J33" s="83"/>
      <c r="K33" s="84"/>
      <c r="L33" s="85" t="s">
        <v>75</v>
      </c>
      <c r="M33" s="85" t="str">
        <f>CONCATENATE(L33,"; Ver ficha N°. ",B33)</f>
        <v>Se eliminan una vez cumplido el tiempo de retención en el archivo central por no generar valores secundarios; Ver ficha N°. 25</v>
      </c>
    </row>
    <row r="34" spans="1:13" s="86" customFormat="1" ht="33.75" x14ac:dyDescent="0.2">
      <c r="A34" s="109">
        <v>29</v>
      </c>
      <c r="B34" s="116">
        <v>26</v>
      </c>
      <c r="C34" s="111" t="s">
        <v>43</v>
      </c>
      <c r="D34" s="117"/>
      <c r="E34" s="113" t="str">
        <f t="shared" si="6"/>
        <v>24</v>
      </c>
      <c r="F34" s="119" t="s">
        <v>110</v>
      </c>
      <c r="G34" s="83">
        <v>12</v>
      </c>
      <c r="H34" s="83"/>
      <c r="I34" s="83"/>
      <c r="J34" s="83" t="s">
        <v>71</v>
      </c>
      <c r="K34" s="84" t="s">
        <v>71</v>
      </c>
      <c r="L34" s="85" t="s">
        <v>111</v>
      </c>
      <c r="M34" s="85" t="str">
        <f>CONCATENATE(L34,"; Ver ficha N°. ",B34)</f>
        <v>Seleccionar una muestra representativa del diez por ciento (10%) de la producción documental anual; Ver ficha N°. 26</v>
      </c>
    </row>
    <row r="35" spans="1:13" s="86" customFormat="1" ht="11.25" x14ac:dyDescent="0.2">
      <c r="A35" s="109">
        <v>30</v>
      </c>
      <c r="B35" s="121"/>
      <c r="C35" s="111" t="s">
        <v>44</v>
      </c>
      <c r="D35" s="117"/>
      <c r="E35" s="113" t="str">
        <f t="shared" si="6"/>
        <v>25</v>
      </c>
      <c r="F35" s="114" t="s">
        <v>112</v>
      </c>
      <c r="G35" s="83"/>
      <c r="H35" s="83"/>
      <c r="I35" s="83"/>
      <c r="J35" s="83"/>
      <c r="K35" s="84"/>
      <c r="L35" s="85"/>
      <c r="M35" s="85"/>
    </row>
    <row r="36" spans="1:13" s="86" customFormat="1" ht="67.5" x14ac:dyDescent="0.2">
      <c r="A36" s="109">
        <v>31</v>
      </c>
      <c r="B36" s="116">
        <v>27</v>
      </c>
      <c r="C36" s="111" t="s">
        <v>44</v>
      </c>
      <c r="D36" s="117" t="s">
        <v>50</v>
      </c>
      <c r="E36" s="118" t="str">
        <f t="shared" ref="E36:E40" si="8">CONCATENATE(C36,".",D36)</f>
        <v>25.01</v>
      </c>
      <c r="F36" s="87" t="s">
        <v>113</v>
      </c>
      <c r="G36" s="83">
        <v>5</v>
      </c>
      <c r="H36" s="83" t="s">
        <v>71</v>
      </c>
      <c r="I36" s="83"/>
      <c r="J36" s="83" t="s">
        <v>71</v>
      </c>
      <c r="K36" s="84"/>
      <c r="L36" s="85" t="s">
        <v>73</v>
      </c>
      <c r="M36" s="85" t="str">
        <f t="shared" ref="M36:M51" si="9">CONCATENATE(L36,"; Ver ficha N°. ",B36)</f>
        <v>Constituyen parte de la memoria histórica de la entidad, por cuanto reflejan el desarrollo de actividades misionales en cumplimiento de las funciones administrativas de cada una de las dependencias a través del tiempo; Ver ficha N°. 27</v>
      </c>
    </row>
    <row r="37" spans="1:13" s="86" customFormat="1" ht="45" x14ac:dyDescent="0.2">
      <c r="A37" s="109">
        <v>32</v>
      </c>
      <c r="B37" s="116">
        <v>28</v>
      </c>
      <c r="C37" s="111" t="s">
        <v>44</v>
      </c>
      <c r="D37" s="117" t="s">
        <v>51</v>
      </c>
      <c r="E37" s="118" t="str">
        <f t="shared" si="8"/>
        <v>25.02</v>
      </c>
      <c r="F37" s="119" t="s">
        <v>114</v>
      </c>
      <c r="G37" s="83">
        <v>5</v>
      </c>
      <c r="H37" s="83"/>
      <c r="I37" s="83" t="s">
        <v>71</v>
      </c>
      <c r="J37" s="83"/>
      <c r="K37" s="84"/>
      <c r="L37" s="85" t="s">
        <v>115</v>
      </c>
      <c r="M37" s="85" t="str">
        <f t="shared" si="9"/>
        <v>Se eliminan una vez cumplido el tiempo de retención en el archivo central por no generar valores secundarios y porque se actualizan permanentemente; Ver ficha N°. 28</v>
      </c>
    </row>
    <row r="38" spans="1:13" s="86" customFormat="1" ht="45" x14ac:dyDescent="0.2">
      <c r="A38" s="109">
        <v>33</v>
      </c>
      <c r="B38" s="116">
        <v>29</v>
      </c>
      <c r="C38" s="111" t="s">
        <v>44</v>
      </c>
      <c r="D38" s="117" t="s">
        <v>52</v>
      </c>
      <c r="E38" s="118" t="str">
        <f t="shared" si="8"/>
        <v>25.03</v>
      </c>
      <c r="F38" s="119" t="s">
        <v>116</v>
      </c>
      <c r="G38" s="83">
        <v>5</v>
      </c>
      <c r="H38" s="83"/>
      <c r="I38" s="83" t="s">
        <v>71</v>
      </c>
      <c r="J38" s="83"/>
      <c r="K38" s="83"/>
      <c r="L38" s="85" t="s">
        <v>115</v>
      </c>
      <c r="M38" s="85" t="str">
        <f t="shared" si="9"/>
        <v>Se eliminan una vez cumplido el tiempo de retención en el archivo central por no generar valores secundarios y porque se actualizan permanentemente; Ver ficha N°. 29</v>
      </c>
    </row>
    <row r="39" spans="1:13" s="86" customFormat="1" ht="45" x14ac:dyDescent="0.2">
      <c r="A39" s="109">
        <v>34</v>
      </c>
      <c r="B39" s="116">
        <v>30</v>
      </c>
      <c r="C39" s="111" t="s">
        <v>44</v>
      </c>
      <c r="D39" s="117" t="s">
        <v>53</v>
      </c>
      <c r="E39" s="118" t="str">
        <f t="shared" si="8"/>
        <v>25.04</v>
      </c>
      <c r="F39" s="119" t="s">
        <v>117</v>
      </c>
      <c r="G39" s="83">
        <v>5</v>
      </c>
      <c r="H39" s="83"/>
      <c r="I39" s="83" t="s">
        <v>71</v>
      </c>
      <c r="J39" s="83"/>
      <c r="K39" s="83"/>
      <c r="L39" s="85" t="s">
        <v>118</v>
      </c>
      <c r="M39" s="85" t="str">
        <f t="shared" si="9"/>
        <v>Se eliminan una vez cumplido el tiempo de retención en el  archivo central por no generar valores secundarios y porque se actualizan permanentemente; Ver ficha N°. 30</v>
      </c>
    </row>
    <row r="40" spans="1:13" s="86" customFormat="1" ht="45" x14ac:dyDescent="0.2">
      <c r="A40" s="109">
        <v>35</v>
      </c>
      <c r="B40" s="116">
        <v>31</v>
      </c>
      <c r="C40" s="111" t="s">
        <v>44</v>
      </c>
      <c r="D40" s="117" t="s">
        <v>54</v>
      </c>
      <c r="E40" s="118" t="str">
        <f t="shared" si="8"/>
        <v>25.05</v>
      </c>
      <c r="F40" s="87" t="s">
        <v>119</v>
      </c>
      <c r="G40" s="83">
        <v>5</v>
      </c>
      <c r="H40" s="83"/>
      <c r="I40" s="83" t="s">
        <v>71</v>
      </c>
      <c r="J40" s="83"/>
      <c r="K40" s="83"/>
      <c r="L40" s="85" t="s">
        <v>118</v>
      </c>
      <c r="M40" s="85" t="str">
        <f t="shared" si="9"/>
        <v>Se eliminan una vez cumplido el tiempo de retención en el  archivo central por no generar valores secundarios y porque se actualizan permanentemente; Ver ficha N°. 31</v>
      </c>
    </row>
    <row r="41" spans="1:13" s="86" customFormat="1" ht="33.75" x14ac:dyDescent="0.2">
      <c r="A41" s="109">
        <v>36</v>
      </c>
      <c r="B41" s="116">
        <v>32</v>
      </c>
      <c r="C41" s="111" t="s">
        <v>45</v>
      </c>
      <c r="D41" s="117"/>
      <c r="E41" s="113" t="str">
        <f t="shared" ref="E41:E43" si="10">C41</f>
        <v>26</v>
      </c>
      <c r="F41" s="119" t="s">
        <v>120</v>
      </c>
      <c r="G41" s="83">
        <v>12</v>
      </c>
      <c r="H41" s="84"/>
      <c r="I41" s="83" t="s">
        <v>71</v>
      </c>
      <c r="J41" s="83"/>
      <c r="K41" s="84"/>
      <c r="L41" s="85" t="s">
        <v>92</v>
      </c>
      <c r="M41" s="85" t="str">
        <f t="shared" si="9"/>
        <v>Se eliminan una vez cumplido el tiempo de retención en el  archivo central por no generar valores secundarios; Ver ficha N°. 32</v>
      </c>
    </row>
    <row r="42" spans="1:13" s="86" customFormat="1" ht="67.5" x14ac:dyDescent="0.2">
      <c r="A42" s="109">
        <v>37</v>
      </c>
      <c r="B42" s="116">
        <v>33</v>
      </c>
      <c r="C42" s="111" t="s">
        <v>46</v>
      </c>
      <c r="D42" s="117"/>
      <c r="E42" s="113" t="str">
        <f t="shared" si="10"/>
        <v>27</v>
      </c>
      <c r="F42" s="119" t="s">
        <v>121</v>
      </c>
      <c r="G42" s="83">
        <v>14</v>
      </c>
      <c r="H42" s="83"/>
      <c r="I42" s="83"/>
      <c r="J42" s="84" t="s">
        <v>71</v>
      </c>
      <c r="K42" s="84" t="s">
        <v>71</v>
      </c>
      <c r="L42" s="85" t="s">
        <v>122</v>
      </c>
      <c r="M42" s="85" t="str">
        <f t="shared" si="9"/>
        <v>Se debe hacer una selección combinada por muestreo aleatorio simple, aplicado al total de expedientes por cada nivel de cargo administrativo (10%), y por tipo de falta investigada o sancionada, privilegiando las faltas más graves o complejas; Ver ficha N°. 33</v>
      </c>
    </row>
    <row r="43" spans="1:13" s="86" customFormat="1" ht="11.25" x14ac:dyDescent="0.2">
      <c r="A43" s="109">
        <v>38</v>
      </c>
      <c r="B43" s="121"/>
      <c r="C43" s="111" t="s">
        <v>47</v>
      </c>
      <c r="D43" s="117"/>
      <c r="E43" s="113" t="str">
        <f t="shared" si="10"/>
        <v>28</v>
      </c>
      <c r="F43" s="114" t="s">
        <v>123</v>
      </c>
      <c r="G43" s="83"/>
      <c r="H43" s="83"/>
      <c r="I43" s="83"/>
      <c r="J43" s="84"/>
      <c r="K43" s="84"/>
      <c r="L43" s="85"/>
      <c r="M43" s="85"/>
    </row>
    <row r="44" spans="1:13" s="86" customFormat="1" ht="33.75" x14ac:dyDescent="0.2">
      <c r="A44" s="109">
        <v>39</v>
      </c>
      <c r="B44" s="116">
        <v>34</v>
      </c>
      <c r="C44" s="111" t="s">
        <v>47</v>
      </c>
      <c r="D44" s="117" t="s">
        <v>50</v>
      </c>
      <c r="E44" s="118" t="str">
        <f t="shared" ref="E44:E46" si="11">CONCATENATE(C44,".",D44)</f>
        <v>28.01</v>
      </c>
      <c r="F44" s="119" t="s">
        <v>124</v>
      </c>
      <c r="G44" s="83">
        <v>2</v>
      </c>
      <c r="H44" s="83"/>
      <c r="I44" s="83" t="s">
        <v>71</v>
      </c>
      <c r="J44" s="83"/>
      <c r="K44" s="84"/>
      <c r="L44" s="85" t="s">
        <v>75</v>
      </c>
      <c r="M44" s="85" t="str">
        <f t="shared" si="9"/>
        <v>Se eliminan una vez cumplido el tiempo de retención en el archivo central por no generar valores secundarios; Ver ficha N°. 34</v>
      </c>
    </row>
    <row r="45" spans="1:13" s="86" customFormat="1" ht="33.75" x14ac:dyDescent="0.2">
      <c r="A45" s="109">
        <v>40</v>
      </c>
      <c r="B45" s="116">
        <v>35</v>
      </c>
      <c r="C45" s="111" t="s">
        <v>47</v>
      </c>
      <c r="D45" s="117" t="s">
        <v>51</v>
      </c>
      <c r="E45" s="118" t="str">
        <f t="shared" si="11"/>
        <v>28.02</v>
      </c>
      <c r="F45" s="87" t="s">
        <v>125</v>
      </c>
      <c r="G45" s="83">
        <v>3</v>
      </c>
      <c r="H45" s="84"/>
      <c r="I45" s="83"/>
      <c r="J45" s="83" t="s">
        <v>71</v>
      </c>
      <c r="K45" s="84" t="s">
        <v>71</v>
      </c>
      <c r="L45" s="85" t="s">
        <v>126</v>
      </c>
      <c r="M45" s="85" t="str">
        <f t="shared" si="9"/>
        <v>Seleccionar la documentación que corresponda a los cursos de formación como Bomberos tanto para ingreso como de ascenso; Ver ficha N°. 35</v>
      </c>
    </row>
    <row r="46" spans="1:13" s="86" customFormat="1" ht="33.75" x14ac:dyDescent="0.2">
      <c r="A46" s="109">
        <v>41</v>
      </c>
      <c r="B46" s="116">
        <v>36</v>
      </c>
      <c r="C46" s="111" t="s">
        <v>47</v>
      </c>
      <c r="D46" s="117" t="s">
        <v>52</v>
      </c>
      <c r="E46" s="118" t="str">
        <f t="shared" si="11"/>
        <v>28.03</v>
      </c>
      <c r="F46" s="119" t="s">
        <v>127</v>
      </c>
      <c r="G46" s="83">
        <v>2</v>
      </c>
      <c r="H46" s="83"/>
      <c r="I46" s="83" t="s">
        <v>71</v>
      </c>
      <c r="J46" s="83"/>
      <c r="K46" s="84"/>
      <c r="L46" s="85" t="s">
        <v>92</v>
      </c>
      <c r="M46" s="85" t="str">
        <f t="shared" si="9"/>
        <v>Se eliminan una vez cumplido el tiempo de retención en el  archivo central por no generar valores secundarios; Ver ficha N°. 36</v>
      </c>
    </row>
    <row r="47" spans="1:13" s="86" customFormat="1" ht="33.75" x14ac:dyDescent="0.2">
      <c r="A47" s="109">
        <v>42</v>
      </c>
      <c r="B47" s="116">
        <v>37</v>
      </c>
      <c r="C47" s="111" t="s">
        <v>48</v>
      </c>
      <c r="D47" s="117"/>
      <c r="E47" s="113" t="str">
        <f t="shared" ref="E47:E51" si="12">C47</f>
        <v>29</v>
      </c>
      <c r="F47" s="88" t="s">
        <v>128</v>
      </c>
      <c r="G47" s="83">
        <v>12</v>
      </c>
      <c r="H47" s="84"/>
      <c r="I47" s="83" t="s">
        <v>71</v>
      </c>
      <c r="J47" s="83"/>
      <c r="K47" s="84"/>
      <c r="L47" s="85" t="s">
        <v>75</v>
      </c>
      <c r="M47" s="85" t="str">
        <f t="shared" si="9"/>
        <v>Se eliminan una vez cumplido el tiempo de retención en el archivo central por no generar valores secundarios; Ver ficha N°. 37</v>
      </c>
    </row>
    <row r="48" spans="1:13" s="86" customFormat="1" ht="33.75" x14ac:dyDescent="0.2">
      <c r="A48" s="109">
        <v>43</v>
      </c>
      <c r="B48" s="116">
        <v>38</v>
      </c>
      <c r="C48" s="111" t="s">
        <v>49</v>
      </c>
      <c r="D48" s="117"/>
      <c r="E48" s="113" t="str">
        <f t="shared" si="12"/>
        <v>30</v>
      </c>
      <c r="F48" s="87" t="s">
        <v>129</v>
      </c>
      <c r="G48" s="83">
        <v>5</v>
      </c>
      <c r="H48" s="84"/>
      <c r="I48" s="83" t="s">
        <v>71</v>
      </c>
      <c r="J48" s="83"/>
      <c r="K48" s="84"/>
      <c r="L48" s="85" t="s">
        <v>75</v>
      </c>
      <c r="M48" s="85" t="str">
        <f t="shared" si="9"/>
        <v>Se eliminan una vez cumplido el tiempo de retención en el archivo central por no generar valores secundarios; Ver ficha N°. 38</v>
      </c>
    </row>
    <row r="49" spans="1:13" s="86" customFormat="1" ht="56.25" x14ac:dyDescent="0.2">
      <c r="A49" s="109">
        <v>44</v>
      </c>
      <c r="B49" s="116">
        <v>39</v>
      </c>
      <c r="C49" s="111" t="s">
        <v>130</v>
      </c>
      <c r="D49" s="117"/>
      <c r="E49" s="113" t="str">
        <f t="shared" si="12"/>
        <v>31</v>
      </c>
      <c r="F49" s="119" t="s">
        <v>131</v>
      </c>
      <c r="G49" s="83">
        <v>5</v>
      </c>
      <c r="H49" s="84"/>
      <c r="I49" s="83" t="s">
        <v>71</v>
      </c>
      <c r="J49" s="83"/>
      <c r="K49" s="84"/>
      <c r="L49" s="85" t="s">
        <v>132</v>
      </c>
      <c r="M49" s="85" t="str">
        <f t="shared" si="9"/>
        <v>Se eliminan por no generar valores secundarios y la información se encuentra detallada en otros asuntos documentales, como las minutas y los informes de servicios, series estas de conservación total; Ver ficha N°. 39</v>
      </c>
    </row>
    <row r="50" spans="1:13" s="86" customFormat="1" ht="33.75" x14ac:dyDescent="0.2">
      <c r="A50" s="109">
        <v>45</v>
      </c>
      <c r="B50" s="116">
        <v>40</v>
      </c>
      <c r="C50" s="117" t="s">
        <v>133</v>
      </c>
      <c r="D50" s="117"/>
      <c r="E50" s="113" t="str">
        <f t="shared" si="12"/>
        <v>32</v>
      </c>
      <c r="F50" s="119" t="s">
        <v>134</v>
      </c>
      <c r="G50" s="83">
        <v>12</v>
      </c>
      <c r="H50" s="83" t="s">
        <v>71</v>
      </c>
      <c r="I50" s="83"/>
      <c r="J50" s="83" t="s">
        <v>71</v>
      </c>
      <c r="K50" s="84"/>
      <c r="L50" s="85" t="s">
        <v>135</v>
      </c>
      <c r="M50" s="85" t="str">
        <f t="shared" si="9"/>
        <v>Constituyen parte de la memoria histórica de la entidad por cuanto son el testimonio de la toma de decisiones administrativas; Ver ficha N°. 40</v>
      </c>
    </row>
    <row r="51" spans="1:13" s="86" customFormat="1" ht="33.75" x14ac:dyDescent="0.2">
      <c r="A51" s="109">
        <v>46</v>
      </c>
      <c r="B51" s="116">
        <v>41</v>
      </c>
      <c r="C51" s="117" t="s">
        <v>136</v>
      </c>
      <c r="D51" s="117"/>
      <c r="E51" s="113" t="str">
        <f t="shared" si="12"/>
        <v>33</v>
      </c>
      <c r="F51" s="119" t="s">
        <v>137</v>
      </c>
      <c r="G51" s="83">
        <v>5</v>
      </c>
      <c r="H51" s="84"/>
      <c r="I51" s="83" t="s">
        <v>71</v>
      </c>
      <c r="J51" s="83"/>
      <c r="K51" s="84"/>
      <c r="L51" s="85" t="s">
        <v>75</v>
      </c>
      <c r="M51" s="85" t="str">
        <f t="shared" si="9"/>
        <v>Se eliminan una vez cumplido el tiempo de retención en el archivo central por no generar valores secundarios; Ver ficha N°. 41</v>
      </c>
    </row>
    <row r="52" spans="1:13" ht="14.1" customHeight="1" x14ac:dyDescent="0.2">
      <c r="A52" s="109"/>
      <c r="B52" s="116"/>
      <c r="C52" s="117"/>
      <c r="D52" s="117"/>
      <c r="E52" s="113">
        <v>100</v>
      </c>
      <c r="F52" s="119" t="s">
        <v>146</v>
      </c>
      <c r="G52" s="83"/>
      <c r="H52" s="84"/>
      <c r="I52" s="83"/>
      <c r="J52" s="83"/>
      <c r="K52" s="84"/>
      <c r="L52" s="85"/>
      <c r="M52" s="85"/>
    </row>
  </sheetData>
  <autoFilter ref="A5:M51" xr:uid="{00000000-0009-0000-0000-000000000000}"/>
  <printOptions horizontalCentered="1"/>
  <pageMargins left="0.59055118110236227" right="0" top="0.23622047244094491" bottom="0.35433070866141736" header="0" footer="0"/>
  <pageSetup paperSize="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6"/>
  <sheetViews>
    <sheetView tabSelected="1" topLeftCell="D1" zoomScale="80" zoomScaleNormal="80" zoomScaleSheetLayoutView="90" workbookViewId="0">
      <selection activeCell="O10" sqref="O10:O11"/>
    </sheetView>
  </sheetViews>
  <sheetFormatPr baseColWidth="10" defaultRowHeight="15" x14ac:dyDescent="0.2"/>
  <cols>
    <col min="1" max="1" width="6" style="1" customWidth="1"/>
    <col min="2" max="2" width="6" style="93" customWidth="1"/>
    <col min="3" max="4" width="6" style="1" customWidth="1"/>
    <col min="5" max="5" width="11.75" style="1" customWidth="1"/>
    <col min="6" max="6" width="12" style="2" customWidth="1"/>
    <col min="7" max="7" width="3.75" style="31" customWidth="1"/>
    <col min="8" max="8" width="25.75" style="3" customWidth="1"/>
    <col min="9" max="9" width="31.375" style="3" customWidth="1"/>
    <col min="10" max="10" width="12.125" style="5" customWidth="1"/>
    <col min="11" max="14" width="6" style="44" customWidth="1"/>
    <col min="15" max="15" width="39.375" style="6" customWidth="1"/>
    <col min="16" max="16384" width="11" style="3"/>
  </cols>
  <sheetData>
    <row r="1" spans="1:15" ht="15.75" thickBot="1" x14ac:dyDescent="0.25"/>
    <row r="2" spans="1:15" ht="23.1" customHeight="1" thickBot="1" x14ac:dyDescent="0.25">
      <c r="G2" s="32"/>
      <c r="H2" s="135" t="s">
        <v>6</v>
      </c>
      <c r="I2" s="135"/>
      <c r="J2" s="135"/>
      <c r="K2" s="135"/>
      <c r="L2" s="135"/>
      <c r="M2" s="135"/>
      <c r="N2" s="135"/>
      <c r="O2" s="20" t="s">
        <v>24</v>
      </c>
    </row>
    <row r="3" spans="1:15" ht="23.1" customHeight="1" thickBot="1" x14ac:dyDescent="0.25">
      <c r="G3" s="33"/>
      <c r="H3" s="135"/>
      <c r="I3" s="135"/>
      <c r="J3" s="135"/>
      <c r="K3" s="135"/>
      <c r="L3" s="135"/>
      <c r="M3" s="135"/>
      <c r="N3" s="135"/>
      <c r="O3" s="20" t="s">
        <v>25</v>
      </c>
    </row>
    <row r="4" spans="1:15" ht="23.1" customHeight="1" thickBot="1" x14ac:dyDescent="0.25">
      <c r="G4" s="34"/>
      <c r="H4" s="136" t="s">
        <v>8</v>
      </c>
      <c r="I4" s="136"/>
      <c r="J4" s="136"/>
      <c r="K4" s="136"/>
      <c r="L4" s="136"/>
      <c r="M4" s="136"/>
      <c r="N4" s="136"/>
      <c r="O4" s="21"/>
    </row>
    <row r="5" spans="1:15" ht="23.1" customHeight="1" x14ac:dyDescent="0.2">
      <c r="F5" s="4"/>
      <c r="H5" s="146" t="s">
        <v>149</v>
      </c>
      <c r="I5" s="146"/>
      <c r="J5" s="146"/>
      <c r="K5" s="146"/>
      <c r="L5" s="146"/>
      <c r="M5" s="146"/>
      <c r="N5" s="146"/>
    </row>
    <row r="6" spans="1:15" ht="22.5" customHeight="1" x14ac:dyDescent="0.25">
      <c r="F6" s="126" t="s">
        <v>20</v>
      </c>
      <c r="G6" s="126"/>
      <c r="H6" s="126"/>
      <c r="I6" s="28" t="s">
        <v>147</v>
      </c>
      <c r="J6" s="28"/>
      <c r="K6" s="28"/>
      <c r="L6" s="28"/>
      <c r="M6" s="28"/>
      <c r="N6" s="28"/>
      <c r="O6" s="29"/>
    </row>
    <row r="7" spans="1:15" ht="22.5" customHeight="1" x14ac:dyDescent="0.35">
      <c r="A7" s="94" t="s">
        <v>15</v>
      </c>
      <c r="B7" s="95" t="s">
        <v>3</v>
      </c>
      <c r="F7" s="126" t="s">
        <v>163</v>
      </c>
      <c r="G7" s="126"/>
      <c r="H7" s="126"/>
      <c r="I7" s="28" t="s">
        <v>150</v>
      </c>
      <c r="J7" s="28"/>
      <c r="K7" s="28"/>
      <c r="L7" s="28"/>
      <c r="M7" s="28"/>
      <c r="N7" s="28"/>
      <c r="O7" s="29"/>
    </row>
    <row r="8" spans="1:15" ht="22.5" customHeight="1" x14ac:dyDescent="0.35">
      <c r="A8" s="94" t="s">
        <v>19</v>
      </c>
      <c r="B8" s="96" t="s">
        <v>58</v>
      </c>
      <c r="F8" s="126" t="s">
        <v>164</v>
      </c>
      <c r="G8" s="126"/>
      <c r="H8" s="126"/>
      <c r="I8" s="28" t="s">
        <v>156</v>
      </c>
      <c r="J8" s="28"/>
      <c r="K8" s="28"/>
      <c r="L8" s="28"/>
      <c r="M8" s="28"/>
      <c r="N8" s="28"/>
      <c r="O8" s="29"/>
    </row>
    <row r="9" spans="1:15" ht="15.75" thickBot="1" x14ac:dyDescent="0.25">
      <c r="F9" s="108"/>
      <c r="G9" s="36"/>
    </row>
    <row r="10" spans="1:15" s="10" customFormat="1" ht="15.75" customHeight="1" thickBot="1" x14ac:dyDescent="0.25">
      <c r="A10" s="147" t="s">
        <v>9</v>
      </c>
      <c r="B10" s="156" t="s">
        <v>27</v>
      </c>
      <c r="C10" s="147" t="s">
        <v>3</v>
      </c>
      <c r="D10" s="147" t="s">
        <v>10</v>
      </c>
      <c r="E10" s="154" t="s">
        <v>26</v>
      </c>
      <c r="F10" s="154" t="s">
        <v>11</v>
      </c>
      <c r="G10" s="137" t="s">
        <v>165</v>
      </c>
      <c r="H10" s="138"/>
      <c r="I10" s="139"/>
      <c r="J10" s="165" t="s">
        <v>12</v>
      </c>
      <c r="K10" s="167" t="s">
        <v>13</v>
      </c>
      <c r="L10" s="168"/>
      <c r="M10" s="168"/>
      <c r="N10" s="169"/>
      <c r="O10" s="127" t="s">
        <v>7</v>
      </c>
    </row>
    <row r="11" spans="1:15" s="10" customFormat="1" thickBot="1" x14ac:dyDescent="0.25">
      <c r="A11" s="148"/>
      <c r="B11" s="157"/>
      <c r="C11" s="148"/>
      <c r="D11" s="148"/>
      <c r="E11" s="155"/>
      <c r="F11" s="155"/>
      <c r="G11" s="162"/>
      <c r="H11" s="163"/>
      <c r="I11" s="164"/>
      <c r="J11" s="166"/>
      <c r="K11" s="122" t="s">
        <v>5</v>
      </c>
      <c r="L11" s="122" t="s">
        <v>2</v>
      </c>
      <c r="M11" s="122" t="s">
        <v>1</v>
      </c>
      <c r="N11" s="122" t="s">
        <v>0</v>
      </c>
      <c r="O11" s="128"/>
    </row>
    <row r="12" spans="1:15" s="10" customFormat="1" ht="42" x14ac:dyDescent="0.2">
      <c r="A12" s="11" t="s">
        <v>161</v>
      </c>
      <c r="B12" s="99">
        <v>20</v>
      </c>
      <c r="C12" s="81" t="s">
        <v>37</v>
      </c>
      <c r="D12" s="82"/>
      <c r="E12" s="97" t="str">
        <f t="shared" ref="E12" si="0">C12</f>
        <v>18</v>
      </c>
      <c r="F12" s="42" t="str">
        <f t="shared" ref="F12" si="1">CONCATENATE(A12,"-",E12)</f>
        <v>113-18</v>
      </c>
      <c r="G12" s="39" t="str">
        <f t="shared" ref="G12" si="2">IF(D12=0,"g","c")</f>
        <v>g</v>
      </c>
      <c r="H12" s="129" t="str">
        <f>VLOOKUP(E12,'M.V.'!$E$6:$M$51,2,FALSE)</f>
        <v>LIBROS DE MINUTAS DE SERVICIOS PRESTADOS</v>
      </c>
      <c r="I12" s="130"/>
      <c r="J12" s="30">
        <f>IF(VLOOKUP(E12,'M.V.'!$E$6:$M$51,3,FALSE)=0," ",VLOOKUP(E12,'M.V.'!$E$6:$M$51,3,FALSE))</f>
        <v>12</v>
      </c>
      <c r="K12" s="30" t="str">
        <f>IF(VLOOKUP(E12,'M.V.'!$E$6:$M$51,4,FALSE)=0," ",VLOOKUP(E12,'M.V.'!$E$6:$M$51,4,FALSE))</f>
        <v>X</v>
      </c>
      <c r="L12" s="30" t="str">
        <f>IF(VLOOKUP(E12,'M.V.'!$E$6:$M$51,5,FALSE)=0," ",VLOOKUP(E12,'M.V.'!$E$6:$M$51,5,FALSE))</f>
        <v xml:space="preserve"> </v>
      </c>
      <c r="M12" s="47" t="str">
        <f>IF(VLOOKUP(E12,'M.V.'!$E$6:$M$51,6,FALSE)=0," ",VLOOKUP(E12,'M.V.'!$E$6:$M$51,6,FALSE))</f>
        <v>X</v>
      </c>
      <c r="N12" s="47" t="str">
        <f>IF(VLOOKUP(E12,'M.V.'!$E$6:$M$51,7,FALSE)=0," ",VLOOKUP(E12,'M.V.'!$E$6:$M$51,7,FALSE))</f>
        <v xml:space="preserve"> </v>
      </c>
      <c r="O12" s="100" t="str">
        <f>IF(VLOOKUP(E12,'M.V.'!$E$6:$M$51,9,FALSE)=0," ",VLOOKUP(E12,'M.V.'!$E$6:$M$51,9,FALSE))</f>
        <v>Constituyen parte de la memoria histórica de la entidad, porque reflejan el desarrollo detallado de las actividades realizadas en cumplimiento de la atención de emergencias; Ver ficha N°. 20</v>
      </c>
    </row>
    <row r="13" spans="1:15" s="10" customFormat="1" ht="13.5" thickBot="1" x14ac:dyDescent="0.25">
      <c r="A13" s="12"/>
      <c r="B13" s="11"/>
      <c r="C13" s="12"/>
      <c r="D13" s="12"/>
      <c r="E13" s="12"/>
      <c r="F13" s="13"/>
      <c r="G13" s="37"/>
      <c r="H13" s="158"/>
      <c r="I13" s="159"/>
      <c r="J13" s="14"/>
      <c r="K13" s="48"/>
      <c r="L13" s="48"/>
      <c r="M13" s="48"/>
      <c r="N13" s="48"/>
      <c r="O13" s="15"/>
    </row>
    <row r="14" spans="1:15" s="10" customFormat="1" ht="12.75" x14ac:dyDescent="0.2">
      <c r="A14" s="12"/>
      <c r="B14" s="11"/>
      <c r="C14" s="12"/>
      <c r="D14" s="12"/>
      <c r="E14" s="12"/>
      <c r="F14" s="16"/>
      <c r="G14" s="35"/>
      <c r="H14" s="17"/>
      <c r="I14" s="17"/>
      <c r="J14" s="18"/>
      <c r="K14" s="49"/>
      <c r="L14" s="49"/>
      <c r="M14" s="49"/>
      <c r="N14" s="49"/>
      <c r="O14" s="19"/>
    </row>
    <row r="15" spans="1:15" s="10" customFormat="1" ht="12.75" x14ac:dyDescent="0.2">
      <c r="A15" s="12"/>
      <c r="B15" s="11"/>
      <c r="C15" s="12"/>
      <c r="D15" s="12"/>
      <c r="E15" s="12"/>
      <c r="F15" s="16"/>
      <c r="G15" s="35"/>
      <c r="H15" s="17"/>
      <c r="I15" s="17"/>
      <c r="J15" s="18"/>
      <c r="K15" s="49"/>
      <c r="L15" s="49"/>
      <c r="M15" s="49"/>
      <c r="N15" s="49"/>
      <c r="O15" s="19"/>
    </row>
    <row r="16" spans="1:15" s="10" customFormat="1" ht="12.75" x14ac:dyDescent="0.2">
      <c r="A16" s="12"/>
      <c r="B16" s="11"/>
      <c r="C16" s="12"/>
      <c r="D16" s="12"/>
      <c r="E16" s="12"/>
      <c r="F16" s="16"/>
      <c r="G16" s="35"/>
      <c r="H16" s="17"/>
      <c r="I16" s="17"/>
      <c r="J16" s="18"/>
      <c r="K16" s="49"/>
      <c r="L16" s="49"/>
      <c r="M16" s="49"/>
      <c r="N16" s="49"/>
      <c r="O16" s="19"/>
    </row>
    <row r="17" spans="1:15" s="10" customFormat="1" ht="12.75" x14ac:dyDescent="0.2">
      <c r="A17" s="12"/>
      <c r="B17" s="11"/>
      <c r="C17" s="12"/>
      <c r="D17" s="12"/>
      <c r="E17" s="12"/>
      <c r="F17" s="16"/>
      <c r="G17" s="35"/>
      <c r="H17" s="17"/>
      <c r="I17" s="17"/>
      <c r="J17" s="18"/>
      <c r="K17" s="49"/>
      <c r="L17" s="49"/>
      <c r="M17" s="49"/>
      <c r="N17" s="49"/>
      <c r="O17" s="19"/>
    </row>
    <row r="18" spans="1:15" s="10" customFormat="1" ht="12.75" x14ac:dyDescent="0.2">
      <c r="A18" s="12"/>
      <c r="B18" s="11"/>
      <c r="C18" s="12"/>
      <c r="D18" s="12"/>
      <c r="E18" s="12"/>
      <c r="F18" s="16"/>
      <c r="G18" s="35"/>
      <c r="H18" s="17"/>
      <c r="I18" s="17"/>
      <c r="J18" s="18"/>
      <c r="K18" s="49"/>
      <c r="L18" s="49"/>
      <c r="M18" s="49"/>
      <c r="N18" s="49"/>
      <c r="O18" s="19"/>
    </row>
    <row r="19" spans="1:15" s="10" customFormat="1" ht="12.75" x14ac:dyDescent="0.2">
      <c r="A19" s="12"/>
      <c r="B19" s="11"/>
      <c r="C19" s="12"/>
      <c r="D19" s="12"/>
      <c r="E19" s="12"/>
      <c r="F19" s="16"/>
      <c r="G19" s="35"/>
      <c r="H19" s="17"/>
      <c r="I19" s="17"/>
      <c r="J19" s="18"/>
      <c r="K19" s="49"/>
      <c r="L19" s="49"/>
      <c r="M19" s="49"/>
      <c r="N19" s="49"/>
      <c r="O19" s="19"/>
    </row>
    <row r="20" spans="1:15" s="10" customFormat="1" ht="12.75" x14ac:dyDescent="0.2">
      <c r="A20" s="12"/>
      <c r="B20" s="11"/>
      <c r="C20" s="12"/>
      <c r="D20" s="12"/>
      <c r="E20" s="12"/>
      <c r="F20" s="16"/>
      <c r="G20" s="35"/>
      <c r="H20" s="17"/>
      <c r="I20" s="17"/>
      <c r="J20" s="18"/>
      <c r="K20" s="49"/>
      <c r="L20" s="49"/>
      <c r="M20" s="49"/>
      <c r="N20" s="49"/>
      <c r="O20" s="19"/>
    </row>
    <row r="21" spans="1:15" s="10" customFormat="1" ht="12.75" x14ac:dyDescent="0.2">
      <c r="A21" s="12"/>
      <c r="B21" s="11"/>
      <c r="C21" s="12"/>
      <c r="D21" s="12"/>
      <c r="E21" s="12"/>
      <c r="F21" s="16"/>
      <c r="G21" s="35"/>
      <c r="H21" s="17"/>
      <c r="I21" s="17"/>
      <c r="J21" s="18"/>
      <c r="K21" s="49"/>
      <c r="L21" s="49"/>
      <c r="M21" s="49"/>
      <c r="N21" s="49"/>
      <c r="O21" s="19"/>
    </row>
    <row r="22" spans="1:15" s="10" customFormat="1" ht="12.75" x14ac:dyDescent="0.2">
      <c r="A22" s="12"/>
      <c r="B22" s="11"/>
      <c r="C22" s="12"/>
      <c r="D22" s="12"/>
      <c r="E22" s="12"/>
      <c r="F22" s="16"/>
      <c r="G22" s="35"/>
      <c r="H22" s="17"/>
      <c r="I22" s="17"/>
      <c r="J22" s="18"/>
      <c r="K22" s="49"/>
      <c r="L22" s="49"/>
      <c r="M22" s="49"/>
      <c r="N22" s="49"/>
      <c r="O22" s="19"/>
    </row>
    <row r="23" spans="1:15" s="10" customFormat="1" ht="12.75" x14ac:dyDescent="0.2">
      <c r="A23" s="12"/>
      <c r="B23" s="11"/>
      <c r="C23" s="12"/>
      <c r="D23" s="12"/>
      <c r="E23" s="12"/>
      <c r="F23" s="16"/>
      <c r="G23" s="35"/>
      <c r="H23" s="17"/>
      <c r="I23" s="17"/>
      <c r="J23" s="18"/>
      <c r="K23" s="49"/>
      <c r="L23" s="49"/>
      <c r="M23" s="49"/>
      <c r="N23" s="49"/>
      <c r="O23" s="19"/>
    </row>
    <row r="24" spans="1:15" s="10" customFormat="1" ht="12.75" x14ac:dyDescent="0.2">
      <c r="A24" s="12"/>
      <c r="B24" s="11"/>
      <c r="C24" s="12"/>
      <c r="D24" s="12"/>
      <c r="E24" s="12"/>
      <c r="F24" s="16"/>
      <c r="G24" s="35"/>
      <c r="H24" s="17"/>
      <c r="I24" s="17"/>
      <c r="J24" s="18"/>
      <c r="K24" s="49"/>
      <c r="L24" s="49"/>
      <c r="M24" s="49"/>
      <c r="N24" s="49"/>
      <c r="O24" s="19"/>
    </row>
    <row r="25" spans="1:15" s="10" customFormat="1" ht="12.75" x14ac:dyDescent="0.2">
      <c r="A25" s="12"/>
      <c r="B25" s="11"/>
      <c r="C25" s="12"/>
      <c r="D25" s="12"/>
      <c r="E25" s="12"/>
      <c r="F25" s="16"/>
      <c r="G25" s="35"/>
      <c r="H25" s="17"/>
      <c r="I25" s="17"/>
      <c r="J25" s="18"/>
      <c r="K25" s="49"/>
      <c r="L25" s="49"/>
      <c r="M25" s="49"/>
      <c r="N25" s="49"/>
      <c r="O25" s="19"/>
    </row>
    <row r="26" spans="1:15" s="10" customFormat="1" ht="12.75" x14ac:dyDescent="0.2">
      <c r="A26" s="12"/>
      <c r="B26" s="11"/>
      <c r="C26" s="12"/>
      <c r="D26" s="12"/>
      <c r="E26" s="12"/>
      <c r="F26" s="16"/>
      <c r="G26" s="35"/>
      <c r="H26" s="17"/>
      <c r="I26" s="17"/>
      <c r="J26" s="18"/>
      <c r="K26" s="49"/>
      <c r="L26" s="49"/>
      <c r="M26" s="49"/>
      <c r="N26" s="49"/>
      <c r="O26" s="19"/>
    </row>
    <row r="27" spans="1:15" s="10" customFormat="1" ht="12.75" x14ac:dyDescent="0.2">
      <c r="A27" s="12"/>
      <c r="B27" s="11"/>
      <c r="C27" s="12"/>
      <c r="D27" s="12"/>
      <c r="E27" s="12"/>
      <c r="F27" s="16"/>
      <c r="G27" s="35"/>
      <c r="H27" s="17"/>
      <c r="I27" s="17"/>
      <c r="J27" s="18"/>
      <c r="K27" s="49"/>
      <c r="L27" s="49"/>
      <c r="M27" s="49"/>
      <c r="N27" s="49"/>
      <c r="O27" s="19"/>
    </row>
    <row r="28" spans="1:15" s="10" customFormat="1" ht="12.75" x14ac:dyDescent="0.2">
      <c r="A28" s="12"/>
      <c r="B28" s="11"/>
      <c r="C28" s="12"/>
      <c r="D28" s="12"/>
      <c r="E28" s="12"/>
      <c r="F28" s="16"/>
      <c r="G28" s="35"/>
      <c r="H28" s="17"/>
      <c r="I28" s="17"/>
      <c r="J28" s="18"/>
      <c r="K28" s="49"/>
      <c r="L28" s="49"/>
      <c r="M28" s="49"/>
      <c r="N28" s="49"/>
      <c r="O28" s="19"/>
    </row>
    <row r="29" spans="1:15" s="10" customFormat="1" ht="12.75" x14ac:dyDescent="0.2">
      <c r="A29" s="12"/>
      <c r="B29" s="11"/>
      <c r="C29" s="12"/>
      <c r="D29" s="12"/>
      <c r="E29" s="12"/>
      <c r="F29" s="16"/>
      <c r="G29" s="35"/>
      <c r="H29" s="17"/>
      <c r="I29" s="17"/>
      <c r="J29" s="18"/>
      <c r="K29" s="49"/>
      <c r="L29" s="49"/>
      <c r="M29" s="49"/>
      <c r="N29" s="49"/>
      <c r="O29" s="19"/>
    </row>
    <row r="30" spans="1:15" s="10" customFormat="1" ht="12.75" x14ac:dyDescent="0.2">
      <c r="A30" s="12"/>
      <c r="B30" s="11"/>
      <c r="C30" s="12"/>
      <c r="D30" s="12"/>
      <c r="E30" s="12"/>
      <c r="F30" s="16"/>
      <c r="G30" s="35"/>
      <c r="H30" s="17"/>
      <c r="I30" s="17"/>
      <c r="J30" s="18"/>
      <c r="K30" s="49"/>
      <c r="L30" s="49"/>
      <c r="M30" s="49"/>
      <c r="N30" s="49"/>
      <c r="O30" s="19"/>
    </row>
    <row r="31" spans="1:15" s="10" customFormat="1" ht="12.75" x14ac:dyDescent="0.2">
      <c r="A31" s="12"/>
      <c r="B31" s="11"/>
      <c r="C31" s="12"/>
      <c r="D31" s="12"/>
      <c r="E31" s="12"/>
      <c r="F31" s="16"/>
      <c r="G31" s="35"/>
      <c r="H31" s="17"/>
      <c r="I31" s="17"/>
      <c r="J31" s="18"/>
      <c r="K31" s="49"/>
      <c r="L31" s="49"/>
      <c r="M31" s="49"/>
      <c r="N31" s="49"/>
      <c r="O31" s="19"/>
    </row>
    <row r="32" spans="1:15" s="10" customFormat="1" ht="12.75" x14ac:dyDescent="0.2">
      <c r="A32" s="12"/>
      <c r="B32" s="11"/>
      <c r="C32" s="12"/>
      <c r="D32" s="12"/>
      <c r="E32" s="12"/>
      <c r="F32" s="16"/>
      <c r="G32" s="35"/>
      <c r="H32" s="17"/>
      <c r="I32" s="17"/>
      <c r="J32" s="18"/>
      <c r="K32" s="49"/>
      <c r="L32" s="49"/>
      <c r="M32" s="49"/>
      <c r="N32" s="49"/>
      <c r="O32" s="19"/>
    </row>
    <row r="33" spans="1:16" s="10" customFormat="1" ht="12.75" x14ac:dyDescent="0.2">
      <c r="A33" s="12"/>
      <c r="B33" s="11"/>
      <c r="C33" s="12"/>
      <c r="D33" s="12"/>
      <c r="E33" s="12"/>
      <c r="F33" s="16"/>
      <c r="G33" s="35"/>
      <c r="H33" s="17"/>
      <c r="I33" s="17"/>
      <c r="J33" s="18"/>
      <c r="K33" s="49"/>
      <c r="L33" s="49"/>
      <c r="M33" s="49"/>
      <c r="N33" s="49"/>
      <c r="O33" s="19"/>
    </row>
    <row r="34" spans="1:16" s="10" customFormat="1" ht="12.75" x14ac:dyDescent="0.2">
      <c r="A34" s="12"/>
      <c r="B34" s="11"/>
      <c r="C34" s="12"/>
      <c r="D34" s="12"/>
      <c r="E34" s="12"/>
      <c r="F34" s="16"/>
      <c r="G34" s="35"/>
      <c r="H34" s="17"/>
      <c r="I34" s="17"/>
      <c r="J34" s="18"/>
      <c r="K34" s="49"/>
      <c r="L34" s="49"/>
      <c r="M34" s="49"/>
      <c r="N34" s="49"/>
      <c r="O34" s="19"/>
    </row>
    <row r="35" spans="1:16" s="10" customFormat="1" ht="12.75" x14ac:dyDescent="0.2">
      <c r="A35" s="12"/>
      <c r="B35" s="11"/>
      <c r="C35" s="12"/>
      <c r="D35" s="12"/>
      <c r="E35" s="12"/>
      <c r="F35" s="16"/>
      <c r="G35" s="35"/>
      <c r="H35" s="17"/>
      <c r="I35" s="17"/>
      <c r="J35" s="18"/>
      <c r="K35" s="49"/>
      <c r="L35" s="49"/>
      <c r="M35" s="49"/>
      <c r="N35" s="49"/>
      <c r="O35" s="19"/>
    </row>
    <row r="36" spans="1:16" s="10" customFormat="1" ht="12.75" x14ac:dyDescent="0.2">
      <c r="A36" s="12"/>
      <c r="B36" s="11"/>
      <c r="C36" s="12"/>
      <c r="D36" s="12"/>
      <c r="E36" s="12"/>
      <c r="F36" s="16"/>
      <c r="G36" s="35"/>
      <c r="H36" s="17"/>
      <c r="I36" s="17"/>
      <c r="J36" s="18"/>
      <c r="K36" s="49"/>
      <c r="L36" s="49"/>
      <c r="M36" s="49"/>
      <c r="N36" s="49"/>
      <c r="O36" s="19"/>
    </row>
    <row r="37" spans="1:16" s="10" customFormat="1" ht="12.75" x14ac:dyDescent="0.2">
      <c r="A37" s="12"/>
      <c r="B37" s="11"/>
      <c r="C37" s="12"/>
      <c r="D37" s="12"/>
      <c r="E37" s="12"/>
      <c r="F37" s="16"/>
      <c r="G37" s="35"/>
      <c r="H37" s="17"/>
      <c r="I37" s="17"/>
      <c r="J37" s="18"/>
      <c r="K37" s="49"/>
      <c r="L37" s="49"/>
      <c r="M37" s="49"/>
      <c r="N37" s="49"/>
      <c r="O37" s="19"/>
    </row>
    <row r="38" spans="1:16" s="10" customFormat="1" ht="12.75" x14ac:dyDescent="0.2">
      <c r="A38" s="12"/>
      <c r="B38" s="11"/>
      <c r="C38" s="12"/>
      <c r="D38" s="12"/>
      <c r="E38" s="12"/>
      <c r="F38" s="16"/>
      <c r="G38" s="35"/>
      <c r="H38" s="17"/>
      <c r="I38" s="17"/>
      <c r="J38" s="18"/>
      <c r="K38" s="49"/>
      <c r="L38" s="49"/>
      <c r="M38" s="49"/>
      <c r="N38" s="49"/>
      <c r="O38" s="19"/>
    </row>
    <row r="39" spans="1:16" s="10" customFormat="1" ht="12.75" x14ac:dyDescent="0.2">
      <c r="A39" s="12"/>
      <c r="B39" s="11"/>
      <c r="C39" s="12"/>
      <c r="D39" s="12"/>
      <c r="E39" s="12"/>
      <c r="F39" s="16"/>
      <c r="G39" s="35"/>
      <c r="H39" s="17"/>
      <c r="I39" s="17"/>
      <c r="J39" s="18"/>
      <c r="K39" s="49"/>
      <c r="L39" s="49"/>
      <c r="M39" s="49"/>
      <c r="N39" s="49"/>
      <c r="O39" s="19"/>
    </row>
    <row r="40" spans="1:16" s="10" customFormat="1" ht="15" customHeight="1" x14ac:dyDescent="0.2">
      <c r="A40" s="12"/>
      <c r="B40" s="11"/>
      <c r="C40" s="12"/>
      <c r="D40" s="12"/>
      <c r="E40" s="12"/>
      <c r="F40" s="153" t="s">
        <v>4</v>
      </c>
      <c r="G40" s="153"/>
      <c r="H40" s="153"/>
      <c r="I40" s="153"/>
      <c r="J40" s="23"/>
      <c r="K40" s="50"/>
      <c r="L40" s="50"/>
      <c r="M40" s="50"/>
      <c r="N40" s="50"/>
      <c r="O40" s="38"/>
      <c r="P40" s="38"/>
    </row>
    <row r="41" spans="1:16" s="10" customFormat="1" ht="13.5" customHeight="1" x14ac:dyDescent="0.2">
      <c r="A41" s="12"/>
      <c r="B41" s="11"/>
      <c r="C41" s="12"/>
      <c r="D41" s="12"/>
      <c r="E41" s="12"/>
      <c r="F41" s="69" t="s">
        <v>15</v>
      </c>
      <c r="G41" s="23" t="s">
        <v>16</v>
      </c>
      <c r="H41" s="23"/>
      <c r="I41" s="23" t="s">
        <v>23</v>
      </c>
      <c r="J41" s="23"/>
      <c r="K41" s="51"/>
      <c r="L41" s="51"/>
      <c r="M41" s="101"/>
      <c r="N41" s="101"/>
      <c r="O41" s="102"/>
      <c r="P41" s="103"/>
    </row>
    <row r="42" spans="1:16" s="10" customFormat="1" ht="13.5" customHeight="1" x14ac:dyDescent="0.2">
      <c r="A42" s="12"/>
      <c r="B42" s="11"/>
      <c r="C42" s="12"/>
      <c r="D42" s="12"/>
      <c r="E42" s="12"/>
      <c r="F42" s="69" t="s">
        <v>19</v>
      </c>
      <c r="G42" s="23" t="s">
        <v>18</v>
      </c>
      <c r="H42" s="23"/>
      <c r="I42" s="23" t="s">
        <v>22</v>
      </c>
      <c r="J42" s="23"/>
      <c r="K42" s="51"/>
      <c r="L42" s="51"/>
      <c r="M42" s="105"/>
      <c r="N42" s="105"/>
      <c r="O42" s="105"/>
      <c r="P42" s="103"/>
    </row>
    <row r="43" spans="1:16" s="10" customFormat="1" ht="13.5" customHeight="1" x14ac:dyDescent="0.2">
      <c r="A43" s="12"/>
      <c r="B43" s="11"/>
      <c r="C43" s="12"/>
      <c r="D43" s="12"/>
      <c r="E43" s="12"/>
      <c r="F43" s="24" t="s">
        <v>5</v>
      </c>
      <c r="G43" s="23" t="s">
        <v>17</v>
      </c>
      <c r="H43" s="23"/>
      <c r="I43" s="23" t="s">
        <v>21</v>
      </c>
      <c r="J43" s="23"/>
      <c r="K43" s="51"/>
      <c r="L43" s="51"/>
      <c r="M43" s="105"/>
      <c r="N43" s="105"/>
      <c r="O43" s="105"/>
      <c r="P43" s="104"/>
    </row>
    <row r="44" spans="1:16" s="10" customFormat="1" ht="13.5" customHeight="1" x14ac:dyDescent="0.2">
      <c r="A44" s="12"/>
      <c r="B44" s="11"/>
      <c r="C44" s="12"/>
      <c r="D44" s="12"/>
      <c r="E44" s="12"/>
      <c r="F44" s="24"/>
      <c r="G44" s="23"/>
      <c r="H44" s="23"/>
      <c r="K44" s="51"/>
      <c r="L44" s="51"/>
      <c r="M44" s="52"/>
      <c r="N44" s="52"/>
      <c r="P44" s="104"/>
    </row>
    <row r="45" spans="1:16" s="10" customFormat="1" ht="13.5" customHeight="1" x14ac:dyDescent="0.2">
      <c r="A45" s="12"/>
      <c r="B45" s="11"/>
      <c r="C45" s="12"/>
      <c r="D45" s="12"/>
      <c r="E45" s="12"/>
      <c r="F45" s="24"/>
      <c r="G45" s="23"/>
      <c r="H45" s="23"/>
      <c r="K45" s="53"/>
      <c r="L45" s="53"/>
      <c r="M45" s="52"/>
      <c r="N45" s="52"/>
    </row>
    <row r="46" spans="1:16" s="10" customFormat="1" ht="13.5" customHeight="1" x14ac:dyDescent="0.2">
      <c r="A46" s="12"/>
      <c r="B46" s="11"/>
      <c r="C46" s="12"/>
      <c r="D46" s="12"/>
      <c r="E46" s="12"/>
      <c r="F46" s="24"/>
      <c r="G46" s="23"/>
      <c r="H46" s="23"/>
      <c r="I46" s="23"/>
      <c r="J46" s="22"/>
      <c r="K46" s="53"/>
      <c r="L46" s="53"/>
      <c r="M46" s="53"/>
      <c r="N46" s="53"/>
      <c r="O46" s="4"/>
    </row>
  </sheetData>
  <sheetProtection selectLockedCells="1" selectUnlockedCells="1"/>
  <mergeCells count="15">
    <mergeCell ref="H2:N3"/>
    <mergeCell ref="H4:N4"/>
    <mergeCell ref="H5:N5"/>
    <mergeCell ref="K10:N10"/>
    <mergeCell ref="A10:A11"/>
    <mergeCell ref="B10:B11"/>
    <mergeCell ref="C10:C11"/>
    <mergeCell ref="D10:D11"/>
    <mergeCell ref="E10:E11"/>
    <mergeCell ref="F10:F11"/>
    <mergeCell ref="F40:I40"/>
    <mergeCell ref="H12:I12"/>
    <mergeCell ref="H13:I13"/>
    <mergeCell ref="G10:I11"/>
    <mergeCell ref="J10:J11"/>
  </mergeCells>
  <pageMargins left="0.59055118110236227" right="0.39370078740157483" top="0.39370078740157483" bottom="0.59055118110236227" header="1.1417322834645669" footer="0.19685039370078741"/>
  <pageSetup scale="80" firstPageNumber="0" orientation="landscape" horizontalDpi="300" verticalDpi="300" r:id="rId1"/>
  <headerFooter alignWithMargins="0">
    <oddHeader xml:space="preserve">&amp;R&amp;"Tahoma,Negrita"&amp;12HOJA                              &amp;P      DE      &amp;N                             &amp;"Times New Roman,Negrita"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2"/>
  <sheetViews>
    <sheetView topLeftCell="B1" zoomScale="80" zoomScaleNormal="80" zoomScaleSheetLayoutView="90" workbookViewId="0">
      <selection activeCell="F8" sqref="F8:H8"/>
    </sheetView>
  </sheetViews>
  <sheetFormatPr baseColWidth="10" defaultRowHeight="15" x14ac:dyDescent="0.2"/>
  <cols>
    <col min="1" max="1" width="6" style="1" customWidth="1"/>
    <col min="2" max="2" width="6" style="93" customWidth="1"/>
    <col min="3" max="4" width="6" style="1" customWidth="1"/>
    <col min="5" max="5" width="11.75" style="1" customWidth="1"/>
    <col min="6" max="6" width="12" style="2" customWidth="1"/>
    <col min="7" max="7" width="3.75" style="31" customWidth="1"/>
    <col min="8" max="8" width="25.75" style="3" customWidth="1"/>
    <col min="9" max="9" width="31.375" style="3" customWidth="1"/>
    <col min="10" max="10" width="12.125" style="5" customWidth="1"/>
    <col min="11" max="14" width="6" style="44" customWidth="1"/>
    <col min="15" max="15" width="39.375" style="6" customWidth="1"/>
    <col min="16" max="16384" width="11" style="3"/>
  </cols>
  <sheetData>
    <row r="1" spans="1:15" ht="15.75" thickBot="1" x14ac:dyDescent="0.25"/>
    <row r="2" spans="1:15" ht="23.1" customHeight="1" thickBot="1" x14ac:dyDescent="0.25">
      <c r="G2" s="32"/>
      <c r="H2" s="135" t="s">
        <v>6</v>
      </c>
      <c r="I2" s="135"/>
      <c r="J2" s="135"/>
      <c r="K2" s="135"/>
      <c r="L2" s="135"/>
      <c r="M2" s="135"/>
      <c r="N2" s="135"/>
      <c r="O2" s="20" t="s">
        <v>24</v>
      </c>
    </row>
    <row r="3" spans="1:15" ht="23.1" customHeight="1" thickBot="1" x14ac:dyDescent="0.25">
      <c r="G3" s="33"/>
      <c r="H3" s="135"/>
      <c r="I3" s="135"/>
      <c r="J3" s="135"/>
      <c r="K3" s="135"/>
      <c r="L3" s="135"/>
      <c r="M3" s="135"/>
      <c r="N3" s="135"/>
      <c r="O3" s="20" t="s">
        <v>25</v>
      </c>
    </row>
    <row r="4" spans="1:15" ht="23.1" customHeight="1" thickBot="1" x14ac:dyDescent="0.25">
      <c r="G4" s="34"/>
      <c r="H4" s="136" t="s">
        <v>8</v>
      </c>
      <c r="I4" s="136"/>
      <c r="J4" s="136"/>
      <c r="K4" s="136"/>
      <c r="L4" s="136"/>
      <c r="M4" s="136"/>
      <c r="N4" s="136"/>
      <c r="O4" s="21"/>
    </row>
    <row r="5" spans="1:15" ht="23.1" customHeight="1" x14ac:dyDescent="0.2">
      <c r="F5" s="4"/>
      <c r="H5" s="146" t="s">
        <v>149</v>
      </c>
      <c r="I5" s="146"/>
      <c r="J5" s="146"/>
      <c r="K5" s="146"/>
      <c r="L5" s="146"/>
      <c r="M5" s="146"/>
      <c r="N5" s="146"/>
    </row>
    <row r="6" spans="1:15" ht="22.5" customHeight="1" x14ac:dyDescent="0.25">
      <c r="F6" s="126" t="s">
        <v>20</v>
      </c>
      <c r="G6" s="126"/>
      <c r="H6" s="126"/>
      <c r="I6" s="28" t="s">
        <v>147</v>
      </c>
      <c r="J6" s="28"/>
      <c r="K6" s="28"/>
      <c r="L6" s="28"/>
      <c r="M6" s="28"/>
      <c r="N6" s="28"/>
      <c r="O6" s="29"/>
    </row>
    <row r="7" spans="1:15" ht="22.5" customHeight="1" x14ac:dyDescent="0.35">
      <c r="A7" s="94" t="s">
        <v>15</v>
      </c>
      <c r="B7" s="95" t="s">
        <v>3</v>
      </c>
      <c r="F7" s="126" t="s">
        <v>59</v>
      </c>
      <c r="G7" s="126"/>
      <c r="H7" s="126"/>
      <c r="I7" s="28"/>
      <c r="J7" s="28"/>
      <c r="K7" s="28"/>
      <c r="L7" s="28"/>
      <c r="M7" s="28"/>
      <c r="N7" s="28"/>
      <c r="O7" s="29"/>
    </row>
    <row r="8" spans="1:15" ht="22.5" customHeight="1" x14ac:dyDescent="0.35">
      <c r="A8" s="94" t="s">
        <v>19</v>
      </c>
      <c r="B8" s="96" t="s">
        <v>58</v>
      </c>
      <c r="F8" s="126" t="s">
        <v>60</v>
      </c>
      <c r="G8" s="126"/>
      <c r="H8" s="126"/>
      <c r="I8" s="28"/>
      <c r="J8" s="28"/>
      <c r="K8" s="28"/>
      <c r="L8" s="28"/>
      <c r="M8" s="28"/>
      <c r="N8" s="28"/>
      <c r="O8" s="29"/>
    </row>
    <row r="9" spans="1:15" ht="15.75" thickBot="1" x14ac:dyDescent="0.25">
      <c r="F9" s="7"/>
      <c r="G9" s="36"/>
      <c r="J9" s="8"/>
      <c r="K9" s="45"/>
      <c r="L9" s="45"/>
      <c r="M9" s="45"/>
      <c r="N9" s="45"/>
      <c r="O9" s="9"/>
    </row>
    <row r="10" spans="1:15" s="10" customFormat="1" ht="15.75" customHeight="1" thickBot="1" x14ac:dyDescent="0.25">
      <c r="A10" s="147" t="s">
        <v>9</v>
      </c>
      <c r="B10" s="156" t="s">
        <v>27</v>
      </c>
      <c r="C10" s="147" t="s">
        <v>3</v>
      </c>
      <c r="D10" s="147" t="s">
        <v>10</v>
      </c>
      <c r="E10" s="154" t="s">
        <v>26</v>
      </c>
      <c r="F10" s="149" t="s">
        <v>11</v>
      </c>
      <c r="G10" s="137" t="s">
        <v>68</v>
      </c>
      <c r="H10" s="138"/>
      <c r="I10" s="139"/>
      <c r="J10" s="151" t="s">
        <v>12</v>
      </c>
      <c r="K10" s="143" t="s">
        <v>13</v>
      </c>
      <c r="L10" s="144"/>
      <c r="M10" s="144"/>
      <c r="N10" s="145"/>
      <c r="O10" s="124" t="s">
        <v>7</v>
      </c>
    </row>
    <row r="11" spans="1:15" s="10" customFormat="1" thickBot="1" x14ac:dyDescent="0.25">
      <c r="A11" s="148"/>
      <c r="B11" s="157"/>
      <c r="C11" s="148"/>
      <c r="D11" s="148"/>
      <c r="E11" s="155"/>
      <c r="F11" s="150"/>
      <c r="G11" s="140"/>
      <c r="H11" s="141"/>
      <c r="I11" s="142"/>
      <c r="J11" s="152"/>
      <c r="K11" s="25" t="s">
        <v>5</v>
      </c>
      <c r="L11" s="25" t="s">
        <v>2</v>
      </c>
      <c r="M11" s="25" t="s">
        <v>1</v>
      </c>
      <c r="N11" s="25" t="s">
        <v>0</v>
      </c>
      <c r="O11" s="125"/>
    </row>
    <row r="12" spans="1:15" s="10" customFormat="1" x14ac:dyDescent="0.2">
      <c r="A12" s="11" t="s">
        <v>28</v>
      </c>
      <c r="B12" s="78"/>
      <c r="C12" s="81" t="s">
        <v>50</v>
      </c>
      <c r="D12" s="79"/>
      <c r="E12" s="97" t="str">
        <f>C12</f>
        <v>01</v>
      </c>
      <c r="F12" s="41" t="str">
        <f>CONCATENATE(A12,"-",E12)</f>
        <v>0000-01</v>
      </c>
      <c r="G12" s="40" t="str">
        <f>IF(D12=0,"g","c")</f>
        <v>g</v>
      </c>
      <c r="H12" s="160" t="str">
        <f>VLOOKUP(E12,'M.V.'!$E$6:$M$51,2,FALSE)</f>
        <v>ACTAS</v>
      </c>
      <c r="I12" s="161"/>
      <c r="J12" s="26" t="str">
        <f>IF(VLOOKUP(E12,'M.V.'!$E$6:$M$51,3,FALSE)=0," ",VLOOKUP(E12,'M.V.'!$E$6:$M$51,3,FALSE))</f>
        <v xml:space="preserve"> </v>
      </c>
      <c r="K12" s="26" t="str">
        <f>IF(VLOOKUP(E12,'M.V.'!$E$6:$M$51,4,FALSE)=0," ",VLOOKUP(E12,'M.V.'!$E$6:$M$51,4,FALSE))</f>
        <v xml:space="preserve"> </v>
      </c>
      <c r="L12" s="26" t="str">
        <f>IF(VLOOKUP(E12,'M.V.'!$E$6:$M$51,5,FALSE)=0," ",VLOOKUP(E12,'M.V.'!$E$6:$M$51,5,FALSE))</f>
        <v xml:space="preserve"> </v>
      </c>
      <c r="M12" s="46" t="str">
        <f>IF(VLOOKUP(E12,'M.V.'!$E$6:$M$51,6,FALSE)=0," ",VLOOKUP(E12,'M.V.'!$E$6:$M$51,6,FALSE))</f>
        <v xml:space="preserve"> </v>
      </c>
      <c r="N12" s="46" t="str">
        <f>IF(VLOOKUP(E12,'M.V.'!$E$6:$M$51,7,FALSE)=0," ",VLOOKUP(E12,'M.V.'!$E$6:$M$51,7,FALSE))</f>
        <v xml:space="preserve"> </v>
      </c>
      <c r="O12" s="27" t="str">
        <f>IF(VLOOKUP(E12,'M.V.'!$E$6:$M$51,9,FALSE)=0," ",VLOOKUP(E12,'M.V.'!$E$6:$M$51,9,FALSE))</f>
        <v xml:space="preserve"> </v>
      </c>
    </row>
    <row r="13" spans="1:15" s="10" customFormat="1" ht="21" x14ac:dyDescent="0.2">
      <c r="A13" s="11" t="s">
        <v>28</v>
      </c>
      <c r="B13" s="99">
        <v>1</v>
      </c>
      <c r="C13" s="81" t="s">
        <v>50</v>
      </c>
      <c r="D13" s="82" t="s">
        <v>50</v>
      </c>
      <c r="E13" s="98" t="str">
        <f>CONCATENATE(C13,".",D13)</f>
        <v>01.01</v>
      </c>
      <c r="F13" s="43" t="str">
        <f t="shared" ref="F13:F97" si="0">CONCATENATE(A13,"-",E13)</f>
        <v>0000-01.01</v>
      </c>
      <c r="G13" s="39" t="str">
        <f t="shared" ref="G13:G97" si="1">IF(D13=0,"g","c")</f>
        <v>c</v>
      </c>
      <c r="H13" s="131" t="str">
        <f>VLOOKUP(E13,'M.V.'!$E$6:$M$51,2,FALSE)</f>
        <v>ACTAS DEL PUESTO DE MANDO UNIFICADO</v>
      </c>
      <c r="I13" s="132"/>
      <c r="J13" s="30">
        <f>IF(VLOOKUP(E13,'M.V.'!$E$6:$M$51,3,FALSE)=0," ",VLOOKUP(E13,'M.V.'!$E$6:$M$51,3,FALSE))</f>
        <v>12</v>
      </c>
      <c r="K13" s="30" t="str">
        <f>IF(VLOOKUP(E13,'M.V.'!$E$6:$M$51,4,FALSE)=0," ",VLOOKUP(E13,'M.V.'!$E$6:$M$51,4,FALSE))</f>
        <v xml:space="preserve"> </v>
      </c>
      <c r="L13" s="30" t="str">
        <f>IF(VLOOKUP(E13,'M.V.'!$E$6:$M$51,5,FALSE)=0," ",VLOOKUP(E13,'M.V.'!$E$6:$M$51,5,FALSE))</f>
        <v>X</v>
      </c>
      <c r="M13" s="47" t="str">
        <f>IF(VLOOKUP(E13,'M.V.'!$E$6:$M$51,6,FALSE)=0," ",VLOOKUP(E13,'M.V.'!$E$6:$M$51,6,FALSE))</f>
        <v xml:space="preserve"> </v>
      </c>
      <c r="N13" s="47" t="str">
        <f>IF(VLOOKUP(E13,'M.V.'!$E$6:$M$51,7,FALSE)=0," ",VLOOKUP(E13,'M.V.'!$E$6:$M$51,7,FALSE))</f>
        <v xml:space="preserve"> </v>
      </c>
      <c r="O13" s="100" t="str">
        <f>IF(VLOOKUP(E13,'M.V.'!$E$6:$M$51,9,FALSE)=0," ",VLOOKUP(E13,'M.V.'!$E$6:$M$51,9,FALSE))</f>
        <v>No desarrollan valores secundarios, debido a que los originales reposan en la Secretaria de Gobierno; Ver ficha N°. 1</v>
      </c>
    </row>
    <row r="14" spans="1:15" s="10" customFormat="1" ht="15.75" thickBot="1" x14ac:dyDescent="0.25">
      <c r="A14" s="11"/>
      <c r="B14" s="99"/>
      <c r="C14" s="81"/>
      <c r="D14" s="82"/>
      <c r="E14" s="98"/>
      <c r="F14" s="62"/>
      <c r="G14" s="55"/>
      <c r="H14" s="56"/>
      <c r="I14" s="57"/>
      <c r="J14" s="58"/>
      <c r="K14" s="58"/>
      <c r="L14" s="58"/>
      <c r="M14" s="59"/>
      <c r="N14" s="59"/>
      <c r="O14" s="106"/>
    </row>
    <row r="15" spans="1:15" s="10" customFormat="1" ht="42" x14ac:dyDescent="0.2">
      <c r="A15" s="11" t="s">
        <v>28</v>
      </c>
      <c r="B15" s="99">
        <v>2</v>
      </c>
      <c r="C15" s="81" t="s">
        <v>51</v>
      </c>
      <c r="D15" s="82"/>
      <c r="E15" s="97" t="str">
        <f t="shared" ref="E15:E23" si="2">C15</f>
        <v>02</v>
      </c>
      <c r="F15" s="42" t="str">
        <f t="shared" si="0"/>
        <v>0000-02</v>
      </c>
      <c r="G15" s="39" t="str">
        <f t="shared" si="1"/>
        <v>g</v>
      </c>
      <c r="H15" s="129" t="str">
        <f>VLOOKUP(E15,'M.V.'!$E$6:$M$51,2,FALSE)</f>
        <v>ACTAS DE ENTREGA DE CARGOS</v>
      </c>
      <c r="I15" s="130"/>
      <c r="J15" s="30">
        <f>IF(VLOOKUP(E15,'M.V.'!$E$6:$M$51,3,FALSE)=0," ",VLOOKUP(E15,'M.V.'!$E$6:$M$51,3,FALSE))</f>
        <v>12</v>
      </c>
      <c r="K15" s="30" t="str">
        <f>IF(VLOOKUP(E15,'M.V.'!$E$6:$M$51,4,FALSE)=0," ",VLOOKUP(E15,'M.V.'!$E$6:$M$51,4,FALSE))</f>
        <v>X</v>
      </c>
      <c r="L15" s="30" t="str">
        <f>IF(VLOOKUP(E15,'M.V.'!$E$6:$M$51,5,FALSE)=0," ",VLOOKUP(E15,'M.V.'!$E$6:$M$51,5,FALSE))</f>
        <v xml:space="preserve"> </v>
      </c>
      <c r="M15" s="47" t="str">
        <f>IF(VLOOKUP(E15,'M.V.'!$E$6:$M$51,6,FALSE)=0," ",VLOOKUP(E15,'M.V.'!$E$6:$M$51,6,FALSE))</f>
        <v>X</v>
      </c>
      <c r="N15" s="47" t="str">
        <f>IF(VLOOKUP(E15,'M.V.'!$E$6:$M$51,7,FALSE)=0," ",VLOOKUP(E15,'M.V.'!$E$6:$M$51,7,FALSE))</f>
        <v xml:space="preserve"> </v>
      </c>
      <c r="O15" s="100" t="str">
        <f>IF(VLOOKUP(E15,'M.V.'!$E$6:$M$51,9,FALSE)=0," ",VLOOKUP(E15,'M.V.'!$E$6:$M$51,9,FALSE))</f>
        <v>Constituyen parte de la memoria histórica de la entidad, por cuanto reflejan el desarrollo de actividades misionales en cumplimiento de las funciones administrativas de cada una de las dependencias a través del tiempo; Ver ficha N°. 2</v>
      </c>
    </row>
    <row r="16" spans="1:15" s="10" customFormat="1" ht="15.75" thickBot="1" x14ac:dyDescent="0.25">
      <c r="A16" s="11"/>
      <c r="B16" s="99"/>
      <c r="C16" s="81"/>
      <c r="D16" s="82"/>
      <c r="E16" s="97"/>
      <c r="F16" s="54"/>
      <c r="G16" s="55"/>
      <c r="H16" s="60"/>
      <c r="I16" s="61"/>
      <c r="J16" s="58"/>
      <c r="K16" s="58"/>
      <c r="L16" s="58"/>
      <c r="M16" s="59"/>
      <c r="N16" s="59"/>
      <c r="O16" s="106"/>
    </row>
    <row r="17" spans="1:15" s="10" customFormat="1" ht="31.5" x14ac:dyDescent="0.2">
      <c r="A17" s="11" t="s">
        <v>28</v>
      </c>
      <c r="B17" s="99">
        <v>3</v>
      </c>
      <c r="C17" s="81" t="s">
        <v>52</v>
      </c>
      <c r="D17" s="82"/>
      <c r="E17" s="97" t="str">
        <f t="shared" si="2"/>
        <v>03</v>
      </c>
      <c r="F17" s="42" t="str">
        <f t="shared" si="0"/>
        <v>0000-03</v>
      </c>
      <c r="G17" s="39" t="str">
        <f t="shared" si="1"/>
        <v>g</v>
      </c>
      <c r="H17" s="129" t="str">
        <f>VLOOKUP(E17,'M.V.'!$E$6:$M$51,2,FALSE)</f>
        <v>CAJA MENOR</v>
      </c>
      <c r="I17" s="130"/>
      <c r="J17" s="30">
        <f>IF(VLOOKUP(E17,'M.V.'!$E$6:$M$51,3,FALSE)=0," ",VLOOKUP(E17,'M.V.'!$E$6:$M$51,3,FALSE))</f>
        <v>20</v>
      </c>
      <c r="K17" s="30" t="str">
        <f>IF(VLOOKUP(E17,'M.V.'!$E$6:$M$51,4,FALSE)=0," ",VLOOKUP(E17,'M.V.'!$E$6:$M$51,4,FALSE))</f>
        <v xml:space="preserve"> </v>
      </c>
      <c r="L17" s="30" t="str">
        <f>IF(VLOOKUP(E17,'M.V.'!$E$6:$M$51,5,FALSE)=0," ",VLOOKUP(E17,'M.V.'!$E$6:$M$51,5,FALSE))</f>
        <v>X</v>
      </c>
      <c r="M17" s="47" t="str">
        <f>IF(VLOOKUP(E17,'M.V.'!$E$6:$M$51,6,FALSE)=0," ",VLOOKUP(E17,'M.V.'!$E$6:$M$51,6,FALSE))</f>
        <v xml:space="preserve"> </v>
      </c>
      <c r="N17" s="47" t="str">
        <f>IF(VLOOKUP(E17,'M.V.'!$E$6:$M$51,7,FALSE)=0," ",VLOOKUP(E17,'M.V.'!$E$6:$M$51,7,FALSE))</f>
        <v xml:space="preserve"> </v>
      </c>
      <c r="O17" s="100" t="str">
        <f>IF(VLOOKUP(E17,'M.V.'!$E$6:$M$51,9,FALSE)=0," ",VLOOKUP(E17,'M.V.'!$E$6:$M$51,9,FALSE))</f>
        <v>Se eliminan una vez cumplido el tiempo de retención en el archivo central por no generar valores secundarios; Ver ficha N°. 3</v>
      </c>
    </row>
    <row r="18" spans="1:15" s="10" customFormat="1" ht="15.75" thickBot="1" x14ac:dyDescent="0.25">
      <c r="A18" s="11"/>
      <c r="B18" s="99"/>
      <c r="C18" s="81"/>
      <c r="D18" s="82"/>
      <c r="E18" s="97"/>
      <c r="F18" s="54"/>
      <c r="G18" s="55"/>
      <c r="H18" s="60"/>
      <c r="I18" s="61"/>
      <c r="J18" s="58"/>
      <c r="K18" s="58"/>
      <c r="L18" s="58"/>
      <c r="M18" s="59"/>
      <c r="N18" s="59"/>
      <c r="O18" s="106"/>
    </row>
    <row r="19" spans="1:15" s="10" customFormat="1" ht="31.5" x14ac:dyDescent="0.2">
      <c r="A19" s="11" t="s">
        <v>28</v>
      </c>
      <c r="B19" s="99">
        <v>4</v>
      </c>
      <c r="C19" s="81" t="s">
        <v>53</v>
      </c>
      <c r="D19" s="82"/>
      <c r="E19" s="97" t="str">
        <f t="shared" si="2"/>
        <v>04</v>
      </c>
      <c r="F19" s="42" t="str">
        <f t="shared" si="0"/>
        <v>0000-04</v>
      </c>
      <c r="G19" s="39" t="str">
        <f t="shared" si="1"/>
        <v>g</v>
      </c>
      <c r="H19" s="129" t="str">
        <f>VLOOKUP(E19,'M.V.'!$E$6:$M$51,2,FALSE)</f>
        <v>COMPROBANTES DE ALMACEN</v>
      </c>
      <c r="I19" s="130"/>
      <c r="J19" s="30">
        <f>IF(VLOOKUP(E19,'M.V.'!$E$6:$M$51,3,FALSE)=0," ",VLOOKUP(E19,'M.V.'!$E$6:$M$51,3,FALSE))</f>
        <v>12</v>
      </c>
      <c r="K19" s="30" t="str">
        <f>IF(VLOOKUP(E19,'M.V.'!$E$6:$M$51,4,FALSE)=0," ",VLOOKUP(E19,'M.V.'!$E$6:$M$51,4,FALSE))</f>
        <v xml:space="preserve"> </v>
      </c>
      <c r="L19" s="30" t="str">
        <f>IF(VLOOKUP(E19,'M.V.'!$E$6:$M$51,5,FALSE)=0," ",VLOOKUP(E19,'M.V.'!$E$6:$M$51,5,FALSE))</f>
        <v>X</v>
      </c>
      <c r="M19" s="47" t="str">
        <f>IF(VLOOKUP(E19,'M.V.'!$E$6:$M$51,6,FALSE)=0," ",VLOOKUP(E19,'M.V.'!$E$6:$M$51,6,FALSE))</f>
        <v xml:space="preserve"> </v>
      </c>
      <c r="N19" s="47" t="str">
        <f>IF(VLOOKUP(E19,'M.V.'!$E$6:$M$51,7,FALSE)=0," ",VLOOKUP(E19,'M.V.'!$E$6:$M$51,7,FALSE))</f>
        <v xml:space="preserve"> </v>
      </c>
      <c r="O19" s="100" t="str">
        <f>IF(VLOOKUP(E19,'M.V.'!$E$6:$M$51,9,FALSE)=0," ",VLOOKUP(E19,'M.V.'!$E$6:$M$51,9,FALSE))</f>
        <v>Se eliminan una vez cumplido el tiempo de retención en el archivo central por no generar valores secundarios; Ver ficha N°. 4</v>
      </c>
    </row>
    <row r="20" spans="1:15" s="10" customFormat="1" ht="15.75" thickBot="1" x14ac:dyDescent="0.25">
      <c r="A20" s="11"/>
      <c r="B20" s="99"/>
      <c r="C20" s="81"/>
      <c r="D20" s="82"/>
      <c r="E20" s="97"/>
      <c r="F20" s="54"/>
      <c r="G20" s="55"/>
      <c r="H20" s="60"/>
      <c r="I20" s="61"/>
      <c r="J20" s="58"/>
      <c r="K20" s="58"/>
      <c r="L20" s="58"/>
      <c r="M20" s="59"/>
      <c r="N20" s="59"/>
      <c r="O20" s="106"/>
    </row>
    <row r="21" spans="1:15" s="10" customFormat="1" ht="42" x14ac:dyDescent="0.2">
      <c r="A21" s="11" t="s">
        <v>28</v>
      </c>
      <c r="B21" s="99">
        <v>5</v>
      </c>
      <c r="C21" s="81" t="s">
        <v>54</v>
      </c>
      <c r="D21" s="82"/>
      <c r="E21" s="97" t="str">
        <f t="shared" si="2"/>
        <v>05</v>
      </c>
      <c r="F21" s="42" t="str">
        <f t="shared" si="0"/>
        <v>0000-05</v>
      </c>
      <c r="G21" s="39" t="str">
        <f t="shared" si="1"/>
        <v>g</v>
      </c>
      <c r="H21" s="129" t="str">
        <f>VLOOKUP(E21,'M.V.'!$E$6:$M$51,2,FALSE)</f>
        <v>CONTRATOS</v>
      </c>
      <c r="I21" s="130"/>
      <c r="J21" s="30">
        <f>IF(VLOOKUP(E21,'M.V.'!$E$6:$M$51,3,FALSE)=0," ",VLOOKUP(E21,'M.V.'!$E$6:$M$51,3,FALSE))</f>
        <v>20</v>
      </c>
      <c r="K21" s="30" t="str">
        <f>IF(VLOOKUP(E21,'M.V.'!$E$6:$M$51,4,FALSE)=0," ",VLOOKUP(E21,'M.V.'!$E$6:$M$51,4,FALSE))</f>
        <v xml:space="preserve"> </v>
      </c>
      <c r="L21" s="30" t="str">
        <f>IF(VLOOKUP(E21,'M.V.'!$E$6:$M$51,5,FALSE)=0," ",VLOOKUP(E21,'M.V.'!$E$6:$M$51,5,FALSE))</f>
        <v xml:space="preserve"> </v>
      </c>
      <c r="M21" s="47" t="str">
        <f>IF(VLOOKUP(E21,'M.V.'!$E$6:$M$51,6,FALSE)=0," ",VLOOKUP(E21,'M.V.'!$E$6:$M$51,6,FALSE))</f>
        <v>X</v>
      </c>
      <c r="N21" s="47" t="str">
        <f>IF(VLOOKUP(E21,'M.V.'!$E$6:$M$51,7,FALSE)=0," ",VLOOKUP(E21,'M.V.'!$E$6:$M$51,7,FALSE))</f>
        <v>X</v>
      </c>
      <c r="O21" s="100" t="str">
        <f>IF(VLOOKUP(E21,'M.V.'!$E$6:$M$51,9,FALSE)=0," ",VLOOKUP(E21,'M.V.'!$E$6:$M$51,9,FALSE))</f>
        <v>Seleccionar por cada año de producción documental aquellos contratos que representen inversiones importantes para la unidad y que tengan trascendencia para el desarrollo misional de la misma; Ver ficha N°. 5</v>
      </c>
    </row>
    <row r="22" spans="1:15" s="10" customFormat="1" ht="15.75" thickBot="1" x14ac:dyDescent="0.25">
      <c r="A22" s="11"/>
      <c r="B22" s="99"/>
      <c r="C22" s="81"/>
      <c r="D22" s="82"/>
      <c r="E22" s="97"/>
      <c r="F22" s="54"/>
      <c r="G22" s="55"/>
      <c r="H22" s="60"/>
      <c r="I22" s="61"/>
      <c r="J22" s="58"/>
      <c r="K22" s="58"/>
      <c r="L22" s="58"/>
      <c r="M22" s="59"/>
      <c r="N22" s="59"/>
      <c r="O22" s="106"/>
    </row>
    <row r="23" spans="1:15" s="10" customFormat="1" x14ac:dyDescent="0.2">
      <c r="A23" s="11" t="s">
        <v>28</v>
      </c>
      <c r="B23" s="99"/>
      <c r="C23" s="81" t="s">
        <v>14</v>
      </c>
      <c r="D23" s="82"/>
      <c r="E23" s="97" t="str">
        <f t="shared" si="2"/>
        <v>06</v>
      </c>
      <c r="F23" s="42" t="str">
        <f t="shared" si="0"/>
        <v>0000-06</v>
      </c>
      <c r="G23" s="39" t="str">
        <f t="shared" si="1"/>
        <v>g</v>
      </c>
      <c r="H23" s="129" t="str">
        <f>VLOOKUP(E23,'M.V.'!$E$6:$M$51,2,FALSE)</f>
        <v>CORRESPONDENCIA</v>
      </c>
      <c r="I23" s="130"/>
      <c r="J23" s="30" t="str">
        <f>IF(VLOOKUP(E23,'M.V.'!$E$6:$M$51,3,FALSE)=0," ",VLOOKUP(E23,'M.V.'!$E$6:$M$51,3,FALSE))</f>
        <v xml:space="preserve"> </v>
      </c>
      <c r="K23" s="30" t="str">
        <f>IF(VLOOKUP(E23,'M.V.'!$E$6:$M$51,4,FALSE)=0," ",VLOOKUP(E23,'M.V.'!$E$6:$M$51,4,FALSE))</f>
        <v xml:space="preserve"> </v>
      </c>
      <c r="L23" s="30" t="str">
        <f>IF(VLOOKUP(E23,'M.V.'!$E$6:$M$51,5,FALSE)=0," ",VLOOKUP(E23,'M.V.'!$E$6:$M$51,5,FALSE))</f>
        <v xml:space="preserve"> </v>
      </c>
      <c r="M23" s="47" t="str">
        <f>IF(VLOOKUP(E23,'M.V.'!$E$6:$M$51,6,FALSE)=0," ",VLOOKUP(E23,'M.V.'!$E$6:$M$51,6,FALSE))</f>
        <v xml:space="preserve"> </v>
      </c>
      <c r="N23" s="47" t="str">
        <f>IF(VLOOKUP(E23,'M.V.'!$E$6:$M$51,7,FALSE)=0," ",VLOOKUP(E23,'M.V.'!$E$6:$M$51,7,FALSE))</f>
        <v xml:space="preserve"> </v>
      </c>
      <c r="O23" s="100" t="str">
        <f>IF(VLOOKUP(E23,'M.V.'!$E$6:$M$51,9,FALSE)=0," ",VLOOKUP(E23,'M.V.'!$E$6:$M$51,9,FALSE))</f>
        <v xml:space="preserve"> </v>
      </c>
    </row>
    <row r="24" spans="1:15" s="10" customFormat="1" ht="31.5" x14ac:dyDescent="0.2">
      <c r="A24" s="11" t="s">
        <v>28</v>
      </c>
      <c r="B24" s="99">
        <v>6</v>
      </c>
      <c r="C24" s="81" t="s">
        <v>14</v>
      </c>
      <c r="D24" s="82" t="s">
        <v>50</v>
      </c>
      <c r="E24" s="98" t="str">
        <f t="shared" ref="E24:E87" si="3">CONCATENATE(C24,".",D24)</f>
        <v>06.01</v>
      </c>
      <c r="F24" s="43" t="str">
        <f t="shared" si="0"/>
        <v>0000-06.01</v>
      </c>
      <c r="G24" s="39" t="str">
        <f t="shared" si="1"/>
        <v>c</v>
      </c>
      <c r="H24" s="131" t="str">
        <f>VLOOKUP(E24,'M.V.'!$E$6:$M$51,2,FALSE)</f>
        <v>CORRESPONDENCIA EXTERNA</v>
      </c>
      <c r="I24" s="132"/>
      <c r="J24" s="30">
        <f>IF(VLOOKUP(E24,'M.V.'!$E$6:$M$51,3,FALSE)=0," ",VLOOKUP(E24,'M.V.'!$E$6:$M$51,3,FALSE))</f>
        <v>12</v>
      </c>
      <c r="K24" s="30" t="str">
        <f>IF(VLOOKUP(E24,'M.V.'!$E$6:$M$51,4,FALSE)=0," ",VLOOKUP(E24,'M.V.'!$E$6:$M$51,4,FALSE))</f>
        <v>X</v>
      </c>
      <c r="L24" s="30" t="str">
        <f>IF(VLOOKUP(E24,'M.V.'!$E$6:$M$51,5,FALSE)=0," ",VLOOKUP(E24,'M.V.'!$E$6:$M$51,5,FALSE))</f>
        <v xml:space="preserve"> </v>
      </c>
      <c r="M24" s="47" t="str">
        <f>IF(VLOOKUP(E24,'M.V.'!$E$6:$M$51,6,FALSE)=0," ",VLOOKUP(E24,'M.V.'!$E$6:$M$51,6,FALSE))</f>
        <v>X</v>
      </c>
      <c r="N24" s="47" t="str">
        <f>IF(VLOOKUP(E24,'M.V.'!$E$6:$M$51,7,FALSE)=0," ",VLOOKUP(E24,'M.V.'!$E$6:$M$51,7,FALSE))</f>
        <v xml:space="preserve"> </v>
      </c>
      <c r="O24" s="100" t="str">
        <f>IF(VLOOKUP(E24,'M.V.'!$E$6:$M$51,9,FALSE)=0," ",VLOOKUP(E24,'M.V.'!$E$6:$M$51,9,FALSE))</f>
        <v>Constituyen parte de la memoria histórica, porque testimonian el desarrollo de las actividades realizadas en cumplimiento de las funciones administrativas; Ver ficha N°. 6</v>
      </c>
    </row>
    <row r="25" spans="1:15" s="10" customFormat="1" x14ac:dyDescent="0.2">
      <c r="A25" s="11"/>
      <c r="B25" s="99"/>
      <c r="C25" s="81"/>
      <c r="D25" s="82"/>
      <c r="E25" s="98"/>
      <c r="F25" s="63"/>
      <c r="G25" s="64"/>
      <c r="H25" s="65"/>
      <c r="I25" s="66"/>
      <c r="J25" s="67"/>
      <c r="K25" s="67"/>
      <c r="L25" s="67"/>
      <c r="M25" s="68"/>
      <c r="N25" s="68"/>
      <c r="O25" s="107"/>
    </row>
    <row r="26" spans="1:15" s="10" customFormat="1" ht="42" x14ac:dyDescent="0.2">
      <c r="A26" s="11" t="s">
        <v>28</v>
      </c>
      <c r="B26" s="99">
        <v>7</v>
      </c>
      <c r="C26" s="81" t="s">
        <v>14</v>
      </c>
      <c r="D26" s="82" t="s">
        <v>51</v>
      </c>
      <c r="E26" s="98" t="str">
        <f t="shared" si="3"/>
        <v>06.02</v>
      </c>
      <c r="F26" s="43" t="str">
        <f t="shared" si="0"/>
        <v>0000-06.02</v>
      </c>
      <c r="G26" s="39" t="str">
        <f t="shared" si="1"/>
        <v>c</v>
      </c>
      <c r="H26" s="131" t="str">
        <f>VLOOKUP(E26,'M.V.'!$E$6:$M$51,2,FALSE)</f>
        <v>CORRESPONDENCIA INTERNA</v>
      </c>
      <c r="I26" s="132"/>
      <c r="J26" s="30">
        <f>IF(VLOOKUP(E26,'M.V.'!$E$6:$M$51,3,FALSE)=0," ",VLOOKUP(E26,'M.V.'!$E$6:$M$51,3,FALSE))</f>
        <v>12</v>
      </c>
      <c r="K26" s="30" t="str">
        <f>IF(VLOOKUP(E26,'M.V.'!$E$6:$M$51,4,FALSE)=0," ",VLOOKUP(E26,'M.V.'!$E$6:$M$51,4,FALSE))</f>
        <v>X</v>
      </c>
      <c r="L26" s="30" t="str">
        <f>IF(VLOOKUP(E26,'M.V.'!$E$6:$M$51,5,FALSE)=0," ",VLOOKUP(E26,'M.V.'!$E$6:$M$51,5,FALSE))</f>
        <v xml:space="preserve"> </v>
      </c>
      <c r="M26" s="47" t="str">
        <f>IF(VLOOKUP(E26,'M.V.'!$E$6:$M$51,6,FALSE)=0," ",VLOOKUP(E26,'M.V.'!$E$6:$M$51,6,FALSE))</f>
        <v>X</v>
      </c>
      <c r="N26" s="47" t="str">
        <f>IF(VLOOKUP(E26,'M.V.'!$E$6:$M$51,7,FALSE)=0," ",VLOOKUP(E26,'M.V.'!$E$6:$M$51,7,FALSE))</f>
        <v xml:space="preserve"> </v>
      </c>
      <c r="O26" s="100" t="str">
        <f>IF(VLOOKUP(E26,'M.V.'!$E$6:$M$51,9,FALSE)=0," ",VLOOKUP(E26,'M.V.'!$E$6:$M$51,9,FALSE))</f>
        <v>Constituyen parte de la memoria histórica de la entidad, porque reflejan y testimonian el desarrollo de las actividades realizadas por cada dependencia en cumplimiento de las funciones administrativas; Ver ficha N°. 7</v>
      </c>
    </row>
    <row r="27" spans="1:15" s="10" customFormat="1" ht="15.75" thickBot="1" x14ac:dyDescent="0.25">
      <c r="A27" s="11"/>
      <c r="B27" s="99"/>
      <c r="C27" s="81"/>
      <c r="D27" s="82"/>
      <c r="E27" s="98"/>
      <c r="F27" s="62"/>
      <c r="G27" s="55"/>
      <c r="H27" s="56"/>
      <c r="I27" s="57"/>
      <c r="J27" s="58"/>
      <c r="K27" s="58"/>
      <c r="L27" s="58"/>
      <c r="M27" s="59"/>
      <c r="N27" s="59"/>
      <c r="O27" s="106"/>
    </row>
    <row r="28" spans="1:15" s="10" customFormat="1" ht="31.5" x14ac:dyDescent="0.2">
      <c r="A28" s="11" t="s">
        <v>28</v>
      </c>
      <c r="B28" s="99">
        <v>8</v>
      </c>
      <c r="C28" s="81" t="s">
        <v>55</v>
      </c>
      <c r="D28" s="82"/>
      <c r="E28" s="97" t="str">
        <f t="shared" ref="E28:E44" si="4">C28</f>
        <v>07</v>
      </c>
      <c r="F28" s="42" t="str">
        <f t="shared" si="0"/>
        <v>0000-07</v>
      </c>
      <c r="G28" s="39" t="str">
        <f t="shared" si="1"/>
        <v>g</v>
      </c>
      <c r="H28" s="129" t="str">
        <f>VLOOKUP(E28,'M.V.'!$E$6:$M$51,2,FALSE)</f>
        <v>CUENTAS DE ALMACEN</v>
      </c>
      <c r="I28" s="130"/>
      <c r="J28" s="30">
        <f>IF(VLOOKUP(E28,'M.V.'!$E$6:$M$51,3,FALSE)=0," ",VLOOKUP(E28,'M.V.'!$E$6:$M$51,3,FALSE))</f>
        <v>20</v>
      </c>
      <c r="K28" s="30" t="str">
        <f>IF(VLOOKUP(E28,'M.V.'!$E$6:$M$51,4,FALSE)=0," ",VLOOKUP(E28,'M.V.'!$E$6:$M$51,4,FALSE))</f>
        <v xml:space="preserve"> </v>
      </c>
      <c r="L28" s="30" t="str">
        <f>IF(VLOOKUP(E28,'M.V.'!$E$6:$M$51,5,FALSE)=0," ",VLOOKUP(E28,'M.V.'!$E$6:$M$51,5,FALSE))</f>
        <v>X</v>
      </c>
      <c r="M28" s="47" t="str">
        <f>IF(VLOOKUP(E28,'M.V.'!$E$6:$M$51,6,FALSE)=0," ",VLOOKUP(E28,'M.V.'!$E$6:$M$51,6,FALSE))</f>
        <v xml:space="preserve"> </v>
      </c>
      <c r="N28" s="47" t="str">
        <f>IF(VLOOKUP(E28,'M.V.'!$E$6:$M$51,7,FALSE)=0," ",VLOOKUP(E28,'M.V.'!$E$6:$M$51,7,FALSE))</f>
        <v xml:space="preserve"> </v>
      </c>
      <c r="O28" s="100" t="str">
        <f>IF(VLOOKUP(E28,'M.V.'!$E$6:$M$51,9,FALSE)=0," ",VLOOKUP(E28,'M.V.'!$E$6:$M$51,9,FALSE))</f>
        <v>Se eliminan una vez cumplido el tiempo de retención en el archivo central por no generar valores secundarios; Ver ficha N°. 8</v>
      </c>
    </row>
    <row r="29" spans="1:15" s="10" customFormat="1" ht="15.75" thickBot="1" x14ac:dyDescent="0.25">
      <c r="A29" s="11"/>
      <c r="B29" s="99"/>
      <c r="C29" s="81"/>
      <c r="D29" s="82"/>
      <c r="E29" s="97"/>
      <c r="F29" s="54"/>
      <c r="G29" s="55"/>
      <c r="H29" s="60"/>
      <c r="I29" s="61"/>
      <c r="J29" s="58"/>
      <c r="K29" s="58"/>
      <c r="L29" s="58"/>
      <c r="M29" s="59"/>
      <c r="N29" s="59"/>
      <c r="O29" s="106"/>
    </row>
    <row r="30" spans="1:15" s="10" customFormat="1" ht="42" x14ac:dyDescent="0.2">
      <c r="A30" s="11" t="s">
        <v>28</v>
      </c>
      <c r="B30" s="99">
        <v>9</v>
      </c>
      <c r="C30" s="81" t="s">
        <v>56</v>
      </c>
      <c r="D30" s="82"/>
      <c r="E30" s="97" t="str">
        <f t="shared" si="4"/>
        <v>08</v>
      </c>
      <c r="F30" s="42" t="str">
        <f t="shared" si="0"/>
        <v>0000-08</v>
      </c>
      <c r="G30" s="39" t="str">
        <f t="shared" si="1"/>
        <v>g</v>
      </c>
      <c r="H30" s="129" t="str">
        <f>VLOOKUP(E30,'M.V.'!$E$6:$M$51,2,FALSE)</f>
        <v>CUENTAS DEL FONDO BOMBEROS</v>
      </c>
      <c r="I30" s="130"/>
      <c r="J30" s="30">
        <f>IF(VLOOKUP(E30,'M.V.'!$E$6:$M$51,3,FALSE)=0," ",VLOOKUP(E30,'M.V.'!$E$6:$M$51,3,FALSE))</f>
        <v>20</v>
      </c>
      <c r="K30" s="30" t="str">
        <f>IF(VLOOKUP(E30,'M.V.'!$E$6:$M$51,4,FALSE)=0," ",VLOOKUP(E30,'M.V.'!$E$6:$M$51,4,FALSE))</f>
        <v xml:space="preserve"> </v>
      </c>
      <c r="L30" s="30" t="str">
        <f>IF(VLOOKUP(E30,'M.V.'!$E$6:$M$51,5,FALSE)=0," ",VLOOKUP(E30,'M.V.'!$E$6:$M$51,5,FALSE))</f>
        <v xml:space="preserve"> </v>
      </c>
      <c r="M30" s="47" t="str">
        <f>IF(VLOOKUP(E30,'M.V.'!$E$6:$M$51,6,FALSE)=0," ",VLOOKUP(E30,'M.V.'!$E$6:$M$51,6,FALSE))</f>
        <v>X</v>
      </c>
      <c r="N30" s="47" t="str">
        <f>IF(VLOOKUP(E30,'M.V.'!$E$6:$M$51,7,FALSE)=0," ",VLOOKUP(E30,'M.V.'!$E$6:$M$51,7,FALSE))</f>
        <v>X</v>
      </c>
      <c r="O30" s="100" t="str">
        <f>IF(VLOOKUP(E30,'M.V.'!$E$6:$M$51,9,FALSE)=0," ",VLOOKUP(E30,'M.V.'!$E$6:$M$51,9,FALSE))</f>
        <v>Seleccionar como muestra representativa las cuentas del fondo de bomberos de diciembre de cada año, teniendo en cuenta que en este mes el movimiento es mayor; Ver ficha N°. 9</v>
      </c>
    </row>
    <row r="31" spans="1:15" s="10" customFormat="1" ht="15.75" thickBot="1" x14ac:dyDescent="0.25">
      <c r="A31" s="11"/>
      <c r="B31" s="99"/>
      <c r="C31" s="81"/>
      <c r="D31" s="82"/>
      <c r="E31" s="97"/>
      <c r="F31" s="54"/>
      <c r="G31" s="55"/>
      <c r="H31" s="60"/>
      <c r="I31" s="61"/>
      <c r="J31" s="58"/>
      <c r="K31" s="58"/>
      <c r="L31" s="58"/>
      <c r="M31" s="59"/>
      <c r="N31" s="59"/>
      <c r="O31" s="106"/>
    </row>
    <row r="32" spans="1:15" s="10" customFormat="1" ht="42" x14ac:dyDescent="0.2">
      <c r="A32" s="11" t="s">
        <v>28</v>
      </c>
      <c r="B32" s="99">
        <v>10</v>
      </c>
      <c r="C32" s="81" t="s">
        <v>57</v>
      </c>
      <c r="D32" s="82"/>
      <c r="E32" s="97" t="str">
        <f t="shared" si="4"/>
        <v>09</v>
      </c>
      <c r="F32" s="42" t="str">
        <f t="shared" si="0"/>
        <v>0000-09</v>
      </c>
      <c r="G32" s="39" t="str">
        <f t="shared" si="1"/>
        <v>g</v>
      </c>
      <c r="H32" s="129" t="str">
        <f>VLOOKUP(E32,'M.V.'!$E$6:$M$51,2,FALSE)</f>
        <v>DIAGNOSTICOS GENERALES DE ESTACIONES</v>
      </c>
      <c r="I32" s="130"/>
      <c r="J32" s="30">
        <f>IF(VLOOKUP(E32,'M.V.'!$E$6:$M$51,3,FALSE)=0," ",VLOOKUP(E32,'M.V.'!$E$6:$M$51,3,FALSE))</f>
        <v>12</v>
      </c>
      <c r="K32" s="30" t="str">
        <f>IF(VLOOKUP(E32,'M.V.'!$E$6:$M$51,4,FALSE)=0," ",VLOOKUP(E32,'M.V.'!$E$6:$M$51,4,FALSE))</f>
        <v>X</v>
      </c>
      <c r="L32" s="30" t="str">
        <f>IF(VLOOKUP(E32,'M.V.'!$E$6:$M$51,5,FALSE)=0," ",VLOOKUP(E32,'M.V.'!$E$6:$M$51,5,FALSE))</f>
        <v xml:space="preserve"> </v>
      </c>
      <c r="M32" s="47" t="str">
        <f>IF(VLOOKUP(E32,'M.V.'!$E$6:$M$51,6,FALSE)=0," ",VLOOKUP(E32,'M.V.'!$E$6:$M$51,6,FALSE))</f>
        <v>X</v>
      </c>
      <c r="N32" s="47" t="str">
        <f>IF(VLOOKUP(E32,'M.V.'!$E$6:$M$51,7,FALSE)=0," ",VLOOKUP(E32,'M.V.'!$E$6:$M$51,7,FALSE))</f>
        <v xml:space="preserve"> </v>
      </c>
      <c r="O32" s="100" t="str">
        <f>IF(VLOOKUP(E32,'M.V.'!$E$6:$M$51,9,FALSE)=0," ",VLOOKUP(E32,'M.V.'!$E$6:$M$51,9,FALSE))</f>
        <v>Constituyen parte de la memoria histórica de la entidad y  permite evidenciar el cumplimiento de tareas y objetivos tanto de las oficinas administrativas como de  las estaciones; Ver ficha N°. 10</v>
      </c>
    </row>
    <row r="33" spans="1:15" s="10" customFormat="1" ht="15.75" thickBot="1" x14ac:dyDescent="0.25">
      <c r="A33" s="11"/>
      <c r="B33" s="99"/>
      <c r="C33" s="81"/>
      <c r="D33" s="82"/>
      <c r="E33" s="97"/>
      <c r="F33" s="54"/>
      <c r="G33" s="55"/>
      <c r="H33" s="60"/>
      <c r="I33" s="61"/>
      <c r="J33" s="58"/>
      <c r="K33" s="58"/>
      <c r="L33" s="58"/>
      <c r="M33" s="59"/>
      <c r="N33" s="59"/>
      <c r="O33" s="106"/>
    </row>
    <row r="34" spans="1:15" s="10" customFormat="1" ht="42" x14ac:dyDescent="0.2">
      <c r="A34" s="11" t="s">
        <v>28</v>
      </c>
      <c r="B34" s="99">
        <v>11</v>
      </c>
      <c r="C34" s="81" t="s">
        <v>29</v>
      </c>
      <c r="D34" s="82"/>
      <c r="E34" s="97" t="str">
        <f t="shared" si="4"/>
        <v>10</v>
      </c>
      <c r="F34" s="42" t="str">
        <f t="shared" si="0"/>
        <v>0000-10</v>
      </c>
      <c r="G34" s="39" t="str">
        <f t="shared" si="1"/>
        <v>g</v>
      </c>
      <c r="H34" s="129" t="str">
        <f>VLOOKUP(E34,'M.V.'!$E$6:$M$51,2,FALSE)</f>
        <v>DIRECTIVAS DE INSTRUCCIÓN</v>
      </c>
      <c r="I34" s="130"/>
      <c r="J34" s="30">
        <f>IF(VLOOKUP(E34,'M.V.'!$E$6:$M$51,3,FALSE)=0," ",VLOOKUP(E34,'M.V.'!$E$6:$M$51,3,FALSE))</f>
        <v>12</v>
      </c>
      <c r="K34" s="30" t="str">
        <f>IF(VLOOKUP(E34,'M.V.'!$E$6:$M$51,4,FALSE)=0," ",VLOOKUP(E34,'M.V.'!$E$6:$M$51,4,FALSE))</f>
        <v>X</v>
      </c>
      <c r="L34" s="30" t="str">
        <f>IF(VLOOKUP(E34,'M.V.'!$E$6:$M$51,5,FALSE)=0," ",VLOOKUP(E34,'M.V.'!$E$6:$M$51,5,FALSE))</f>
        <v xml:space="preserve"> </v>
      </c>
      <c r="M34" s="47" t="str">
        <f>IF(VLOOKUP(E34,'M.V.'!$E$6:$M$51,6,FALSE)=0," ",VLOOKUP(E34,'M.V.'!$E$6:$M$51,6,FALSE))</f>
        <v>X</v>
      </c>
      <c r="N34" s="47" t="str">
        <f>IF(VLOOKUP(E34,'M.V.'!$E$6:$M$51,7,FALSE)=0," ",VLOOKUP(E34,'M.V.'!$E$6:$M$51,7,FALSE))</f>
        <v xml:space="preserve"> </v>
      </c>
      <c r="O34" s="100" t="str">
        <f>IF(VLOOKUP(E34,'M.V.'!$E$6:$M$51,9,FALSE)=0," ",VLOOKUP(E34,'M.V.'!$E$6:$M$51,9,FALSE))</f>
        <v>Constituyen parte de la memoria histórica de la entidad, porque son el testimonio de las directrices en materia de capacitación impartidas por el cuerpo oficial de bomberos a través del tiempo; Ver ficha N°. 11</v>
      </c>
    </row>
    <row r="35" spans="1:15" s="10" customFormat="1" ht="15.75" thickBot="1" x14ac:dyDescent="0.25">
      <c r="A35" s="11"/>
      <c r="B35" s="99"/>
      <c r="C35" s="81"/>
      <c r="D35" s="82"/>
      <c r="E35" s="97"/>
      <c r="F35" s="54"/>
      <c r="G35" s="55"/>
      <c r="H35" s="60"/>
      <c r="I35" s="61"/>
      <c r="J35" s="58"/>
      <c r="K35" s="58"/>
      <c r="L35" s="58"/>
      <c r="M35" s="59"/>
      <c r="N35" s="59"/>
      <c r="O35" s="106"/>
    </row>
    <row r="36" spans="1:15" s="10" customFormat="1" ht="31.5" x14ac:dyDescent="0.2">
      <c r="A36" s="11" t="s">
        <v>28</v>
      </c>
      <c r="B36" s="99">
        <v>12</v>
      </c>
      <c r="C36" s="81" t="s">
        <v>30</v>
      </c>
      <c r="D36" s="82"/>
      <c r="E36" s="97" t="str">
        <f t="shared" si="4"/>
        <v>11</v>
      </c>
      <c r="F36" s="42" t="str">
        <f t="shared" si="0"/>
        <v>0000-11</v>
      </c>
      <c r="G36" s="39" t="str">
        <f t="shared" si="1"/>
        <v>g</v>
      </c>
      <c r="H36" s="129" t="str">
        <f>VLOOKUP(E36,'M.V.'!$E$6:$M$51,2,FALSE)</f>
        <v>ESTADISTICAS MENSUALES DE SERVICIOS PRESTADOS</v>
      </c>
      <c r="I36" s="130"/>
      <c r="J36" s="30">
        <f>IF(VLOOKUP(E36,'M.V.'!$E$6:$M$51,3,FALSE)=0," ",VLOOKUP(E36,'M.V.'!$E$6:$M$51,3,FALSE))</f>
        <v>5</v>
      </c>
      <c r="K36" s="30" t="str">
        <f>IF(VLOOKUP(E36,'M.V.'!$E$6:$M$51,4,FALSE)=0," ",VLOOKUP(E36,'M.V.'!$E$6:$M$51,4,FALSE))</f>
        <v>X</v>
      </c>
      <c r="L36" s="30" t="str">
        <f>IF(VLOOKUP(E36,'M.V.'!$E$6:$M$51,5,FALSE)=0," ",VLOOKUP(E36,'M.V.'!$E$6:$M$51,5,FALSE))</f>
        <v xml:space="preserve"> </v>
      </c>
      <c r="M36" s="47" t="str">
        <f>IF(VLOOKUP(E36,'M.V.'!$E$6:$M$51,6,FALSE)=0," ",VLOOKUP(E36,'M.V.'!$E$6:$M$51,6,FALSE))</f>
        <v>X</v>
      </c>
      <c r="N36" s="47" t="str">
        <f>IF(VLOOKUP(E36,'M.V.'!$E$6:$M$51,7,FALSE)=0," ",VLOOKUP(E36,'M.V.'!$E$6:$M$51,7,FALSE))</f>
        <v xml:space="preserve"> </v>
      </c>
      <c r="O36" s="100" t="str">
        <f>IF(VLOOKUP(E36,'M.V.'!$E$6:$M$51,9,FALSE)=0," ",VLOOKUP(E36,'M.V.'!$E$6:$M$51,9,FALSE))</f>
        <v>Constituyen parte del patrimonio documental de la entidad, por cuanto consolidan las actividades realizadas en la atención de los diferentes servicios de emergencia; Ver ficha N°. 12</v>
      </c>
    </row>
    <row r="37" spans="1:15" s="10" customFormat="1" ht="15.75" thickBot="1" x14ac:dyDescent="0.25">
      <c r="A37" s="11"/>
      <c r="B37" s="99"/>
      <c r="C37" s="81"/>
      <c r="D37" s="82"/>
      <c r="E37" s="97"/>
      <c r="F37" s="54"/>
      <c r="G37" s="55"/>
      <c r="H37" s="60"/>
      <c r="I37" s="61"/>
      <c r="J37" s="58"/>
      <c r="K37" s="58"/>
      <c r="L37" s="58"/>
      <c r="M37" s="59"/>
      <c r="N37" s="59"/>
      <c r="O37" s="106"/>
    </row>
    <row r="38" spans="1:15" s="10" customFormat="1" ht="31.5" x14ac:dyDescent="0.2">
      <c r="A38" s="11" t="s">
        <v>28</v>
      </c>
      <c r="B38" s="99">
        <v>13</v>
      </c>
      <c r="C38" s="81" t="s">
        <v>31</v>
      </c>
      <c r="D38" s="82"/>
      <c r="E38" s="97" t="str">
        <f t="shared" si="4"/>
        <v>12</v>
      </c>
      <c r="F38" s="42" t="str">
        <f t="shared" si="0"/>
        <v>0000-12</v>
      </c>
      <c r="G38" s="39" t="str">
        <f t="shared" si="1"/>
        <v>g</v>
      </c>
      <c r="H38" s="129" t="str">
        <f>VLOOKUP(E38,'M.V.'!$E$6:$M$51,2,FALSE)</f>
        <v>EXPEDIENTES DE MAQUINAS DE BOMBEROS</v>
      </c>
      <c r="I38" s="130"/>
      <c r="J38" s="30">
        <f>IF(VLOOKUP(E38,'M.V.'!$E$6:$M$51,3,FALSE)=0," ",VLOOKUP(E38,'M.V.'!$E$6:$M$51,3,FALSE))</f>
        <v>5</v>
      </c>
      <c r="K38" s="30" t="str">
        <f>IF(VLOOKUP(E38,'M.V.'!$E$6:$M$51,4,FALSE)=0," ",VLOOKUP(E38,'M.V.'!$E$6:$M$51,4,FALSE))</f>
        <v xml:space="preserve"> </v>
      </c>
      <c r="L38" s="30" t="str">
        <f>IF(VLOOKUP(E38,'M.V.'!$E$6:$M$51,5,FALSE)=0," ",VLOOKUP(E38,'M.V.'!$E$6:$M$51,5,FALSE))</f>
        <v>X</v>
      </c>
      <c r="M38" s="47" t="str">
        <f>IF(VLOOKUP(E38,'M.V.'!$E$6:$M$51,6,FALSE)=0," ",VLOOKUP(E38,'M.V.'!$E$6:$M$51,6,FALSE))</f>
        <v xml:space="preserve"> </v>
      </c>
      <c r="N38" s="47" t="str">
        <f>IF(VLOOKUP(E38,'M.V.'!$E$6:$M$51,7,FALSE)=0," ",VLOOKUP(E38,'M.V.'!$E$6:$M$51,7,FALSE))</f>
        <v xml:space="preserve"> </v>
      </c>
      <c r="O38" s="100" t="str">
        <f>IF(VLOOKUP(E38,'M.V.'!$E$6:$M$51,9,FALSE)=0," ",VLOOKUP(E38,'M.V.'!$E$6:$M$51,9,FALSE))</f>
        <v>Se eliminan una vez cumplido el tiempo de retención en el  archivo central por no generar valores secundarios; Ver ficha N°. 13</v>
      </c>
    </row>
    <row r="39" spans="1:15" s="10" customFormat="1" ht="15.75" thickBot="1" x14ac:dyDescent="0.25">
      <c r="A39" s="11"/>
      <c r="B39" s="99"/>
      <c r="C39" s="81"/>
      <c r="D39" s="82"/>
      <c r="E39" s="97"/>
      <c r="F39" s="54"/>
      <c r="G39" s="55"/>
      <c r="H39" s="60"/>
      <c r="I39" s="61"/>
      <c r="J39" s="58"/>
      <c r="K39" s="58"/>
      <c r="L39" s="58"/>
      <c r="M39" s="59"/>
      <c r="N39" s="59"/>
      <c r="O39" s="106"/>
    </row>
    <row r="40" spans="1:15" s="10" customFormat="1" ht="105" x14ac:dyDescent="0.2">
      <c r="A40" s="11" t="s">
        <v>28</v>
      </c>
      <c r="B40" s="99">
        <v>14</v>
      </c>
      <c r="C40" s="81" t="s">
        <v>32</v>
      </c>
      <c r="D40" s="82"/>
      <c r="E40" s="97" t="str">
        <f t="shared" si="4"/>
        <v>13</v>
      </c>
      <c r="F40" s="42" t="str">
        <f t="shared" si="0"/>
        <v>0000-13</v>
      </c>
      <c r="G40" s="39" t="str">
        <f t="shared" si="1"/>
        <v>g</v>
      </c>
      <c r="H40" s="129" t="str">
        <f>VLOOKUP(E40,'M.V.'!$E$6:$M$51,2,FALSE)</f>
        <v>HISTORIAS LABORALES</v>
      </c>
      <c r="I40" s="130"/>
      <c r="J40" s="30">
        <f>IF(VLOOKUP(E40,'M.V.'!$E$6:$M$51,3,FALSE)=0," ",VLOOKUP(E40,'M.V.'!$E$6:$M$51,3,FALSE))</f>
        <v>80</v>
      </c>
      <c r="K40" s="30" t="str">
        <f>IF(VLOOKUP(E40,'M.V.'!$E$6:$M$51,4,FALSE)=0," ",VLOOKUP(E40,'M.V.'!$E$6:$M$51,4,FALSE))</f>
        <v xml:space="preserve"> </v>
      </c>
      <c r="L40" s="30" t="str">
        <f>IF(VLOOKUP(E40,'M.V.'!$E$6:$M$51,5,FALSE)=0," ",VLOOKUP(E40,'M.V.'!$E$6:$M$51,5,FALSE))</f>
        <v xml:space="preserve"> </v>
      </c>
      <c r="M40" s="47" t="str">
        <f>IF(VLOOKUP(E40,'M.V.'!$E$6:$M$51,6,FALSE)=0," ",VLOOKUP(E40,'M.V.'!$E$6:$M$51,6,FALSE))</f>
        <v>X</v>
      </c>
      <c r="N40" s="47" t="str">
        <f>IF(VLOOKUP(E40,'M.V.'!$E$6:$M$51,7,FALSE)=0," ",VLOOKUP(E40,'M.V.'!$E$6:$M$51,7,FALSE))</f>
        <v>X</v>
      </c>
      <c r="O40" s="100" t="str">
        <f>IF(VLOOKUP(E40,'M.V.'!$E$6:$M$51,9,FALSE)=0," ",VLOOKUP(E40,'M.V.'!$E$6:$M$51,9,FALSE))</f>
        <v>Una vez la documentación pierda todos sus valores primarios, se puede proceder a su selección de la siguiente forma:
Historias Laborales anteriores al año de 1968 deben ser transferidas en su totalidad al Archivo de Bogotá, según los protocolos establecidos para esta actividad.
Historias Laborales posteriores al año de 1968 deben ser seleccionadas cada 20 años por niveles jerárquicos de empleos, con las características de ser las más completas de la entidad y en las cantidades estipuladas en el punto anterior; Ver ficha N°. 14</v>
      </c>
    </row>
    <row r="41" spans="1:15" s="10" customFormat="1" ht="15.75" thickBot="1" x14ac:dyDescent="0.25">
      <c r="A41" s="11"/>
      <c r="B41" s="99"/>
      <c r="C41" s="81"/>
      <c r="D41" s="82"/>
      <c r="E41" s="97"/>
      <c r="F41" s="54"/>
      <c r="G41" s="55"/>
      <c r="H41" s="60"/>
      <c r="I41" s="61"/>
      <c r="J41" s="58"/>
      <c r="K41" s="58"/>
      <c r="L41" s="58"/>
      <c r="M41" s="59"/>
      <c r="N41" s="59"/>
      <c r="O41" s="106"/>
    </row>
    <row r="42" spans="1:15" s="10" customFormat="1" ht="31.5" x14ac:dyDescent="0.2">
      <c r="A42" s="11" t="s">
        <v>28</v>
      </c>
      <c r="B42" s="99">
        <v>15</v>
      </c>
      <c r="C42" s="81" t="s">
        <v>33</v>
      </c>
      <c r="D42" s="82"/>
      <c r="E42" s="97" t="str">
        <f t="shared" si="4"/>
        <v>14</v>
      </c>
      <c r="F42" s="42" t="str">
        <f t="shared" si="0"/>
        <v>0000-14</v>
      </c>
      <c r="G42" s="39" t="str">
        <f t="shared" si="1"/>
        <v>g</v>
      </c>
      <c r="H42" s="129" t="str">
        <f>VLOOKUP(E42,'M.V.'!$E$6:$M$51,2,FALSE)</f>
        <v>INFORMATIVOS ADMINISTRATIVOS</v>
      </c>
      <c r="I42" s="130"/>
      <c r="J42" s="30">
        <f>IF(VLOOKUP(E42,'M.V.'!$E$6:$M$51,3,FALSE)=0," ",VLOOKUP(E42,'M.V.'!$E$6:$M$51,3,FALSE))</f>
        <v>12</v>
      </c>
      <c r="K42" s="30" t="str">
        <f>IF(VLOOKUP(E42,'M.V.'!$E$6:$M$51,4,FALSE)=0," ",VLOOKUP(E42,'M.V.'!$E$6:$M$51,4,FALSE))</f>
        <v>X</v>
      </c>
      <c r="L42" s="30" t="str">
        <f>IF(VLOOKUP(E42,'M.V.'!$E$6:$M$51,5,FALSE)=0," ",VLOOKUP(E42,'M.V.'!$E$6:$M$51,5,FALSE))</f>
        <v xml:space="preserve"> </v>
      </c>
      <c r="M42" s="47" t="str">
        <f>IF(VLOOKUP(E42,'M.V.'!$E$6:$M$51,6,FALSE)=0," ",VLOOKUP(E42,'M.V.'!$E$6:$M$51,6,FALSE))</f>
        <v>X</v>
      </c>
      <c r="N42" s="47" t="str">
        <f>IF(VLOOKUP(E42,'M.V.'!$E$6:$M$51,7,FALSE)=0," ",VLOOKUP(E42,'M.V.'!$E$6:$M$51,7,FALSE))</f>
        <v xml:space="preserve"> </v>
      </c>
      <c r="O42" s="100" t="str">
        <f>IF(VLOOKUP(E42,'M.V.'!$E$6:$M$51,9,FALSE)=0," ",VLOOKUP(E42,'M.V.'!$E$6:$M$51,9,FALSE))</f>
        <v>Se conservan totalmente por evidenciar el proceso particular de investigaciones internas en el Cuerpo de Bomberos; Ver ficha N°. 15</v>
      </c>
    </row>
    <row r="43" spans="1:15" s="10" customFormat="1" ht="15.75" thickBot="1" x14ac:dyDescent="0.25">
      <c r="A43" s="11"/>
      <c r="B43" s="99"/>
      <c r="C43" s="81"/>
      <c r="D43" s="82"/>
      <c r="E43" s="97"/>
      <c r="F43" s="54"/>
      <c r="G43" s="55"/>
      <c r="H43" s="60"/>
      <c r="I43" s="61"/>
      <c r="J43" s="58"/>
      <c r="K43" s="58"/>
      <c r="L43" s="58"/>
      <c r="M43" s="59"/>
      <c r="N43" s="59"/>
      <c r="O43" s="106"/>
    </row>
    <row r="44" spans="1:15" s="10" customFormat="1" x14ac:dyDescent="0.2">
      <c r="A44" s="11" t="s">
        <v>28</v>
      </c>
      <c r="B44" s="99"/>
      <c r="C44" s="81" t="s">
        <v>34</v>
      </c>
      <c r="D44" s="82"/>
      <c r="E44" s="97" t="str">
        <f t="shared" si="4"/>
        <v>15</v>
      </c>
      <c r="F44" s="42" t="str">
        <f t="shared" si="0"/>
        <v>0000-15</v>
      </c>
      <c r="G44" s="39" t="str">
        <f t="shared" si="1"/>
        <v>g</v>
      </c>
      <c r="H44" s="129" t="str">
        <f>VLOOKUP(E44,'M.V.'!$E$6:$M$51,2,FALSE)</f>
        <v>INFORMES</v>
      </c>
      <c r="I44" s="130"/>
      <c r="J44" s="30" t="str">
        <f>IF(VLOOKUP(E44,'M.V.'!$E$6:$M$51,3,FALSE)=0," ",VLOOKUP(E44,'M.V.'!$E$6:$M$51,3,FALSE))</f>
        <v xml:space="preserve"> </v>
      </c>
      <c r="K44" s="30" t="str">
        <f>IF(VLOOKUP(E44,'M.V.'!$E$6:$M$51,4,FALSE)=0," ",VLOOKUP(E44,'M.V.'!$E$6:$M$51,4,FALSE))</f>
        <v xml:space="preserve"> </v>
      </c>
      <c r="L44" s="30" t="str">
        <f>IF(VLOOKUP(E44,'M.V.'!$E$6:$M$51,5,FALSE)=0," ",VLOOKUP(E44,'M.V.'!$E$6:$M$51,5,FALSE))</f>
        <v xml:space="preserve"> </v>
      </c>
      <c r="M44" s="47" t="str">
        <f>IF(VLOOKUP(E44,'M.V.'!$E$6:$M$51,6,FALSE)=0," ",VLOOKUP(E44,'M.V.'!$E$6:$M$51,6,FALSE))</f>
        <v xml:space="preserve"> </v>
      </c>
      <c r="N44" s="47" t="str">
        <f>IF(VLOOKUP(E44,'M.V.'!$E$6:$M$51,7,FALSE)=0," ",VLOOKUP(E44,'M.V.'!$E$6:$M$51,7,FALSE))</f>
        <v xml:space="preserve"> </v>
      </c>
      <c r="O44" s="100" t="str">
        <f>IF(VLOOKUP(E44,'M.V.'!$E$6:$M$51,9,FALSE)=0," ",VLOOKUP(E44,'M.V.'!$E$6:$M$51,9,FALSE))</f>
        <v xml:space="preserve"> </v>
      </c>
    </row>
    <row r="45" spans="1:15" s="10" customFormat="1" ht="31.5" x14ac:dyDescent="0.2">
      <c r="A45" s="11" t="s">
        <v>28</v>
      </c>
      <c r="B45" s="99">
        <v>16</v>
      </c>
      <c r="C45" s="81" t="s">
        <v>34</v>
      </c>
      <c r="D45" s="82" t="s">
        <v>50</v>
      </c>
      <c r="E45" s="98" t="str">
        <f t="shared" si="3"/>
        <v>15.01</v>
      </c>
      <c r="F45" s="43" t="str">
        <f t="shared" si="0"/>
        <v>0000-15.01</v>
      </c>
      <c r="G45" s="39" t="str">
        <f t="shared" si="1"/>
        <v>c</v>
      </c>
      <c r="H45" s="131" t="str">
        <f>VLOOKUP(E45,'M.V.'!$E$6:$M$51,2,FALSE)</f>
        <v>INFORMES DE GESTION</v>
      </c>
      <c r="I45" s="132"/>
      <c r="J45" s="30">
        <f>IF(VLOOKUP(E45,'M.V.'!$E$6:$M$51,3,FALSE)=0," ",VLOOKUP(E45,'M.V.'!$E$6:$M$51,3,FALSE))</f>
        <v>12</v>
      </c>
      <c r="K45" s="30" t="str">
        <f>IF(VLOOKUP(E45,'M.V.'!$E$6:$M$51,4,FALSE)=0," ",VLOOKUP(E45,'M.V.'!$E$6:$M$51,4,FALSE))</f>
        <v>X</v>
      </c>
      <c r="L45" s="30" t="str">
        <f>IF(VLOOKUP(E45,'M.V.'!$E$6:$M$51,5,FALSE)=0," ",VLOOKUP(E45,'M.V.'!$E$6:$M$51,5,FALSE))</f>
        <v xml:space="preserve"> </v>
      </c>
      <c r="M45" s="47" t="str">
        <f>IF(VLOOKUP(E45,'M.V.'!$E$6:$M$51,6,FALSE)=0," ",VLOOKUP(E45,'M.V.'!$E$6:$M$51,6,FALSE))</f>
        <v>X</v>
      </c>
      <c r="N45" s="47" t="str">
        <f>IF(VLOOKUP(E45,'M.V.'!$E$6:$M$51,7,FALSE)=0," ",VLOOKUP(E45,'M.V.'!$E$6:$M$51,7,FALSE))</f>
        <v xml:space="preserve"> </v>
      </c>
      <c r="O45" s="100" t="str">
        <f>IF(VLOOKUP(E45,'M.V.'!$E$6:$M$51,9,FALSE)=0," ",VLOOKUP(E45,'M.V.'!$E$6:$M$51,9,FALSE))</f>
        <v>Constituyen parte de la memoria histórica y reflejan las actividades realizadas en cumplimiento de las funciones administrativas; Ver ficha N°. 16</v>
      </c>
    </row>
    <row r="46" spans="1:15" s="10" customFormat="1" x14ac:dyDescent="0.2">
      <c r="A46" s="11"/>
      <c r="B46" s="99"/>
      <c r="C46" s="81"/>
      <c r="D46" s="82"/>
      <c r="E46" s="98"/>
      <c r="F46" s="63"/>
      <c r="G46" s="64"/>
      <c r="H46" s="65"/>
      <c r="I46" s="66"/>
      <c r="J46" s="67"/>
      <c r="K46" s="67"/>
      <c r="L46" s="67"/>
      <c r="M46" s="68"/>
      <c r="N46" s="68"/>
      <c r="O46" s="107"/>
    </row>
    <row r="47" spans="1:15" s="10" customFormat="1" ht="42" x14ac:dyDescent="0.2">
      <c r="A47" s="11" t="s">
        <v>28</v>
      </c>
      <c r="B47" s="99">
        <v>17</v>
      </c>
      <c r="C47" s="81" t="s">
        <v>34</v>
      </c>
      <c r="D47" s="82" t="s">
        <v>51</v>
      </c>
      <c r="E47" s="98" t="str">
        <f t="shared" si="3"/>
        <v>15.02</v>
      </c>
      <c r="F47" s="43" t="str">
        <f t="shared" si="0"/>
        <v>0000-15.02</v>
      </c>
      <c r="G47" s="39" t="str">
        <f t="shared" si="1"/>
        <v>c</v>
      </c>
      <c r="H47" s="131" t="str">
        <f>VLOOKUP(E47,'M.V.'!$E$6:$M$51,2,FALSE)</f>
        <v>INFORMES DE SERVICIOS</v>
      </c>
      <c r="I47" s="132"/>
      <c r="J47" s="30">
        <f>IF(VLOOKUP(E47,'M.V.'!$E$6:$M$51,3,FALSE)=0," ",VLOOKUP(E47,'M.V.'!$E$6:$M$51,3,FALSE))</f>
        <v>12</v>
      </c>
      <c r="K47" s="30" t="str">
        <f>IF(VLOOKUP(E47,'M.V.'!$E$6:$M$51,4,FALSE)=0," ",VLOOKUP(E47,'M.V.'!$E$6:$M$51,4,FALSE))</f>
        <v>X</v>
      </c>
      <c r="L47" s="30" t="str">
        <f>IF(VLOOKUP(E47,'M.V.'!$E$6:$M$51,5,FALSE)=0," ",VLOOKUP(E47,'M.V.'!$E$6:$M$51,5,FALSE))</f>
        <v xml:space="preserve"> </v>
      </c>
      <c r="M47" s="47" t="str">
        <f>IF(VLOOKUP(E47,'M.V.'!$E$6:$M$51,6,FALSE)=0," ",VLOOKUP(E47,'M.V.'!$E$6:$M$51,6,FALSE))</f>
        <v>X</v>
      </c>
      <c r="N47" s="47" t="str">
        <f>IF(VLOOKUP(E47,'M.V.'!$E$6:$M$51,7,FALSE)=0," ",VLOOKUP(E47,'M.V.'!$E$6:$M$51,7,FALSE))</f>
        <v xml:space="preserve"> </v>
      </c>
      <c r="O47" s="100" t="str">
        <f>IF(VLOOKUP(E47,'M.V.'!$E$6:$M$51,9,FALSE)=0," ",VLOOKUP(E47,'M.V.'!$E$6:$M$51,9,FALSE))</f>
        <v>Constituyen parte del patrimonio documental de la entidad, por cuanto evidencian y describen de manera detallada, las actividades realizadas en la atención de los servicios de emergencia; Ver ficha N°. 17</v>
      </c>
    </row>
    <row r="48" spans="1:15" s="10" customFormat="1" ht="15.75" thickBot="1" x14ac:dyDescent="0.25">
      <c r="A48" s="11"/>
      <c r="B48" s="99"/>
      <c r="C48" s="81"/>
      <c r="D48" s="82"/>
      <c r="E48" s="98"/>
      <c r="F48" s="62"/>
      <c r="G48" s="55"/>
      <c r="H48" s="56"/>
      <c r="I48" s="57"/>
      <c r="J48" s="58"/>
      <c r="K48" s="58"/>
      <c r="L48" s="58"/>
      <c r="M48" s="59"/>
      <c r="N48" s="59"/>
      <c r="O48" s="106"/>
    </row>
    <row r="49" spans="1:15" s="10" customFormat="1" ht="31.5" x14ac:dyDescent="0.2">
      <c r="A49" s="11" t="s">
        <v>28</v>
      </c>
      <c r="B49" s="99">
        <v>18</v>
      </c>
      <c r="C49" s="81" t="s">
        <v>35</v>
      </c>
      <c r="D49" s="82"/>
      <c r="E49" s="97" t="str">
        <f t="shared" ref="E49:E67" si="5">C49</f>
        <v>16</v>
      </c>
      <c r="F49" s="42" t="str">
        <f t="shared" si="0"/>
        <v>0000-16</v>
      </c>
      <c r="G49" s="39" t="str">
        <f t="shared" si="1"/>
        <v>g</v>
      </c>
      <c r="H49" s="133" t="str">
        <f>VLOOKUP(E49,'M.V.'!$E$6:$M$51,2,FALSE)</f>
        <v>INSPECCIONES TECNICAS DE SEGURIDAD A ESTABLECIMIENTOS COMERCIALES</v>
      </c>
      <c r="I49" s="134"/>
      <c r="J49" s="30">
        <f>IF(VLOOKUP(E49,'M.V.'!$E$6:$M$51,3,FALSE)=0," ",VLOOKUP(E49,'M.V.'!$E$6:$M$51,3,FALSE))</f>
        <v>5</v>
      </c>
      <c r="K49" s="30" t="str">
        <f>IF(VLOOKUP(E49,'M.V.'!$E$6:$M$51,4,FALSE)=0," ",VLOOKUP(E49,'M.V.'!$E$6:$M$51,4,FALSE))</f>
        <v xml:space="preserve"> </v>
      </c>
      <c r="L49" s="30" t="str">
        <f>IF(VLOOKUP(E49,'M.V.'!$E$6:$M$51,5,FALSE)=0," ",VLOOKUP(E49,'M.V.'!$E$6:$M$51,5,FALSE))</f>
        <v>X</v>
      </c>
      <c r="M49" s="47" t="str">
        <f>IF(VLOOKUP(E49,'M.V.'!$E$6:$M$51,6,FALSE)=0," ",VLOOKUP(E49,'M.V.'!$E$6:$M$51,6,FALSE))</f>
        <v xml:space="preserve"> </v>
      </c>
      <c r="N49" s="47" t="str">
        <f>IF(VLOOKUP(E49,'M.V.'!$E$6:$M$51,7,FALSE)=0," ",VLOOKUP(E49,'M.V.'!$E$6:$M$51,7,FALSE))</f>
        <v xml:space="preserve"> </v>
      </c>
      <c r="O49" s="100" t="str">
        <f>IF(VLOOKUP(E49,'M.V.'!$E$6:$M$51,9,FALSE)=0," ",VLOOKUP(E49,'M.V.'!$E$6:$M$51,9,FALSE))</f>
        <v>Se eliminan una vez cumplido el tiempo en archivo central por no generar valores secundarios y porque son renovadas cada año; Ver ficha N°. 18</v>
      </c>
    </row>
    <row r="50" spans="1:15" s="10" customFormat="1" ht="15.75" thickBot="1" x14ac:dyDescent="0.25">
      <c r="A50" s="11"/>
      <c r="B50" s="99"/>
      <c r="C50" s="81"/>
      <c r="D50" s="82"/>
      <c r="E50" s="97"/>
      <c r="F50" s="54"/>
      <c r="G50" s="55"/>
      <c r="H50" s="60"/>
      <c r="I50" s="61"/>
      <c r="J50" s="58"/>
      <c r="K50" s="58"/>
      <c r="L50" s="58"/>
      <c r="M50" s="59"/>
      <c r="N50" s="59"/>
      <c r="O50" s="106"/>
    </row>
    <row r="51" spans="1:15" s="10" customFormat="1" ht="31.5" x14ac:dyDescent="0.2">
      <c r="A51" s="11" t="s">
        <v>28</v>
      </c>
      <c r="B51" s="99">
        <v>19</v>
      </c>
      <c r="C51" s="81" t="s">
        <v>36</v>
      </c>
      <c r="D51" s="82"/>
      <c r="E51" s="97" t="str">
        <f t="shared" si="5"/>
        <v>17</v>
      </c>
      <c r="F51" s="42" t="str">
        <f t="shared" si="0"/>
        <v>0000-17</v>
      </c>
      <c r="G51" s="39" t="str">
        <f t="shared" si="1"/>
        <v>g</v>
      </c>
      <c r="H51" s="129" t="str">
        <f>VLOOKUP(E51,'M.V.'!$E$6:$M$51,2,FALSE)</f>
        <v>INVENTARIOS DE ELEMENTOS DEVOLUTIVOS</v>
      </c>
      <c r="I51" s="130"/>
      <c r="J51" s="30">
        <f>IF(VLOOKUP(E51,'M.V.'!$E$6:$M$51,3,FALSE)=0," ",VLOOKUP(E51,'M.V.'!$E$6:$M$51,3,FALSE))</f>
        <v>12</v>
      </c>
      <c r="K51" s="30" t="str">
        <f>IF(VLOOKUP(E51,'M.V.'!$E$6:$M$51,4,FALSE)=0," ",VLOOKUP(E51,'M.V.'!$E$6:$M$51,4,FALSE))</f>
        <v xml:space="preserve"> </v>
      </c>
      <c r="L51" s="30" t="str">
        <f>IF(VLOOKUP(E51,'M.V.'!$E$6:$M$51,5,FALSE)=0," ",VLOOKUP(E51,'M.V.'!$E$6:$M$51,5,FALSE))</f>
        <v>X</v>
      </c>
      <c r="M51" s="47" t="str">
        <f>IF(VLOOKUP(E51,'M.V.'!$E$6:$M$51,6,FALSE)=0," ",VLOOKUP(E51,'M.V.'!$E$6:$M$51,6,FALSE))</f>
        <v xml:space="preserve"> </v>
      </c>
      <c r="N51" s="47" t="str">
        <f>IF(VLOOKUP(E51,'M.V.'!$E$6:$M$51,7,FALSE)=0," ",VLOOKUP(E51,'M.V.'!$E$6:$M$51,7,FALSE))</f>
        <v xml:space="preserve"> </v>
      </c>
      <c r="O51" s="100" t="str">
        <f>IF(VLOOKUP(E51,'M.V.'!$E$6:$M$51,9,FALSE)=0," ",VLOOKUP(E51,'M.V.'!$E$6:$M$51,9,FALSE))</f>
        <v>Se eliminan una vez cumplido el tiempo de retención en el archivo central por no generar valores secundarios; Ver ficha N°. 19</v>
      </c>
    </row>
    <row r="52" spans="1:15" s="10" customFormat="1" ht="15.75" thickBot="1" x14ac:dyDescent="0.25">
      <c r="A52" s="11"/>
      <c r="B52" s="99"/>
      <c r="C52" s="81"/>
      <c r="D52" s="82"/>
      <c r="E52" s="97"/>
      <c r="F52" s="54"/>
      <c r="G52" s="55"/>
      <c r="H52" s="60"/>
      <c r="I52" s="61"/>
      <c r="J52" s="58"/>
      <c r="K52" s="58"/>
      <c r="L52" s="58"/>
      <c r="M52" s="59"/>
      <c r="N52" s="59"/>
      <c r="O52" s="106"/>
    </row>
    <row r="53" spans="1:15" s="10" customFormat="1" ht="42" x14ac:dyDescent="0.2">
      <c r="A53" s="11" t="s">
        <v>28</v>
      </c>
      <c r="B53" s="99">
        <v>20</v>
      </c>
      <c r="C53" s="81" t="s">
        <v>37</v>
      </c>
      <c r="D53" s="82"/>
      <c r="E53" s="97" t="str">
        <f t="shared" si="5"/>
        <v>18</v>
      </c>
      <c r="F53" s="42" t="str">
        <f t="shared" si="0"/>
        <v>0000-18</v>
      </c>
      <c r="G53" s="39" t="str">
        <f t="shared" si="1"/>
        <v>g</v>
      </c>
      <c r="H53" s="129" t="str">
        <f>VLOOKUP(E53,'M.V.'!$E$6:$M$51,2,FALSE)</f>
        <v>LIBROS DE MINUTAS DE SERVICIOS PRESTADOS</v>
      </c>
      <c r="I53" s="130"/>
      <c r="J53" s="30">
        <f>IF(VLOOKUP(E53,'M.V.'!$E$6:$M$51,3,FALSE)=0," ",VLOOKUP(E53,'M.V.'!$E$6:$M$51,3,FALSE))</f>
        <v>12</v>
      </c>
      <c r="K53" s="30" t="str">
        <f>IF(VLOOKUP(E53,'M.V.'!$E$6:$M$51,4,FALSE)=0," ",VLOOKUP(E53,'M.V.'!$E$6:$M$51,4,FALSE))</f>
        <v>X</v>
      </c>
      <c r="L53" s="30" t="str">
        <f>IF(VLOOKUP(E53,'M.V.'!$E$6:$M$51,5,FALSE)=0," ",VLOOKUP(E53,'M.V.'!$E$6:$M$51,5,FALSE))</f>
        <v xml:space="preserve"> </v>
      </c>
      <c r="M53" s="47" t="str">
        <f>IF(VLOOKUP(E53,'M.V.'!$E$6:$M$51,6,FALSE)=0," ",VLOOKUP(E53,'M.V.'!$E$6:$M$51,6,FALSE))</f>
        <v>X</v>
      </c>
      <c r="N53" s="47" t="str">
        <f>IF(VLOOKUP(E53,'M.V.'!$E$6:$M$51,7,FALSE)=0," ",VLOOKUP(E53,'M.V.'!$E$6:$M$51,7,FALSE))</f>
        <v xml:space="preserve"> </v>
      </c>
      <c r="O53" s="100" t="str">
        <f>IF(VLOOKUP(E53,'M.V.'!$E$6:$M$51,9,FALSE)=0," ",VLOOKUP(E53,'M.V.'!$E$6:$M$51,9,FALSE))</f>
        <v>Constituyen parte de la memoria histórica de la entidad, porque reflejan el desarrollo detallado de las actividades realizadas en cumplimiento de la atención de emergencias; Ver ficha N°. 20</v>
      </c>
    </row>
    <row r="54" spans="1:15" s="10" customFormat="1" ht="15.75" thickBot="1" x14ac:dyDescent="0.25">
      <c r="A54" s="11"/>
      <c r="B54" s="99"/>
      <c r="C54" s="81"/>
      <c r="D54" s="82"/>
      <c r="E54" s="97"/>
      <c r="F54" s="54"/>
      <c r="G54" s="55"/>
      <c r="H54" s="60"/>
      <c r="I54" s="61"/>
      <c r="J54" s="58"/>
      <c r="K54" s="58"/>
      <c r="L54" s="58"/>
      <c r="M54" s="59"/>
      <c r="N54" s="59"/>
      <c r="O54" s="106"/>
    </row>
    <row r="55" spans="1:15" s="10" customFormat="1" ht="42" x14ac:dyDescent="0.2">
      <c r="A55" s="11" t="s">
        <v>28</v>
      </c>
      <c r="B55" s="99">
        <v>21</v>
      </c>
      <c r="C55" s="81" t="s">
        <v>38</v>
      </c>
      <c r="D55" s="82"/>
      <c r="E55" s="97" t="str">
        <f t="shared" si="5"/>
        <v>19</v>
      </c>
      <c r="F55" s="42" t="str">
        <f t="shared" si="0"/>
        <v>0000-19</v>
      </c>
      <c r="G55" s="39" t="str">
        <f t="shared" si="1"/>
        <v>g</v>
      </c>
      <c r="H55" s="129" t="str">
        <f>VLOOKUP(E55,'M.V.'!$E$6:$M$51,2,FALSE)</f>
        <v>LIBROS OFICIALES</v>
      </c>
      <c r="I55" s="130"/>
      <c r="J55" s="30">
        <f>IF(VLOOKUP(E55,'M.V.'!$E$6:$M$51,3,FALSE)=0," ",VLOOKUP(E55,'M.V.'!$E$6:$M$51,3,FALSE))</f>
        <v>20</v>
      </c>
      <c r="K55" s="30" t="str">
        <f>IF(VLOOKUP(E55,'M.V.'!$E$6:$M$51,4,FALSE)=0," ",VLOOKUP(E55,'M.V.'!$E$6:$M$51,4,FALSE))</f>
        <v>X</v>
      </c>
      <c r="L55" s="30" t="str">
        <f>IF(VLOOKUP(E55,'M.V.'!$E$6:$M$51,5,FALSE)=0," ",VLOOKUP(E55,'M.V.'!$E$6:$M$51,5,FALSE))</f>
        <v xml:space="preserve"> </v>
      </c>
      <c r="M55" s="47" t="str">
        <f>IF(VLOOKUP(E55,'M.V.'!$E$6:$M$51,6,FALSE)=0," ",VLOOKUP(E55,'M.V.'!$E$6:$M$51,6,FALSE))</f>
        <v>X</v>
      </c>
      <c r="N55" s="47" t="str">
        <f>IF(VLOOKUP(E55,'M.V.'!$E$6:$M$51,7,FALSE)=0," ",VLOOKUP(E55,'M.V.'!$E$6:$M$51,7,FALSE))</f>
        <v xml:space="preserve"> </v>
      </c>
      <c r="O55" s="100" t="str">
        <f>IF(VLOOKUP(E55,'M.V.'!$E$6:$M$51,9,FALSE)=0," ",VLOOKUP(E55,'M.V.'!$E$6:$M$51,9,FALSE))</f>
        <v>Se conservan totalmente por cuanto recogen de manera consolidada la información contable y financiera de la entidad y testimonian la situación económica de la misma; Ver ficha N°. 21</v>
      </c>
    </row>
    <row r="56" spans="1:15" s="10" customFormat="1" ht="15.75" thickBot="1" x14ac:dyDescent="0.25">
      <c r="A56" s="11"/>
      <c r="B56" s="99"/>
      <c r="C56" s="81"/>
      <c r="D56" s="82"/>
      <c r="E56" s="97"/>
      <c r="F56" s="54"/>
      <c r="G56" s="55"/>
      <c r="H56" s="60"/>
      <c r="I56" s="61"/>
      <c r="J56" s="58"/>
      <c r="K56" s="58"/>
      <c r="L56" s="58"/>
      <c r="M56" s="59"/>
      <c r="N56" s="59"/>
      <c r="O56" s="106"/>
    </row>
    <row r="57" spans="1:15" s="10" customFormat="1" ht="31.5" x14ac:dyDescent="0.2">
      <c r="A57" s="11" t="s">
        <v>28</v>
      </c>
      <c r="B57" s="99">
        <v>22</v>
      </c>
      <c r="C57" s="81" t="s">
        <v>39</v>
      </c>
      <c r="D57" s="82"/>
      <c r="E57" s="97" t="str">
        <f t="shared" si="5"/>
        <v>20</v>
      </c>
      <c r="F57" s="42" t="str">
        <f t="shared" si="0"/>
        <v>0000-20</v>
      </c>
      <c r="G57" s="39" t="str">
        <f t="shared" si="1"/>
        <v>g</v>
      </c>
      <c r="H57" s="129" t="str">
        <f>VLOOKUP(E57,'M.V.'!$E$6:$M$51,2,FALSE)</f>
        <v>LICITACIONES</v>
      </c>
      <c r="I57" s="130"/>
      <c r="J57" s="30">
        <f>IF(VLOOKUP(E57,'M.V.'!$E$6:$M$51,3,FALSE)=0," ",VLOOKUP(E57,'M.V.'!$E$6:$M$51,3,FALSE))</f>
        <v>20</v>
      </c>
      <c r="K57" s="30" t="str">
        <f>IF(VLOOKUP(E57,'M.V.'!$E$6:$M$51,4,FALSE)=0," ",VLOOKUP(E57,'M.V.'!$E$6:$M$51,4,FALSE))</f>
        <v xml:space="preserve"> </v>
      </c>
      <c r="L57" s="30" t="str">
        <f>IF(VLOOKUP(E57,'M.V.'!$E$6:$M$51,5,FALSE)=0," ",VLOOKUP(E57,'M.V.'!$E$6:$M$51,5,FALSE))</f>
        <v>X</v>
      </c>
      <c r="M57" s="47" t="str">
        <f>IF(VLOOKUP(E57,'M.V.'!$E$6:$M$51,6,FALSE)=0," ",VLOOKUP(E57,'M.V.'!$E$6:$M$51,6,FALSE))</f>
        <v xml:space="preserve"> </v>
      </c>
      <c r="N57" s="47" t="str">
        <f>IF(VLOOKUP(E57,'M.V.'!$E$6:$M$51,7,FALSE)=0," ",VLOOKUP(E57,'M.V.'!$E$6:$M$51,7,FALSE))</f>
        <v xml:space="preserve"> </v>
      </c>
      <c r="O57" s="100" t="str">
        <f>IF(VLOOKUP(E57,'M.V.'!$E$6:$M$51,9,FALSE)=0," ",VLOOKUP(E57,'M.V.'!$E$6:$M$51,9,FALSE))</f>
        <v>Se eliminan una vez cumplido el tiempo de retención en el archivo central por no generar valores secundarios; Ver ficha N°. 22</v>
      </c>
    </row>
    <row r="58" spans="1:15" s="10" customFormat="1" ht="15.75" thickBot="1" x14ac:dyDescent="0.25">
      <c r="A58" s="11"/>
      <c r="B58" s="99"/>
      <c r="C58" s="81"/>
      <c r="D58" s="82"/>
      <c r="E58" s="97"/>
      <c r="F58" s="54"/>
      <c r="G58" s="55"/>
      <c r="H58" s="60"/>
      <c r="I58" s="61"/>
      <c r="J58" s="58"/>
      <c r="K58" s="58"/>
      <c r="L58" s="58"/>
      <c r="M58" s="59"/>
      <c r="N58" s="59"/>
      <c r="O58" s="106"/>
    </row>
    <row r="59" spans="1:15" s="10" customFormat="1" ht="31.5" x14ac:dyDescent="0.2">
      <c r="A59" s="11" t="s">
        <v>28</v>
      </c>
      <c r="B59" s="99">
        <v>23</v>
      </c>
      <c r="C59" s="81" t="s">
        <v>40</v>
      </c>
      <c r="D59" s="82"/>
      <c r="E59" s="97" t="str">
        <f t="shared" si="5"/>
        <v>21</v>
      </c>
      <c r="F59" s="42" t="str">
        <f t="shared" si="0"/>
        <v>0000-21</v>
      </c>
      <c r="G59" s="39" t="str">
        <f t="shared" si="1"/>
        <v>g</v>
      </c>
      <c r="H59" s="129" t="str">
        <f>VLOOKUP(E59,'M.V.'!$E$6:$M$51,2,FALSE)</f>
        <v>NOVEDADES DE NOMINA</v>
      </c>
      <c r="I59" s="130"/>
      <c r="J59" s="30">
        <f>IF(VLOOKUP(E59,'M.V.'!$E$6:$M$51,3,FALSE)=0," ",VLOOKUP(E59,'M.V.'!$E$6:$M$51,3,FALSE))</f>
        <v>80</v>
      </c>
      <c r="K59" s="30" t="str">
        <f>IF(VLOOKUP(E59,'M.V.'!$E$6:$M$51,4,FALSE)=0," ",VLOOKUP(E59,'M.V.'!$E$6:$M$51,4,FALSE))</f>
        <v xml:space="preserve"> </v>
      </c>
      <c r="L59" s="30" t="str">
        <f>IF(VLOOKUP(E59,'M.V.'!$E$6:$M$51,5,FALSE)=0," ",VLOOKUP(E59,'M.V.'!$E$6:$M$51,5,FALSE))</f>
        <v>X</v>
      </c>
      <c r="M59" s="47" t="str">
        <f>IF(VLOOKUP(E59,'M.V.'!$E$6:$M$51,6,FALSE)=0," ",VLOOKUP(E59,'M.V.'!$E$6:$M$51,6,FALSE))</f>
        <v xml:space="preserve"> </v>
      </c>
      <c r="N59" s="47" t="str">
        <f>IF(VLOOKUP(E59,'M.V.'!$E$6:$M$51,7,FALSE)=0," ",VLOOKUP(E59,'M.V.'!$E$6:$M$51,7,FALSE))</f>
        <v xml:space="preserve"> </v>
      </c>
      <c r="O59" s="100" t="str">
        <f>IF(VLOOKUP(E59,'M.V.'!$E$6:$M$51,9,FALSE)=0," ",VLOOKUP(E59,'M.V.'!$E$6:$M$51,9,FALSE))</f>
        <v>Se eliminan una vez cumplido el tiempo de retención en el  archivo central por no generar valores secundarios; Ver ficha N°. 23</v>
      </c>
    </row>
    <row r="60" spans="1:15" s="10" customFormat="1" ht="15.75" thickBot="1" x14ac:dyDescent="0.25">
      <c r="A60" s="11"/>
      <c r="B60" s="99"/>
      <c r="C60" s="81"/>
      <c r="D60" s="82"/>
      <c r="E60" s="97"/>
      <c r="F60" s="54"/>
      <c r="G60" s="55"/>
      <c r="H60" s="60"/>
      <c r="I60" s="61"/>
      <c r="J60" s="58"/>
      <c r="K60" s="58"/>
      <c r="L60" s="58"/>
      <c r="M60" s="59"/>
      <c r="N60" s="59"/>
      <c r="O60" s="106"/>
    </row>
    <row r="61" spans="1:15" s="10" customFormat="1" ht="42" x14ac:dyDescent="0.2">
      <c r="A61" s="11" t="s">
        <v>28</v>
      </c>
      <c r="B61" s="99">
        <v>24</v>
      </c>
      <c r="C61" s="81" t="s">
        <v>41</v>
      </c>
      <c r="D61" s="82"/>
      <c r="E61" s="97" t="str">
        <f t="shared" si="5"/>
        <v>22</v>
      </c>
      <c r="F61" s="42" t="str">
        <f t="shared" si="0"/>
        <v>0000-22</v>
      </c>
      <c r="G61" s="39" t="str">
        <f t="shared" si="1"/>
        <v>g</v>
      </c>
      <c r="H61" s="129" t="str">
        <f>VLOOKUP(E61,'M.V.'!$E$6:$M$51,2,FALSE)</f>
        <v>ORDENES GENERALES</v>
      </c>
      <c r="I61" s="130"/>
      <c r="J61" s="30">
        <f>IF(VLOOKUP(E61,'M.V.'!$E$6:$M$51,3,FALSE)=0," ",VLOOKUP(E61,'M.V.'!$E$6:$M$51,3,FALSE))</f>
        <v>12</v>
      </c>
      <c r="K61" s="30" t="str">
        <f>IF(VLOOKUP(E61,'M.V.'!$E$6:$M$51,4,FALSE)=0," ",VLOOKUP(E61,'M.V.'!$E$6:$M$51,4,FALSE))</f>
        <v>X</v>
      </c>
      <c r="L61" s="30" t="str">
        <f>IF(VLOOKUP(E61,'M.V.'!$E$6:$M$51,5,FALSE)=0," ",VLOOKUP(E61,'M.V.'!$E$6:$M$51,5,FALSE))</f>
        <v xml:space="preserve"> </v>
      </c>
      <c r="M61" s="47" t="str">
        <f>IF(VLOOKUP(E61,'M.V.'!$E$6:$M$51,6,FALSE)=0," ",VLOOKUP(E61,'M.V.'!$E$6:$M$51,6,FALSE))</f>
        <v>X</v>
      </c>
      <c r="N61" s="47" t="str">
        <f>IF(VLOOKUP(E61,'M.V.'!$E$6:$M$51,7,FALSE)=0," ",VLOOKUP(E61,'M.V.'!$E$6:$M$51,7,FALSE))</f>
        <v xml:space="preserve"> </v>
      </c>
      <c r="O61" s="100" t="str">
        <f>IF(VLOOKUP(E61,'M.V.'!$E$6:$M$51,9,FALSE)=0," ",VLOOKUP(E61,'M.V.'!$E$6:$M$51,9,FALSE))</f>
        <v>Constituyen parte de la memoria histórica de la entidad y reflejan las actividades realizadas en cumplimiento de los objetivos misionales del cuerpo oficial de bomberos; Ver ficha N°. 24</v>
      </c>
    </row>
    <row r="62" spans="1:15" s="10" customFormat="1" ht="15.75" thickBot="1" x14ac:dyDescent="0.25">
      <c r="A62" s="11"/>
      <c r="B62" s="99"/>
      <c r="C62" s="81"/>
      <c r="D62" s="82"/>
      <c r="E62" s="97"/>
      <c r="F62" s="54"/>
      <c r="G62" s="55"/>
      <c r="H62" s="60"/>
      <c r="I62" s="61"/>
      <c r="J62" s="58"/>
      <c r="K62" s="58"/>
      <c r="L62" s="58"/>
      <c r="M62" s="59"/>
      <c r="N62" s="59"/>
      <c r="O62" s="106"/>
    </row>
    <row r="63" spans="1:15" s="10" customFormat="1" ht="31.5" x14ac:dyDescent="0.2">
      <c r="A63" s="11" t="s">
        <v>28</v>
      </c>
      <c r="B63" s="99">
        <v>25</v>
      </c>
      <c r="C63" s="81" t="s">
        <v>42</v>
      </c>
      <c r="D63" s="82"/>
      <c r="E63" s="97" t="str">
        <f t="shared" si="5"/>
        <v>23</v>
      </c>
      <c r="F63" s="42" t="str">
        <f t="shared" si="0"/>
        <v>0000-23</v>
      </c>
      <c r="G63" s="39" t="str">
        <f t="shared" si="1"/>
        <v>g</v>
      </c>
      <c r="H63" s="129" t="str">
        <f>VLOOKUP(E63,'M.V.'!$E$6:$M$51,2,FALSE)</f>
        <v>ORDENES INTERNAS</v>
      </c>
      <c r="I63" s="130"/>
      <c r="J63" s="30">
        <f>IF(VLOOKUP(E63,'M.V.'!$E$6:$M$51,3,FALSE)=0," ",VLOOKUP(E63,'M.V.'!$E$6:$M$51,3,FALSE))</f>
        <v>20</v>
      </c>
      <c r="K63" s="30" t="str">
        <f>IF(VLOOKUP(E63,'M.V.'!$E$6:$M$51,4,FALSE)=0," ",VLOOKUP(E63,'M.V.'!$E$6:$M$51,4,FALSE))</f>
        <v xml:space="preserve"> </v>
      </c>
      <c r="L63" s="30" t="str">
        <f>IF(VLOOKUP(E63,'M.V.'!$E$6:$M$51,5,FALSE)=0," ",VLOOKUP(E63,'M.V.'!$E$6:$M$51,5,FALSE))</f>
        <v>X</v>
      </c>
      <c r="M63" s="47" t="str">
        <f>IF(VLOOKUP(E63,'M.V.'!$E$6:$M$51,6,FALSE)=0," ",VLOOKUP(E63,'M.V.'!$E$6:$M$51,6,FALSE))</f>
        <v xml:space="preserve"> </v>
      </c>
      <c r="N63" s="47" t="str">
        <f>IF(VLOOKUP(E63,'M.V.'!$E$6:$M$51,7,FALSE)=0," ",VLOOKUP(E63,'M.V.'!$E$6:$M$51,7,FALSE))</f>
        <v xml:space="preserve"> </v>
      </c>
      <c r="O63" s="100" t="str">
        <f>IF(VLOOKUP(E63,'M.V.'!$E$6:$M$51,9,FALSE)=0," ",VLOOKUP(E63,'M.V.'!$E$6:$M$51,9,FALSE))</f>
        <v>Se eliminan una vez cumplido el tiempo de retención en el archivo central por no generar valores secundarios; Ver ficha N°. 25</v>
      </c>
    </row>
    <row r="64" spans="1:15" s="10" customFormat="1" ht="15.75" thickBot="1" x14ac:dyDescent="0.25">
      <c r="A64" s="11"/>
      <c r="B64" s="99"/>
      <c r="C64" s="81"/>
      <c r="D64" s="82"/>
      <c r="E64" s="97"/>
      <c r="F64" s="54"/>
      <c r="G64" s="55"/>
      <c r="H64" s="60"/>
      <c r="I64" s="61"/>
      <c r="J64" s="58"/>
      <c r="K64" s="58"/>
      <c r="L64" s="58"/>
      <c r="M64" s="59"/>
      <c r="N64" s="59"/>
      <c r="O64" s="106"/>
    </row>
    <row r="65" spans="1:15" s="10" customFormat="1" ht="21" x14ac:dyDescent="0.2">
      <c r="A65" s="11" t="s">
        <v>28</v>
      </c>
      <c r="B65" s="99">
        <v>26</v>
      </c>
      <c r="C65" s="81" t="s">
        <v>43</v>
      </c>
      <c r="D65" s="82"/>
      <c r="E65" s="97" t="str">
        <f t="shared" si="5"/>
        <v>24</v>
      </c>
      <c r="F65" s="42" t="str">
        <f t="shared" si="0"/>
        <v>0000-24</v>
      </c>
      <c r="G65" s="39" t="str">
        <f t="shared" si="1"/>
        <v>g</v>
      </c>
      <c r="H65" s="129" t="str">
        <f>VLOOKUP(E65,'M.V.'!$E$6:$M$51,2,FALSE)</f>
        <v>PETICIONES, QUEJAS Y RECLAMOS</v>
      </c>
      <c r="I65" s="130"/>
      <c r="J65" s="30">
        <f>IF(VLOOKUP(E65,'M.V.'!$E$6:$M$51,3,FALSE)=0," ",VLOOKUP(E65,'M.V.'!$E$6:$M$51,3,FALSE))</f>
        <v>12</v>
      </c>
      <c r="K65" s="30" t="str">
        <f>IF(VLOOKUP(E65,'M.V.'!$E$6:$M$51,4,FALSE)=0," ",VLOOKUP(E65,'M.V.'!$E$6:$M$51,4,FALSE))</f>
        <v xml:space="preserve"> </v>
      </c>
      <c r="L65" s="30" t="str">
        <f>IF(VLOOKUP(E65,'M.V.'!$E$6:$M$51,5,FALSE)=0," ",VLOOKUP(E65,'M.V.'!$E$6:$M$51,5,FALSE))</f>
        <v xml:space="preserve"> </v>
      </c>
      <c r="M65" s="47" t="str">
        <f>IF(VLOOKUP(E65,'M.V.'!$E$6:$M$51,6,FALSE)=0," ",VLOOKUP(E65,'M.V.'!$E$6:$M$51,6,FALSE))</f>
        <v>X</v>
      </c>
      <c r="N65" s="47" t="str">
        <f>IF(VLOOKUP(E65,'M.V.'!$E$6:$M$51,7,FALSE)=0," ",VLOOKUP(E65,'M.V.'!$E$6:$M$51,7,FALSE))</f>
        <v>X</v>
      </c>
      <c r="O65" s="100" t="str">
        <f>IF(VLOOKUP(E65,'M.V.'!$E$6:$M$51,9,FALSE)=0," ",VLOOKUP(E65,'M.V.'!$E$6:$M$51,9,FALSE))</f>
        <v>Seleccionar una muestra representativa del diez por ciento (10%) de la producción documental anual; Ver ficha N°. 26</v>
      </c>
    </row>
    <row r="66" spans="1:15" s="10" customFormat="1" ht="15.75" thickBot="1" x14ac:dyDescent="0.25">
      <c r="A66" s="11"/>
      <c r="B66" s="99"/>
      <c r="C66" s="81"/>
      <c r="D66" s="82"/>
      <c r="E66" s="97"/>
      <c r="F66" s="54"/>
      <c r="G66" s="55"/>
      <c r="H66" s="60"/>
      <c r="I66" s="61"/>
      <c r="J66" s="58"/>
      <c r="K66" s="58"/>
      <c r="L66" s="58"/>
      <c r="M66" s="59"/>
      <c r="N66" s="59"/>
      <c r="O66" s="106"/>
    </row>
    <row r="67" spans="1:15" s="10" customFormat="1" x14ac:dyDescent="0.2">
      <c r="A67" s="11" t="s">
        <v>28</v>
      </c>
      <c r="B67" s="86"/>
      <c r="C67" s="81" t="s">
        <v>44</v>
      </c>
      <c r="D67" s="82"/>
      <c r="E67" s="97" t="str">
        <f t="shared" si="5"/>
        <v>25</v>
      </c>
      <c r="F67" s="42" t="str">
        <f t="shared" si="0"/>
        <v>0000-25</v>
      </c>
      <c r="G67" s="39" t="str">
        <f t="shared" si="1"/>
        <v>g</v>
      </c>
      <c r="H67" s="129" t="str">
        <f>VLOOKUP(E67,'M.V.'!$E$6:$M$51,2,FALSE)</f>
        <v>PLANES</v>
      </c>
      <c r="I67" s="130"/>
      <c r="J67" s="30" t="str">
        <f>IF(VLOOKUP(E67,'M.V.'!$E$6:$M$51,3,FALSE)=0," ",VLOOKUP(E67,'M.V.'!$E$6:$M$51,3,FALSE))</f>
        <v xml:space="preserve"> </v>
      </c>
      <c r="K67" s="30" t="str">
        <f>IF(VLOOKUP(E67,'M.V.'!$E$6:$M$51,4,FALSE)=0," ",VLOOKUP(E67,'M.V.'!$E$6:$M$51,4,FALSE))</f>
        <v xml:space="preserve"> </v>
      </c>
      <c r="L67" s="30" t="str">
        <f>IF(VLOOKUP(E67,'M.V.'!$E$6:$M$51,5,FALSE)=0," ",VLOOKUP(E67,'M.V.'!$E$6:$M$51,5,FALSE))</f>
        <v xml:space="preserve"> </v>
      </c>
      <c r="M67" s="47" t="str">
        <f>IF(VLOOKUP(E67,'M.V.'!$E$6:$M$51,6,FALSE)=0," ",VLOOKUP(E67,'M.V.'!$E$6:$M$51,6,FALSE))</f>
        <v xml:space="preserve"> </v>
      </c>
      <c r="N67" s="47" t="str">
        <f>IF(VLOOKUP(E67,'M.V.'!$E$6:$M$51,7,FALSE)=0," ",VLOOKUP(E67,'M.V.'!$E$6:$M$51,7,FALSE))</f>
        <v xml:space="preserve"> </v>
      </c>
      <c r="O67" s="100" t="str">
        <f>IF(VLOOKUP(E67,'M.V.'!$E$6:$M$51,9,FALSE)=0," ",VLOOKUP(E67,'M.V.'!$E$6:$M$51,9,FALSE))</f>
        <v xml:space="preserve"> </v>
      </c>
    </row>
    <row r="68" spans="1:15" s="10" customFormat="1" ht="42" x14ac:dyDescent="0.2">
      <c r="A68" s="11" t="s">
        <v>28</v>
      </c>
      <c r="B68" s="99">
        <v>27</v>
      </c>
      <c r="C68" s="81" t="s">
        <v>44</v>
      </c>
      <c r="D68" s="82" t="s">
        <v>50</v>
      </c>
      <c r="E68" s="98" t="str">
        <f t="shared" si="3"/>
        <v>25.01</v>
      </c>
      <c r="F68" s="43" t="str">
        <f t="shared" si="0"/>
        <v>0000-25.01</v>
      </c>
      <c r="G68" s="39" t="str">
        <f t="shared" si="1"/>
        <v>c</v>
      </c>
      <c r="H68" s="131" t="str">
        <f>VLOOKUP(E68,'M.V.'!$E$6:$M$51,2,FALSE)</f>
        <v>PLANES DE ACCION</v>
      </c>
      <c r="I68" s="132"/>
      <c r="J68" s="30">
        <f>IF(VLOOKUP(E68,'M.V.'!$E$6:$M$51,3,FALSE)=0," ",VLOOKUP(E68,'M.V.'!$E$6:$M$51,3,FALSE))</f>
        <v>5</v>
      </c>
      <c r="K68" s="30" t="str">
        <f>IF(VLOOKUP(E68,'M.V.'!$E$6:$M$51,4,FALSE)=0," ",VLOOKUP(E68,'M.V.'!$E$6:$M$51,4,FALSE))</f>
        <v>X</v>
      </c>
      <c r="L68" s="30" t="str">
        <f>IF(VLOOKUP(E68,'M.V.'!$E$6:$M$51,5,FALSE)=0," ",VLOOKUP(E68,'M.V.'!$E$6:$M$51,5,FALSE))</f>
        <v xml:space="preserve"> </v>
      </c>
      <c r="M68" s="47" t="str">
        <f>IF(VLOOKUP(E68,'M.V.'!$E$6:$M$51,6,FALSE)=0," ",VLOOKUP(E68,'M.V.'!$E$6:$M$51,6,FALSE))</f>
        <v>X</v>
      </c>
      <c r="N68" s="47" t="str">
        <f>IF(VLOOKUP(E68,'M.V.'!$E$6:$M$51,7,FALSE)=0," ",VLOOKUP(E68,'M.V.'!$E$6:$M$51,7,FALSE))</f>
        <v xml:space="preserve"> </v>
      </c>
      <c r="O68" s="100" t="str">
        <f>IF(VLOOKUP(E68,'M.V.'!$E$6:$M$51,9,FALSE)=0," ",VLOOKUP(E68,'M.V.'!$E$6:$M$51,9,FALSE))</f>
        <v>Constituyen parte de la memoria histórica de la entidad, por cuanto reflejan el desarrollo de actividades misionales en cumplimiento de las funciones administrativas de cada una de las dependencias a través del tiempo; Ver ficha N°. 27</v>
      </c>
    </row>
    <row r="69" spans="1:15" s="10" customFormat="1" x14ac:dyDescent="0.2">
      <c r="A69" s="11"/>
      <c r="B69" s="99"/>
      <c r="C69" s="81"/>
      <c r="D69" s="82"/>
      <c r="E69" s="98"/>
      <c r="F69" s="63"/>
      <c r="G69" s="64"/>
      <c r="H69" s="65"/>
      <c r="I69" s="66"/>
      <c r="J69" s="67"/>
      <c r="K69" s="67"/>
      <c r="L69" s="67"/>
      <c r="M69" s="68"/>
      <c r="N69" s="68"/>
      <c r="O69" s="107"/>
    </row>
    <row r="70" spans="1:15" s="10" customFormat="1" ht="31.5" x14ac:dyDescent="0.2">
      <c r="A70" s="11" t="s">
        <v>28</v>
      </c>
      <c r="B70" s="99">
        <v>28</v>
      </c>
      <c r="C70" s="81" t="s">
        <v>44</v>
      </c>
      <c r="D70" s="82" t="s">
        <v>51</v>
      </c>
      <c r="E70" s="98" t="str">
        <f t="shared" si="3"/>
        <v>25.02</v>
      </c>
      <c r="F70" s="43" t="str">
        <f t="shared" si="0"/>
        <v>0000-25.02</v>
      </c>
      <c r="G70" s="39" t="str">
        <f t="shared" si="1"/>
        <v>c</v>
      </c>
      <c r="H70" s="131" t="str">
        <f>VLOOKUP(E70,'M.V.'!$E$6:$M$51,2,FALSE)</f>
        <v>PLANES DE COMPRAS</v>
      </c>
      <c r="I70" s="132"/>
      <c r="J70" s="30">
        <f>IF(VLOOKUP(E70,'M.V.'!$E$6:$M$51,3,FALSE)=0," ",VLOOKUP(E70,'M.V.'!$E$6:$M$51,3,FALSE))</f>
        <v>5</v>
      </c>
      <c r="K70" s="30" t="str">
        <f>IF(VLOOKUP(E70,'M.V.'!$E$6:$M$51,4,FALSE)=0," ",VLOOKUP(E70,'M.V.'!$E$6:$M$51,4,FALSE))</f>
        <v xml:space="preserve"> </v>
      </c>
      <c r="L70" s="30" t="str">
        <f>IF(VLOOKUP(E70,'M.V.'!$E$6:$M$51,5,FALSE)=0," ",VLOOKUP(E70,'M.V.'!$E$6:$M$51,5,FALSE))</f>
        <v>X</v>
      </c>
      <c r="M70" s="47" t="str">
        <f>IF(VLOOKUP(E70,'M.V.'!$E$6:$M$51,6,FALSE)=0," ",VLOOKUP(E70,'M.V.'!$E$6:$M$51,6,FALSE))</f>
        <v xml:space="preserve"> </v>
      </c>
      <c r="N70" s="47" t="str">
        <f>IF(VLOOKUP(E70,'M.V.'!$E$6:$M$51,7,FALSE)=0," ",VLOOKUP(E70,'M.V.'!$E$6:$M$51,7,FALSE))</f>
        <v xml:space="preserve"> </v>
      </c>
      <c r="O70" s="100" t="str">
        <f>IF(VLOOKUP(E70,'M.V.'!$E$6:$M$51,9,FALSE)=0," ",VLOOKUP(E70,'M.V.'!$E$6:$M$51,9,FALSE))</f>
        <v>Se eliminan una vez cumplido el tiempo de retención en el archivo central por no generar valores secundarios y porque se actualizan permanentemente; Ver ficha N°. 28</v>
      </c>
    </row>
    <row r="71" spans="1:15" s="10" customFormat="1" x14ac:dyDescent="0.2">
      <c r="A71" s="11"/>
      <c r="B71" s="99"/>
      <c r="C71" s="81"/>
      <c r="D71" s="82"/>
      <c r="E71" s="98"/>
      <c r="F71" s="63"/>
      <c r="G71" s="64"/>
      <c r="H71" s="65"/>
      <c r="I71" s="66"/>
      <c r="J71" s="67"/>
      <c r="K71" s="67"/>
      <c r="L71" s="67"/>
      <c r="M71" s="68"/>
      <c r="N71" s="68"/>
      <c r="O71" s="107"/>
    </row>
    <row r="72" spans="1:15" s="10" customFormat="1" ht="31.5" x14ac:dyDescent="0.2">
      <c r="A72" s="11" t="s">
        <v>28</v>
      </c>
      <c r="B72" s="99">
        <v>29</v>
      </c>
      <c r="C72" s="81" t="s">
        <v>44</v>
      </c>
      <c r="D72" s="82" t="s">
        <v>52</v>
      </c>
      <c r="E72" s="98" t="str">
        <f t="shared" si="3"/>
        <v>25.03</v>
      </c>
      <c r="F72" s="43" t="str">
        <f t="shared" si="0"/>
        <v>0000-25.03</v>
      </c>
      <c r="G72" s="39" t="str">
        <f t="shared" si="1"/>
        <v>c</v>
      </c>
      <c r="H72" s="131" t="str">
        <f>VLOOKUP(E72,'M.V.'!$E$6:$M$51,2,FALSE)</f>
        <v>PLANES DE CONTINGENCIA</v>
      </c>
      <c r="I72" s="132"/>
      <c r="J72" s="30">
        <f>IF(VLOOKUP(E72,'M.V.'!$E$6:$M$51,3,FALSE)=0," ",VLOOKUP(E72,'M.V.'!$E$6:$M$51,3,FALSE))</f>
        <v>5</v>
      </c>
      <c r="K72" s="30" t="str">
        <f>IF(VLOOKUP(E72,'M.V.'!$E$6:$M$51,4,FALSE)=0," ",VLOOKUP(E72,'M.V.'!$E$6:$M$51,4,FALSE))</f>
        <v xml:space="preserve"> </v>
      </c>
      <c r="L72" s="30" t="str">
        <f>IF(VLOOKUP(E72,'M.V.'!$E$6:$M$51,5,FALSE)=0," ",VLOOKUP(E72,'M.V.'!$E$6:$M$51,5,FALSE))</f>
        <v>X</v>
      </c>
      <c r="M72" s="47" t="str">
        <f>IF(VLOOKUP(E72,'M.V.'!$E$6:$M$51,6,FALSE)=0," ",VLOOKUP(E72,'M.V.'!$E$6:$M$51,6,FALSE))</f>
        <v xml:space="preserve"> </v>
      </c>
      <c r="N72" s="47" t="str">
        <f>IF(VLOOKUP(E72,'M.V.'!$E$6:$M$51,7,FALSE)=0," ",VLOOKUP(E72,'M.V.'!$E$6:$M$51,7,FALSE))</f>
        <v xml:space="preserve"> </v>
      </c>
      <c r="O72" s="100" t="str">
        <f>IF(VLOOKUP(E72,'M.V.'!$E$6:$M$51,9,FALSE)=0," ",VLOOKUP(E72,'M.V.'!$E$6:$M$51,9,FALSE))</f>
        <v>Se eliminan una vez cumplido el tiempo de retención en el archivo central por no generar valores secundarios y porque se actualizan permanentemente; Ver ficha N°. 29</v>
      </c>
    </row>
    <row r="73" spans="1:15" s="10" customFormat="1" x14ac:dyDescent="0.2">
      <c r="A73" s="11"/>
      <c r="B73" s="99"/>
      <c r="C73" s="81"/>
      <c r="D73" s="82"/>
      <c r="E73" s="98"/>
      <c r="F73" s="63"/>
      <c r="G73" s="64"/>
      <c r="H73" s="65"/>
      <c r="I73" s="66"/>
      <c r="J73" s="67"/>
      <c r="K73" s="67"/>
      <c r="L73" s="67"/>
      <c r="M73" s="68"/>
      <c r="N73" s="68"/>
      <c r="O73" s="107"/>
    </row>
    <row r="74" spans="1:15" s="10" customFormat="1" ht="31.5" x14ac:dyDescent="0.2">
      <c r="A74" s="11" t="s">
        <v>28</v>
      </c>
      <c r="B74" s="99">
        <v>30</v>
      </c>
      <c r="C74" s="81" t="s">
        <v>44</v>
      </c>
      <c r="D74" s="82" t="s">
        <v>53</v>
      </c>
      <c r="E74" s="98" t="str">
        <f t="shared" si="3"/>
        <v>25.04</v>
      </c>
      <c r="F74" s="43" t="str">
        <f t="shared" si="0"/>
        <v>0000-25.04</v>
      </c>
      <c r="G74" s="39" t="str">
        <f t="shared" si="1"/>
        <v>c</v>
      </c>
      <c r="H74" s="131" t="str">
        <f>VLOOKUP(E74,'M.V.'!$E$6:$M$51,2,FALSE)</f>
        <v>PLANES DE EMERGENCIA EXTERNOS</v>
      </c>
      <c r="I74" s="132"/>
      <c r="J74" s="30">
        <f>IF(VLOOKUP(E74,'M.V.'!$E$6:$M$51,3,FALSE)=0," ",VLOOKUP(E74,'M.V.'!$E$6:$M$51,3,FALSE))</f>
        <v>5</v>
      </c>
      <c r="K74" s="30" t="str">
        <f>IF(VLOOKUP(E74,'M.V.'!$E$6:$M$51,4,FALSE)=0," ",VLOOKUP(E74,'M.V.'!$E$6:$M$51,4,FALSE))</f>
        <v xml:space="preserve"> </v>
      </c>
      <c r="L74" s="30" t="str">
        <f>IF(VLOOKUP(E74,'M.V.'!$E$6:$M$51,5,FALSE)=0," ",VLOOKUP(E74,'M.V.'!$E$6:$M$51,5,FALSE))</f>
        <v>X</v>
      </c>
      <c r="M74" s="47" t="str">
        <f>IF(VLOOKUP(E74,'M.V.'!$E$6:$M$51,6,FALSE)=0," ",VLOOKUP(E74,'M.V.'!$E$6:$M$51,6,FALSE))</f>
        <v xml:space="preserve"> </v>
      </c>
      <c r="N74" s="47" t="str">
        <f>IF(VLOOKUP(E74,'M.V.'!$E$6:$M$51,7,FALSE)=0," ",VLOOKUP(E74,'M.V.'!$E$6:$M$51,7,FALSE))</f>
        <v xml:space="preserve"> </v>
      </c>
      <c r="O74" s="100" t="str">
        <f>IF(VLOOKUP(E74,'M.V.'!$E$6:$M$51,9,FALSE)=0," ",VLOOKUP(E74,'M.V.'!$E$6:$M$51,9,FALSE))</f>
        <v>Se eliminan una vez cumplido el tiempo de retención en el  archivo central por no generar valores secundarios y porque se actualizan permanentemente; Ver ficha N°. 30</v>
      </c>
    </row>
    <row r="75" spans="1:15" s="10" customFormat="1" x14ac:dyDescent="0.2">
      <c r="A75" s="11"/>
      <c r="B75" s="99"/>
      <c r="C75" s="81"/>
      <c r="D75" s="82"/>
      <c r="E75" s="98"/>
      <c r="F75" s="63"/>
      <c r="G75" s="64"/>
      <c r="H75" s="65"/>
      <c r="I75" s="66"/>
      <c r="J75" s="67"/>
      <c r="K75" s="67"/>
      <c r="L75" s="67"/>
      <c r="M75" s="68"/>
      <c r="N75" s="68"/>
      <c r="O75" s="107"/>
    </row>
    <row r="76" spans="1:15" s="10" customFormat="1" ht="31.5" x14ac:dyDescent="0.2">
      <c r="A76" s="11" t="s">
        <v>28</v>
      </c>
      <c r="B76" s="99">
        <v>31</v>
      </c>
      <c r="C76" s="81" t="s">
        <v>44</v>
      </c>
      <c r="D76" s="82" t="s">
        <v>54</v>
      </c>
      <c r="E76" s="98" t="str">
        <f t="shared" si="3"/>
        <v>25.05</v>
      </c>
      <c r="F76" s="43" t="str">
        <f t="shared" si="0"/>
        <v>0000-25.05</v>
      </c>
      <c r="G76" s="39" t="str">
        <f t="shared" si="1"/>
        <v>c</v>
      </c>
      <c r="H76" s="131" t="str">
        <f>VLOOKUP(E76,'M.V.'!$E$6:$M$51,2,FALSE)</f>
        <v>PLANES ESTRATEGICOS</v>
      </c>
      <c r="I76" s="132"/>
      <c r="J76" s="30">
        <f>IF(VLOOKUP(E76,'M.V.'!$E$6:$M$51,3,FALSE)=0," ",VLOOKUP(E76,'M.V.'!$E$6:$M$51,3,FALSE))</f>
        <v>5</v>
      </c>
      <c r="K76" s="30" t="str">
        <f>IF(VLOOKUP(E76,'M.V.'!$E$6:$M$51,4,FALSE)=0," ",VLOOKUP(E76,'M.V.'!$E$6:$M$51,4,FALSE))</f>
        <v xml:space="preserve"> </v>
      </c>
      <c r="L76" s="30" t="str">
        <f>IF(VLOOKUP(E76,'M.V.'!$E$6:$M$51,5,FALSE)=0," ",VLOOKUP(E76,'M.V.'!$E$6:$M$51,5,FALSE))</f>
        <v>X</v>
      </c>
      <c r="M76" s="47" t="str">
        <f>IF(VLOOKUP(E76,'M.V.'!$E$6:$M$51,6,FALSE)=0," ",VLOOKUP(E76,'M.V.'!$E$6:$M$51,6,FALSE))</f>
        <v xml:space="preserve"> </v>
      </c>
      <c r="N76" s="47" t="str">
        <f>IF(VLOOKUP(E76,'M.V.'!$E$6:$M$51,7,FALSE)=0," ",VLOOKUP(E76,'M.V.'!$E$6:$M$51,7,FALSE))</f>
        <v xml:space="preserve"> </v>
      </c>
      <c r="O76" s="100" t="str">
        <f>IF(VLOOKUP(E76,'M.V.'!$E$6:$M$51,9,FALSE)=0," ",VLOOKUP(E76,'M.V.'!$E$6:$M$51,9,FALSE))</f>
        <v>Se eliminan una vez cumplido el tiempo de retención en el  archivo central por no generar valores secundarios y porque se actualizan permanentemente; Ver ficha N°. 31</v>
      </c>
    </row>
    <row r="77" spans="1:15" s="10" customFormat="1" ht="15.75" thickBot="1" x14ac:dyDescent="0.25">
      <c r="A77" s="11"/>
      <c r="B77" s="99"/>
      <c r="C77" s="81"/>
      <c r="D77" s="82"/>
      <c r="E77" s="98"/>
      <c r="F77" s="62"/>
      <c r="G77" s="55"/>
      <c r="H77" s="56"/>
      <c r="I77" s="57"/>
      <c r="J77" s="58"/>
      <c r="K77" s="58"/>
      <c r="L77" s="58"/>
      <c r="M77" s="59"/>
      <c r="N77" s="59"/>
      <c r="O77" s="106"/>
    </row>
    <row r="78" spans="1:15" s="10" customFormat="1" ht="31.5" x14ac:dyDescent="0.2">
      <c r="A78" s="11" t="s">
        <v>28</v>
      </c>
      <c r="B78" s="99">
        <v>32</v>
      </c>
      <c r="C78" s="81" t="s">
        <v>45</v>
      </c>
      <c r="D78" s="82"/>
      <c r="E78" s="97" t="str">
        <f t="shared" ref="E78:E82" si="6">C78</f>
        <v>26</v>
      </c>
      <c r="F78" s="42" t="str">
        <f t="shared" si="0"/>
        <v>0000-26</v>
      </c>
      <c r="G78" s="39" t="str">
        <f t="shared" si="1"/>
        <v>g</v>
      </c>
      <c r="H78" s="129" t="str">
        <f>VLOOKUP(E78,'M.V.'!$E$6:$M$51,2,FALSE)</f>
        <v>PRESTAMOS</v>
      </c>
      <c r="I78" s="130"/>
      <c r="J78" s="30">
        <f>IF(VLOOKUP(E78,'M.V.'!$E$6:$M$51,3,FALSE)=0," ",VLOOKUP(E78,'M.V.'!$E$6:$M$51,3,FALSE))</f>
        <v>12</v>
      </c>
      <c r="K78" s="30" t="str">
        <f>IF(VLOOKUP(E78,'M.V.'!$E$6:$M$51,4,FALSE)=0," ",VLOOKUP(E78,'M.V.'!$E$6:$M$51,4,FALSE))</f>
        <v xml:space="preserve"> </v>
      </c>
      <c r="L78" s="30" t="str">
        <f>IF(VLOOKUP(E78,'M.V.'!$E$6:$M$51,5,FALSE)=0," ",VLOOKUP(E78,'M.V.'!$E$6:$M$51,5,FALSE))</f>
        <v>X</v>
      </c>
      <c r="M78" s="47" t="str">
        <f>IF(VLOOKUP(E78,'M.V.'!$E$6:$M$51,6,FALSE)=0," ",VLOOKUP(E78,'M.V.'!$E$6:$M$51,6,FALSE))</f>
        <v xml:space="preserve"> </v>
      </c>
      <c r="N78" s="47" t="str">
        <f>IF(VLOOKUP(E78,'M.V.'!$E$6:$M$51,7,FALSE)=0," ",VLOOKUP(E78,'M.V.'!$E$6:$M$51,7,FALSE))</f>
        <v xml:space="preserve"> </v>
      </c>
      <c r="O78" s="100" t="str">
        <f>IF(VLOOKUP(E78,'M.V.'!$E$6:$M$51,9,FALSE)=0," ",VLOOKUP(E78,'M.V.'!$E$6:$M$51,9,FALSE))</f>
        <v>Se eliminan una vez cumplido el tiempo de retención en el  archivo central por no generar valores secundarios; Ver ficha N°. 32</v>
      </c>
    </row>
    <row r="79" spans="1:15" s="10" customFormat="1" ht="15.75" thickBot="1" x14ac:dyDescent="0.25">
      <c r="A79" s="11"/>
      <c r="B79" s="99"/>
      <c r="C79" s="81"/>
      <c r="D79" s="82"/>
      <c r="E79" s="97"/>
      <c r="F79" s="54"/>
      <c r="G79" s="55"/>
      <c r="H79" s="60"/>
      <c r="I79" s="61"/>
      <c r="J79" s="58"/>
      <c r="K79" s="58"/>
      <c r="L79" s="58"/>
      <c r="M79" s="59"/>
      <c r="N79" s="59"/>
      <c r="O79" s="106"/>
    </row>
    <row r="80" spans="1:15" s="10" customFormat="1" ht="52.5" x14ac:dyDescent="0.2">
      <c r="A80" s="11" t="s">
        <v>28</v>
      </c>
      <c r="B80" s="99">
        <v>33</v>
      </c>
      <c r="C80" s="81" t="s">
        <v>46</v>
      </c>
      <c r="D80" s="82"/>
      <c r="E80" s="97" t="str">
        <f t="shared" si="6"/>
        <v>27</v>
      </c>
      <c r="F80" s="42" t="str">
        <f t="shared" si="0"/>
        <v>0000-27</v>
      </c>
      <c r="G80" s="39" t="str">
        <f t="shared" si="1"/>
        <v>g</v>
      </c>
      <c r="H80" s="129" t="str">
        <f>VLOOKUP(E80,'M.V.'!$E$6:$M$51,2,FALSE)</f>
        <v>PROCESOS DISCIPLINARIOS</v>
      </c>
      <c r="I80" s="130"/>
      <c r="J80" s="30">
        <f>IF(VLOOKUP(E80,'M.V.'!$E$6:$M$51,3,FALSE)=0," ",VLOOKUP(E80,'M.V.'!$E$6:$M$51,3,FALSE))</f>
        <v>14</v>
      </c>
      <c r="K80" s="30" t="str">
        <f>IF(VLOOKUP(E80,'M.V.'!$E$6:$M$51,4,FALSE)=0," ",VLOOKUP(E80,'M.V.'!$E$6:$M$51,4,FALSE))</f>
        <v xml:space="preserve"> </v>
      </c>
      <c r="L80" s="30" t="str">
        <f>IF(VLOOKUP(E80,'M.V.'!$E$6:$M$51,5,FALSE)=0," ",VLOOKUP(E80,'M.V.'!$E$6:$M$51,5,FALSE))</f>
        <v xml:space="preserve"> </v>
      </c>
      <c r="M80" s="47" t="str">
        <f>IF(VLOOKUP(E80,'M.V.'!$E$6:$M$51,6,FALSE)=0," ",VLOOKUP(E80,'M.V.'!$E$6:$M$51,6,FALSE))</f>
        <v>X</v>
      </c>
      <c r="N80" s="47" t="str">
        <f>IF(VLOOKUP(E80,'M.V.'!$E$6:$M$51,7,FALSE)=0," ",VLOOKUP(E80,'M.V.'!$E$6:$M$51,7,FALSE))</f>
        <v>X</v>
      </c>
      <c r="O80" s="100" t="str">
        <f>IF(VLOOKUP(E80,'M.V.'!$E$6:$M$51,9,FALSE)=0," ",VLOOKUP(E80,'M.V.'!$E$6:$M$51,9,FALSE))</f>
        <v>Se debe hacer una selección combinada por muestreo aleatorio simple, aplicado al total de expedientes por cada nivel de cargo administrativo (10%), y por tipo de falta investigada o sancionada, privilegiando las faltas más graves o complejas; Ver ficha N°. 33</v>
      </c>
    </row>
    <row r="81" spans="1:15" s="10" customFormat="1" ht="15.75" thickBot="1" x14ac:dyDescent="0.25">
      <c r="A81" s="11"/>
      <c r="B81" s="99"/>
      <c r="C81" s="81"/>
      <c r="D81" s="82"/>
      <c r="E81" s="97"/>
      <c r="F81" s="54"/>
      <c r="G81" s="55"/>
      <c r="H81" s="60"/>
      <c r="I81" s="61"/>
      <c r="J81" s="58"/>
      <c r="K81" s="58"/>
      <c r="L81" s="58"/>
      <c r="M81" s="59"/>
      <c r="N81" s="59"/>
      <c r="O81" s="106"/>
    </row>
    <row r="82" spans="1:15" s="10" customFormat="1" x14ac:dyDescent="0.2">
      <c r="A82" s="11" t="s">
        <v>28</v>
      </c>
      <c r="B82" s="86"/>
      <c r="C82" s="81" t="s">
        <v>47</v>
      </c>
      <c r="D82" s="82"/>
      <c r="E82" s="97" t="str">
        <f t="shared" si="6"/>
        <v>28</v>
      </c>
      <c r="F82" s="42" t="str">
        <f t="shared" si="0"/>
        <v>0000-28</v>
      </c>
      <c r="G82" s="39" t="str">
        <f t="shared" si="1"/>
        <v>g</v>
      </c>
      <c r="H82" s="129" t="str">
        <f>VLOOKUP(E82,'M.V.'!$E$6:$M$51,2,FALSE)</f>
        <v>PROGRAMAS</v>
      </c>
      <c r="I82" s="130"/>
      <c r="J82" s="30" t="str">
        <f>IF(VLOOKUP(E82,'M.V.'!$E$6:$M$51,3,FALSE)=0," ",VLOOKUP(E82,'M.V.'!$E$6:$M$51,3,FALSE))</f>
        <v xml:space="preserve"> </v>
      </c>
      <c r="K82" s="30" t="str">
        <f>IF(VLOOKUP(E82,'M.V.'!$E$6:$M$51,4,FALSE)=0," ",VLOOKUP(E82,'M.V.'!$E$6:$M$51,4,FALSE))</f>
        <v xml:space="preserve"> </v>
      </c>
      <c r="L82" s="30" t="str">
        <f>IF(VLOOKUP(E82,'M.V.'!$E$6:$M$51,5,FALSE)=0," ",VLOOKUP(E82,'M.V.'!$E$6:$M$51,5,FALSE))</f>
        <v xml:space="preserve"> </v>
      </c>
      <c r="M82" s="47" t="str">
        <f>IF(VLOOKUP(E82,'M.V.'!$E$6:$M$51,6,FALSE)=0," ",VLOOKUP(E82,'M.V.'!$E$6:$M$51,6,FALSE))</f>
        <v xml:space="preserve"> </v>
      </c>
      <c r="N82" s="47" t="str">
        <f>IF(VLOOKUP(E82,'M.V.'!$E$6:$M$51,7,FALSE)=0," ",VLOOKUP(E82,'M.V.'!$E$6:$M$51,7,FALSE))</f>
        <v xml:space="preserve"> </v>
      </c>
      <c r="O82" s="100" t="str">
        <f>IF(VLOOKUP(E82,'M.V.'!$E$6:$M$51,9,FALSE)=0," ",VLOOKUP(E82,'M.V.'!$E$6:$M$51,9,FALSE))</f>
        <v xml:space="preserve"> </v>
      </c>
    </row>
    <row r="83" spans="1:15" s="10" customFormat="1" ht="31.5" x14ac:dyDescent="0.2">
      <c r="A83" s="11" t="s">
        <v>28</v>
      </c>
      <c r="B83" s="99">
        <v>34</v>
      </c>
      <c r="C83" s="81" t="s">
        <v>47</v>
      </c>
      <c r="D83" s="82" t="s">
        <v>50</v>
      </c>
      <c r="E83" s="98" t="str">
        <f t="shared" si="3"/>
        <v>28.01</v>
      </c>
      <c r="F83" s="43" t="str">
        <f t="shared" si="0"/>
        <v>0000-28.01</v>
      </c>
      <c r="G83" s="39" t="str">
        <f t="shared" si="1"/>
        <v>c</v>
      </c>
      <c r="H83" s="131" t="str">
        <f>VLOOKUP(E83,'M.V.'!$E$6:$M$51,2,FALSE)</f>
        <v>PROGRAMAS DE BIENESTAR SOCIAL</v>
      </c>
      <c r="I83" s="132"/>
      <c r="J83" s="30">
        <f>IF(VLOOKUP(E83,'M.V.'!$E$6:$M$51,3,FALSE)=0," ",VLOOKUP(E83,'M.V.'!$E$6:$M$51,3,FALSE))</f>
        <v>2</v>
      </c>
      <c r="K83" s="30" t="str">
        <f>IF(VLOOKUP(E83,'M.V.'!$E$6:$M$51,4,FALSE)=0," ",VLOOKUP(E83,'M.V.'!$E$6:$M$51,4,FALSE))</f>
        <v xml:space="preserve"> </v>
      </c>
      <c r="L83" s="30" t="str">
        <f>IF(VLOOKUP(E83,'M.V.'!$E$6:$M$51,5,FALSE)=0," ",VLOOKUP(E83,'M.V.'!$E$6:$M$51,5,FALSE))</f>
        <v>X</v>
      </c>
      <c r="M83" s="47" t="str">
        <f>IF(VLOOKUP(E83,'M.V.'!$E$6:$M$51,6,FALSE)=0," ",VLOOKUP(E83,'M.V.'!$E$6:$M$51,6,FALSE))</f>
        <v xml:space="preserve"> </v>
      </c>
      <c r="N83" s="47" t="str">
        <f>IF(VLOOKUP(E83,'M.V.'!$E$6:$M$51,7,FALSE)=0," ",VLOOKUP(E83,'M.V.'!$E$6:$M$51,7,FALSE))</f>
        <v xml:space="preserve"> </v>
      </c>
      <c r="O83" s="100" t="str">
        <f>IF(VLOOKUP(E83,'M.V.'!$E$6:$M$51,9,FALSE)=0," ",VLOOKUP(E83,'M.V.'!$E$6:$M$51,9,FALSE))</f>
        <v>Se eliminan una vez cumplido el tiempo de retención en el archivo central por no generar valores secundarios; Ver ficha N°. 34</v>
      </c>
    </row>
    <row r="84" spans="1:15" s="10" customFormat="1" x14ac:dyDescent="0.2">
      <c r="A84" s="11"/>
      <c r="B84" s="99"/>
      <c r="C84" s="81"/>
      <c r="D84" s="82"/>
      <c r="E84" s="98"/>
      <c r="F84" s="63"/>
      <c r="G84" s="64"/>
      <c r="H84" s="65"/>
      <c r="I84" s="66"/>
      <c r="J84" s="67"/>
      <c r="K84" s="67"/>
      <c r="L84" s="67"/>
      <c r="M84" s="68"/>
      <c r="N84" s="68"/>
      <c r="O84" s="107"/>
    </row>
    <row r="85" spans="1:15" s="10" customFormat="1" ht="31.5" x14ac:dyDescent="0.2">
      <c r="A85" s="11" t="s">
        <v>28</v>
      </c>
      <c r="B85" s="99">
        <v>35</v>
      </c>
      <c r="C85" s="81" t="s">
        <v>47</v>
      </c>
      <c r="D85" s="82" t="s">
        <v>51</v>
      </c>
      <c r="E85" s="98" t="str">
        <f t="shared" si="3"/>
        <v>28.02</v>
      </c>
      <c r="F85" s="43" t="str">
        <f t="shared" si="0"/>
        <v>0000-28.02</v>
      </c>
      <c r="G85" s="39" t="str">
        <f t="shared" si="1"/>
        <v>c</v>
      </c>
      <c r="H85" s="131" t="str">
        <f>VLOOKUP(E85,'M.V.'!$E$6:$M$51,2,FALSE)</f>
        <v>PROGRAMAS DE CAPACITACION</v>
      </c>
      <c r="I85" s="132"/>
      <c r="J85" s="30">
        <f>IF(VLOOKUP(E85,'M.V.'!$E$6:$M$51,3,FALSE)=0," ",VLOOKUP(E85,'M.V.'!$E$6:$M$51,3,FALSE))</f>
        <v>3</v>
      </c>
      <c r="K85" s="30" t="str">
        <f>IF(VLOOKUP(E85,'M.V.'!$E$6:$M$51,4,FALSE)=0," ",VLOOKUP(E85,'M.V.'!$E$6:$M$51,4,FALSE))</f>
        <v xml:space="preserve"> </v>
      </c>
      <c r="L85" s="30" t="str">
        <f>IF(VLOOKUP(E85,'M.V.'!$E$6:$M$51,5,FALSE)=0," ",VLOOKUP(E85,'M.V.'!$E$6:$M$51,5,FALSE))</f>
        <v xml:space="preserve"> </v>
      </c>
      <c r="M85" s="47" t="str">
        <f>IF(VLOOKUP(E85,'M.V.'!$E$6:$M$51,6,FALSE)=0," ",VLOOKUP(E85,'M.V.'!$E$6:$M$51,6,FALSE))</f>
        <v>X</v>
      </c>
      <c r="N85" s="47" t="str">
        <f>IF(VLOOKUP(E85,'M.V.'!$E$6:$M$51,7,FALSE)=0," ",VLOOKUP(E85,'M.V.'!$E$6:$M$51,7,FALSE))</f>
        <v>X</v>
      </c>
      <c r="O85" s="100" t="str">
        <f>IF(VLOOKUP(E85,'M.V.'!$E$6:$M$51,9,FALSE)=0," ",VLOOKUP(E85,'M.V.'!$E$6:$M$51,9,FALSE))</f>
        <v>Seleccionar la documentación que corresponda a los cursos de formación como Bomberos tanto para ingreso como de ascenso; Ver ficha N°. 35</v>
      </c>
    </row>
    <row r="86" spans="1:15" s="10" customFormat="1" x14ac:dyDescent="0.2">
      <c r="A86" s="11"/>
      <c r="B86" s="99"/>
      <c r="C86" s="81"/>
      <c r="D86" s="82"/>
      <c r="E86" s="98"/>
      <c r="F86" s="63"/>
      <c r="G86" s="64"/>
      <c r="H86" s="65"/>
      <c r="I86" s="66"/>
      <c r="J86" s="67"/>
      <c r="K86" s="67"/>
      <c r="L86" s="67"/>
      <c r="M86" s="68"/>
      <c r="N86" s="68"/>
      <c r="O86" s="107"/>
    </row>
    <row r="87" spans="1:15" s="10" customFormat="1" ht="31.5" x14ac:dyDescent="0.2">
      <c r="A87" s="11" t="s">
        <v>28</v>
      </c>
      <c r="B87" s="99">
        <v>36</v>
      </c>
      <c r="C87" s="81" t="s">
        <v>47</v>
      </c>
      <c r="D87" s="82" t="s">
        <v>52</v>
      </c>
      <c r="E87" s="98" t="str">
        <f t="shared" si="3"/>
        <v>28.03</v>
      </c>
      <c r="F87" s="43" t="str">
        <f t="shared" si="0"/>
        <v>0000-28.03</v>
      </c>
      <c r="G87" s="39" t="str">
        <f t="shared" si="1"/>
        <v>c</v>
      </c>
      <c r="H87" s="131" t="str">
        <f>VLOOKUP(E87,'M.V.'!$E$6:$M$51,2,FALSE)</f>
        <v>PROGRAMAS DE MANTENIMIENTO DE MAQUINAS DE BOMBEROS</v>
      </c>
      <c r="I87" s="132"/>
      <c r="J87" s="30">
        <f>IF(VLOOKUP(E87,'M.V.'!$E$6:$M$51,3,FALSE)=0," ",VLOOKUP(E87,'M.V.'!$E$6:$M$51,3,FALSE))</f>
        <v>2</v>
      </c>
      <c r="K87" s="30" t="str">
        <f>IF(VLOOKUP(E87,'M.V.'!$E$6:$M$51,4,FALSE)=0," ",VLOOKUP(E87,'M.V.'!$E$6:$M$51,4,FALSE))</f>
        <v xml:space="preserve"> </v>
      </c>
      <c r="L87" s="30" t="str">
        <f>IF(VLOOKUP(E87,'M.V.'!$E$6:$M$51,5,FALSE)=0," ",VLOOKUP(E87,'M.V.'!$E$6:$M$51,5,FALSE))</f>
        <v>X</v>
      </c>
      <c r="M87" s="47" t="str">
        <f>IF(VLOOKUP(E87,'M.V.'!$E$6:$M$51,6,FALSE)=0," ",VLOOKUP(E87,'M.V.'!$E$6:$M$51,6,FALSE))</f>
        <v xml:space="preserve"> </v>
      </c>
      <c r="N87" s="47" t="str">
        <f>IF(VLOOKUP(E87,'M.V.'!$E$6:$M$51,7,FALSE)=0," ",VLOOKUP(E87,'M.V.'!$E$6:$M$51,7,FALSE))</f>
        <v xml:space="preserve"> </v>
      </c>
      <c r="O87" s="100" t="str">
        <f>IF(VLOOKUP(E87,'M.V.'!$E$6:$M$51,9,FALSE)=0," ",VLOOKUP(E87,'M.V.'!$E$6:$M$51,9,FALSE))</f>
        <v>Se eliminan una vez cumplido el tiempo de retención en el  archivo central por no generar valores secundarios; Ver ficha N°. 36</v>
      </c>
    </row>
    <row r="88" spans="1:15" s="10" customFormat="1" ht="15.75" thickBot="1" x14ac:dyDescent="0.25">
      <c r="A88" s="11"/>
      <c r="B88" s="99"/>
      <c r="C88" s="81"/>
      <c r="D88" s="82"/>
      <c r="E88" s="98"/>
      <c r="F88" s="62"/>
      <c r="G88" s="55"/>
      <c r="H88" s="56"/>
      <c r="I88" s="57"/>
      <c r="J88" s="58"/>
      <c r="K88" s="58"/>
      <c r="L88" s="58"/>
      <c r="M88" s="59"/>
      <c r="N88" s="59"/>
      <c r="O88" s="106"/>
    </row>
    <row r="89" spans="1:15" s="10" customFormat="1" ht="31.5" x14ac:dyDescent="0.2">
      <c r="A89" s="11" t="s">
        <v>28</v>
      </c>
      <c r="B89" s="99">
        <v>37</v>
      </c>
      <c r="C89" s="81" t="s">
        <v>48</v>
      </c>
      <c r="D89" s="82"/>
      <c r="E89" s="97" t="str">
        <f t="shared" ref="E89:E97" si="7">C89</f>
        <v>29</v>
      </c>
      <c r="F89" s="42" t="str">
        <f t="shared" si="0"/>
        <v>0000-29</v>
      </c>
      <c r="G89" s="39" t="str">
        <f t="shared" si="1"/>
        <v>g</v>
      </c>
      <c r="H89" s="129" t="str">
        <f>VLOOKUP(E89,'M.V.'!$E$6:$M$51,2,FALSE)</f>
        <v>RECIBOS DE CAJA</v>
      </c>
      <c r="I89" s="130"/>
      <c r="J89" s="30">
        <f>IF(VLOOKUP(E89,'M.V.'!$E$6:$M$51,3,FALSE)=0," ",VLOOKUP(E89,'M.V.'!$E$6:$M$51,3,FALSE))</f>
        <v>12</v>
      </c>
      <c r="K89" s="30" t="str">
        <f>IF(VLOOKUP(E89,'M.V.'!$E$6:$M$51,4,FALSE)=0," ",VLOOKUP(E89,'M.V.'!$E$6:$M$51,4,FALSE))</f>
        <v xml:space="preserve"> </v>
      </c>
      <c r="L89" s="30" t="str">
        <f>IF(VLOOKUP(E89,'M.V.'!$E$6:$M$51,5,FALSE)=0," ",VLOOKUP(E89,'M.V.'!$E$6:$M$51,5,FALSE))</f>
        <v>X</v>
      </c>
      <c r="M89" s="47" t="str">
        <f>IF(VLOOKUP(E89,'M.V.'!$E$6:$M$51,6,FALSE)=0," ",VLOOKUP(E89,'M.V.'!$E$6:$M$51,6,FALSE))</f>
        <v xml:space="preserve"> </v>
      </c>
      <c r="N89" s="47" t="str">
        <f>IF(VLOOKUP(E89,'M.V.'!$E$6:$M$51,7,FALSE)=0," ",VLOOKUP(E89,'M.V.'!$E$6:$M$51,7,FALSE))</f>
        <v xml:space="preserve"> </v>
      </c>
      <c r="O89" s="100" t="str">
        <f>IF(VLOOKUP(E89,'M.V.'!$E$6:$M$51,9,FALSE)=0," ",VLOOKUP(E89,'M.V.'!$E$6:$M$51,9,FALSE))</f>
        <v>Se eliminan una vez cumplido el tiempo de retención en el archivo central por no generar valores secundarios; Ver ficha N°. 37</v>
      </c>
    </row>
    <row r="90" spans="1:15" s="10" customFormat="1" ht="15.75" thickBot="1" x14ac:dyDescent="0.25">
      <c r="A90" s="11"/>
      <c r="B90" s="99"/>
      <c r="C90" s="81"/>
      <c r="D90" s="82"/>
      <c r="E90" s="97"/>
      <c r="F90" s="54"/>
      <c r="G90" s="55"/>
      <c r="H90" s="60"/>
      <c r="I90" s="61"/>
      <c r="J90" s="58"/>
      <c r="K90" s="58"/>
      <c r="L90" s="58"/>
      <c r="M90" s="59"/>
      <c r="N90" s="59"/>
      <c r="O90" s="106"/>
    </row>
    <row r="91" spans="1:15" s="10" customFormat="1" ht="31.5" x14ac:dyDescent="0.2">
      <c r="A91" s="11" t="s">
        <v>28</v>
      </c>
      <c r="B91" s="99">
        <v>38</v>
      </c>
      <c r="C91" s="81" t="s">
        <v>49</v>
      </c>
      <c r="D91" s="82"/>
      <c r="E91" s="97" t="str">
        <f t="shared" si="7"/>
        <v>30</v>
      </c>
      <c r="F91" s="42" t="str">
        <f t="shared" si="0"/>
        <v>0000-30</v>
      </c>
      <c r="G91" s="39" t="str">
        <f t="shared" si="1"/>
        <v>g</v>
      </c>
      <c r="H91" s="129" t="str">
        <f>VLOOKUP(E91,'M.V.'!$E$6:$M$51,2,FALSE)</f>
        <v>REGISTRO DE LLAMADAS DE EMERGENCIA</v>
      </c>
      <c r="I91" s="130"/>
      <c r="J91" s="30">
        <f>IF(VLOOKUP(E91,'M.V.'!$E$6:$M$51,3,FALSE)=0," ",VLOOKUP(E91,'M.V.'!$E$6:$M$51,3,FALSE))</f>
        <v>5</v>
      </c>
      <c r="K91" s="30" t="str">
        <f>IF(VLOOKUP(E91,'M.V.'!$E$6:$M$51,4,FALSE)=0," ",VLOOKUP(E91,'M.V.'!$E$6:$M$51,4,FALSE))</f>
        <v xml:space="preserve"> </v>
      </c>
      <c r="L91" s="30" t="str">
        <f>IF(VLOOKUP(E91,'M.V.'!$E$6:$M$51,5,FALSE)=0," ",VLOOKUP(E91,'M.V.'!$E$6:$M$51,5,FALSE))</f>
        <v>X</v>
      </c>
      <c r="M91" s="47" t="str">
        <f>IF(VLOOKUP(E91,'M.V.'!$E$6:$M$51,6,FALSE)=0," ",VLOOKUP(E91,'M.V.'!$E$6:$M$51,6,FALSE))</f>
        <v xml:space="preserve"> </v>
      </c>
      <c r="N91" s="47" t="str">
        <f>IF(VLOOKUP(E91,'M.V.'!$E$6:$M$51,7,FALSE)=0," ",VLOOKUP(E91,'M.V.'!$E$6:$M$51,7,FALSE))</f>
        <v xml:space="preserve"> </v>
      </c>
      <c r="O91" s="100" t="str">
        <f>IF(VLOOKUP(E91,'M.V.'!$E$6:$M$51,9,FALSE)=0," ",VLOOKUP(E91,'M.V.'!$E$6:$M$51,9,FALSE))</f>
        <v>Se eliminan una vez cumplido el tiempo de retención en el archivo central por no generar valores secundarios; Ver ficha N°. 38</v>
      </c>
    </row>
    <row r="92" spans="1:15" s="10" customFormat="1" ht="15.75" thickBot="1" x14ac:dyDescent="0.25">
      <c r="A92" s="11"/>
      <c r="B92" s="99"/>
      <c r="C92" s="81"/>
      <c r="D92" s="82"/>
      <c r="E92" s="97"/>
      <c r="F92" s="54"/>
      <c r="G92" s="55"/>
      <c r="H92" s="60"/>
      <c r="I92" s="61"/>
      <c r="J92" s="58"/>
      <c r="K92" s="58"/>
      <c r="L92" s="58"/>
      <c r="M92" s="59"/>
      <c r="N92" s="59"/>
      <c r="O92" s="106"/>
    </row>
    <row r="93" spans="1:15" s="10" customFormat="1" ht="42" x14ac:dyDescent="0.2">
      <c r="A93" s="11" t="s">
        <v>28</v>
      </c>
      <c r="B93" s="99">
        <v>39</v>
      </c>
      <c r="C93" s="81" t="s">
        <v>130</v>
      </c>
      <c r="D93" s="82"/>
      <c r="E93" s="97" t="str">
        <f t="shared" si="7"/>
        <v>31</v>
      </c>
      <c r="F93" s="42" t="str">
        <f t="shared" si="0"/>
        <v>0000-31</v>
      </c>
      <c r="G93" s="39" t="str">
        <f t="shared" si="1"/>
        <v>g</v>
      </c>
      <c r="H93" s="129" t="str">
        <f>VLOOKUP(E93,'M.V.'!$E$6:$M$51,2,FALSE)</f>
        <v>REPORTE DIARIO DE SERVICIOS DE EMERGENCIA ATENDIDOS</v>
      </c>
      <c r="I93" s="130"/>
      <c r="J93" s="30">
        <f>IF(VLOOKUP(E93,'M.V.'!$E$6:$M$51,3,FALSE)=0," ",VLOOKUP(E93,'M.V.'!$E$6:$M$51,3,FALSE))</f>
        <v>5</v>
      </c>
      <c r="K93" s="30" t="str">
        <f>IF(VLOOKUP(E93,'M.V.'!$E$6:$M$51,4,FALSE)=0," ",VLOOKUP(E93,'M.V.'!$E$6:$M$51,4,FALSE))</f>
        <v xml:space="preserve"> </v>
      </c>
      <c r="L93" s="30" t="str">
        <f>IF(VLOOKUP(E93,'M.V.'!$E$6:$M$51,5,FALSE)=0," ",VLOOKUP(E93,'M.V.'!$E$6:$M$51,5,FALSE))</f>
        <v>X</v>
      </c>
      <c r="M93" s="47" t="str">
        <f>IF(VLOOKUP(E93,'M.V.'!$E$6:$M$51,6,FALSE)=0," ",VLOOKUP(E93,'M.V.'!$E$6:$M$51,6,FALSE))</f>
        <v xml:space="preserve"> </v>
      </c>
      <c r="N93" s="47" t="str">
        <f>IF(VLOOKUP(E93,'M.V.'!$E$6:$M$51,7,FALSE)=0," ",VLOOKUP(E93,'M.V.'!$E$6:$M$51,7,FALSE))</f>
        <v xml:space="preserve"> </v>
      </c>
      <c r="O93" s="100" t="str">
        <f>IF(VLOOKUP(E93,'M.V.'!$E$6:$M$51,9,FALSE)=0," ",VLOOKUP(E93,'M.V.'!$E$6:$M$51,9,FALSE))</f>
        <v>Se eliminan por no generar valores secundarios y la información se encuentra detallada en otros asuntos documentales, como las minutas y los informes de servicios, series estas de conservación total; Ver ficha N°. 39</v>
      </c>
    </row>
    <row r="94" spans="1:15" s="10" customFormat="1" ht="15.75" thickBot="1" x14ac:dyDescent="0.25">
      <c r="A94" s="11"/>
      <c r="B94" s="99"/>
      <c r="C94" s="81"/>
      <c r="D94" s="82"/>
      <c r="E94" s="97"/>
      <c r="F94" s="54"/>
      <c r="G94" s="55"/>
      <c r="H94" s="60"/>
      <c r="I94" s="61"/>
      <c r="J94" s="58"/>
      <c r="K94" s="58"/>
      <c r="L94" s="58"/>
      <c r="M94" s="59"/>
      <c r="N94" s="59"/>
      <c r="O94" s="106"/>
    </row>
    <row r="95" spans="1:15" s="10" customFormat="1" ht="31.5" x14ac:dyDescent="0.2">
      <c r="A95" s="11" t="s">
        <v>28</v>
      </c>
      <c r="B95" s="99">
        <v>40</v>
      </c>
      <c r="C95" s="82" t="s">
        <v>133</v>
      </c>
      <c r="D95" s="82"/>
      <c r="E95" s="97" t="str">
        <f t="shared" si="7"/>
        <v>32</v>
      </c>
      <c r="F95" s="42" t="str">
        <f t="shared" si="0"/>
        <v>0000-32</v>
      </c>
      <c r="G95" s="39" t="str">
        <f t="shared" si="1"/>
        <v>g</v>
      </c>
      <c r="H95" s="129" t="str">
        <f>VLOOKUP(E95,'M.V.'!$E$6:$M$51,2,FALSE)</f>
        <v>RESOLUCIONES</v>
      </c>
      <c r="I95" s="130"/>
      <c r="J95" s="30">
        <f>IF(VLOOKUP(E95,'M.V.'!$E$6:$M$51,3,FALSE)=0," ",VLOOKUP(E95,'M.V.'!$E$6:$M$51,3,FALSE))</f>
        <v>12</v>
      </c>
      <c r="K95" s="30" t="str">
        <f>IF(VLOOKUP(E95,'M.V.'!$E$6:$M$51,4,FALSE)=0," ",VLOOKUP(E95,'M.V.'!$E$6:$M$51,4,FALSE))</f>
        <v>X</v>
      </c>
      <c r="L95" s="30" t="str">
        <f>IF(VLOOKUP(E95,'M.V.'!$E$6:$M$51,5,FALSE)=0," ",VLOOKUP(E95,'M.V.'!$E$6:$M$51,5,FALSE))</f>
        <v xml:space="preserve"> </v>
      </c>
      <c r="M95" s="47" t="str">
        <f>IF(VLOOKUP(E95,'M.V.'!$E$6:$M$51,6,FALSE)=0," ",VLOOKUP(E95,'M.V.'!$E$6:$M$51,6,FALSE))</f>
        <v>X</v>
      </c>
      <c r="N95" s="47" t="str">
        <f>IF(VLOOKUP(E95,'M.V.'!$E$6:$M$51,7,FALSE)=0," ",VLOOKUP(E95,'M.V.'!$E$6:$M$51,7,FALSE))</f>
        <v xml:space="preserve"> </v>
      </c>
      <c r="O95" s="100" t="str">
        <f>IF(VLOOKUP(E95,'M.V.'!$E$6:$M$51,9,FALSE)=0," ",VLOOKUP(E95,'M.V.'!$E$6:$M$51,9,FALSE))</f>
        <v>Constituyen parte de la memoria histórica de la entidad por cuanto son el testimonio de la toma de decisiones administrativas; Ver ficha N°. 40</v>
      </c>
    </row>
    <row r="96" spans="1:15" s="10" customFormat="1" ht="15.75" thickBot="1" x14ac:dyDescent="0.25">
      <c r="A96" s="11"/>
      <c r="B96" s="99"/>
      <c r="C96" s="82"/>
      <c r="D96" s="82"/>
      <c r="E96" s="97"/>
      <c r="F96" s="54"/>
      <c r="G96" s="55"/>
      <c r="H96" s="60"/>
      <c r="I96" s="61"/>
      <c r="J96" s="58"/>
      <c r="K96" s="58"/>
      <c r="L96" s="58"/>
      <c r="M96" s="59"/>
      <c r="N96" s="59"/>
      <c r="O96" s="106"/>
    </row>
    <row r="97" spans="1:15" s="10" customFormat="1" ht="31.5" x14ac:dyDescent="0.2">
      <c r="A97" s="11" t="s">
        <v>28</v>
      </c>
      <c r="B97" s="99">
        <v>41</v>
      </c>
      <c r="C97" s="82" t="s">
        <v>136</v>
      </c>
      <c r="D97" s="82"/>
      <c r="E97" s="97" t="str">
        <f t="shared" si="7"/>
        <v>33</v>
      </c>
      <c r="F97" s="42" t="str">
        <f t="shared" si="0"/>
        <v>0000-33</v>
      </c>
      <c r="G97" s="39" t="str">
        <f t="shared" si="1"/>
        <v>g</v>
      </c>
      <c r="H97" s="129" t="str">
        <f>VLOOKUP(E97,'M.V.'!$E$6:$M$51,2,FALSE)</f>
        <v>SOLICITUDES DE LICENCIAS DE FUNCIONAMIENTO</v>
      </c>
      <c r="I97" s="130"/>
      <c r="J97" s="30">
        <f>IF(VLOOKUP(E97,'M.V.'!$E$6:$M$51,3,FALSE)=0," ",VLOOKUP(E97,'M.V.'!$E$6:$M$51,3,FALSE))</f>
        <v>5</v>
      </c>
      <c r="K97" s="30" t="str">
        <f>IF(VLOOKUP(E97,'M.V.'!$E$6:$M$51,4,FALSE)=0," ",VLOOKUP(E97,'M.V.'!$E$6:$M$51,4,FALSE))</f>
        <v xml:space="preserve"> </v>
      </c>
      <c r="L97" s="30" t="str">
        <f>IF(VLOOKUP(E97,'M.V.'!$E$6:$M$51,5,FALSE)=0," ",VLOOKUP(E97,'M.V.'!$E$6:$M$51,5,FALSE))</f>
        <v>X</v>
      </c>
      <c r="M97" s="47" t="str">
        <f>IF(VLOOKUP(E97,'M.V.'!$E$6:$M$51,6,FALSE)=0," ",VLOOKUP(E97,'M.V.'!$E$6:$M$51,6,FALSE))</f>
        <v xml:space="preserve"> </v>
      </c>
      <c r="N97" s="47" t="str">
        <f>IF(VLOOKUP(E97,'M.V.'!$E$6:$M$51,7,FALSE)=0," ",VLOOKUP(E97,'M.V.'!$E$6:$M$51,7,FALSE))</f>
        <v xml:space="preserve"> </v>
      </c>
      <c r="O97" s="100" t="str">
        <f>IF(VLOOKUP(E97,'M.V.'!$E$6:$M$51,9,FALSE)=0," ",VLOOKUP(E97,'M.V.'!$E$6:$M$51,9,FALSE))</f>
        <v>Se eliminan una vez cumplido el tiempo de retención en el archivo central por no generar valores secundarios; Ver ficha N°. 41</v>
      </c>
    </row>
    <row r="98" spans="1:15" s="10" customFormat="1" ht="13.5" thickBot="1" x14ac:dyDescent="0.25">
      <c r="A98" s="12"/>
      <c r="B98" s="11"/>
      <c r="C98" s="12"/>
      <c r="D98" s="12"/>
      <c r="E98" s="12"/>
      <c r="F98" s="13"/>
      <c r="G98" s="37"/>
      <c r="H98" s="158"/>
      <c r="I98" s="159"/>
      <c r="J98" s="14"/>
      <c r="K98" s="48"/>
      <c r="L98" s="48"/>
      <c r="M98" s="48"/>
      <c r="N98" s="48"/>
      <c r="O98" s="15"/>
    </row>
    <row r="99" spans="1:15" s="10" customFormat="1" ht="12.75" x14ac:dyDescent="0.2">
      <c r="A99" s="12"/>
      <c r="B99" s="11"/>
      <c r="C99" s="12"/>
      <c r="D99" s="12"/>
      <c r="E99" s="12"/>
      <c r="F99" s="16"/>
      <c r="G99" s="35"/>
      <c r="H99" s="17"/>
      <c r="I99" s="17"/>
      <c r="J99" s="18"/>
      <c r="K99" s="49"/>
      <c r="L99" s="49"/>
      <c r="M99" s="49"/>
      <c r="N99" s="49"/>
      <c r="O99" s="19"/>
    </row>
    <row r="100" spans="1:15" s="10" customFormat="1" ht="12.75" x14ac:dyDescent="0.2">
      <c r="A100" s="12"/>
      <c r="B100" s="11"/>
      <c r="C100" s="12"/>
      <c r="D100" s="12"/>
      <c r="E100" s="12"/>
      <c r="F100" s="16"/>
      <c r="G100" s="35"/>
      <c r="H100" s="17"/>
      <c r="I100" s="17"/>
      <c r="J100" s="18"/>
      <c r="K100" s="49"/>
      <c r="L100" s="49"/>
      <c r="M100" s="49"/>
      <c r="N100" s="49"/>
      <c r="O100" s="19"/>
    </row>
    <row r="101" spans="1:15" s="10" customFormat="1" ht="12.75" x14ac:dyDescent="0.2">
      <c r="A101" s="12"/>
      <c r="B101" s="11"/>
      <c r="C101" s="12"/>
      <c r="D101" s="12"/>
      <c r="E101" s="12"/>
      <c r="F101" s="16"/>
      <c r="G101" s="35"/>
      <c r="H101" s="17"/>
      <c r="I101" s="17"/>
      <c r="J101" s="18"/>
      <c r="K101" s="49"/>
      <c r="L101" s="49"/>
      <c r="M101" s="49"/>
      <c r="N101" s="49"/>
      <c r="O101" s="19"/>
    </row>
    <row r="102" spans="1:15" s="10" customFormat="1" ht="12.75" x14ac:dyDescent="0.2">
      <c r="A102" s="12"/>
      <c r="B102" s="11"/>
      <c r="C102" s="12"/>
      <c r="D102" s="12"/>
      <c r="E102" s="12"/>
      <c r="F102" s="16"/>
      <c r="G102" s="35"/>
      <c r="H102" s="17"/>
      <c r="I102" s="17"/>
      <c r="J102" s="18"/>
      <c r="K102" s="49"/>
      <c r="L102" s="49"/>
      <c r="M102" s="49"/>
      <c r="N102" s="49"/>
      <c r="O102" s="19"/>
    </row>
    <row r="103" spans="1:15" s="10" customFormat="1" ht="12.75" x14ac:dyDescent="0.2">
      <c r="A103" s="12"/>
      <c r="B103" s="11"/>
      <c r="C103" s="12"/>
      <c r="D103" s="12"/>
      <c r="E103" s="12"/>
      <c r="F103" s="16"/>
      <c r="G103" s="35"/>
      <c r="H103" s="17"/>
      <c r="I103" s="17"/>
      <c r="J103" s="18"/>
      <c r="K103" s="49"/>
      <c r="L103" s="49"/>
      <c r="M103" s="49"/>
      <c r="N103" s="49"/>
      <c r="O103" s="19"/>
    </row>
    <row r="104" spans="1:15" s="10" customFormat="1" ht="12.75" x14ac:dyDescent="0.2">
      <c r="A104" s="12"/>
      <c r="B104" s="11"/>
      <c r="C104" s="12"/>
      <c r="D104" s="12"/>
      <c r="E104" s="12"/>
      <c r="F104" s="16"/>
      <c r="G104" s="35"/>
      <c r="H104" s="17"/>
      <c r="I104" s="17"/>
      <c r="J104" s="18"/>
      <c r="K104" s="49"/>
      <c r="L104" s="49"/>
      <c r="M104" s="49"/>
      <c r="N104" s="49"/>
      <c r="O104" s="19"/>
    </row>
    <row r="105" spans="1:15" s="10" customFormat="1" ht="12.75" x14ac:dyDescent="0.2">
      <c r="A105" s="12"/>
      <c r="B105" s="11"/>
      <c r="C105" s="12"/>
      <c r="D105" s="12"/>
      <c r="E105" s="12"/>
      <c r="F105" s="16"/>
      <c r="G105" s="35"/>
      <c r="H105" s="17"/>
      <c r="I105" s="17"/>
      <c r="J105" s="18"/>
      <c r="K105" s="49"/>
      <c r="L105" s="49"/>
      <c r="M105" s="49"/>
      <c r="N105" s="49"/>
      <c r="O105" s="19"/>
    </row>
    <row r="106" spans="1:15" s="10" customFormat="1" ht="12.75" x14ac:dyDescent="0.2">
      <c r="A106" s="12"/>
      <c r="B106" s="11"/>
      <c r="C106" s="12"/>
      <c r="D106" s="12"/>
      <c r="E106" s="12"/>
      <c r="F106" s="16"/>
      <c r="G106" s="35"/>
      <c r="H106" s="17"/>
      <c r="I106" s="17"/>
      <c r="J106" s="18"/>
      <c r="K106" s="49"/>
      <c r="L106" s="49"/>
      <c r="M106" s="49"/>
      <c r="N106" s="49"/>
      <c r="O106" s="19"/>
    </row>
    <row r="107" spans="1:15" s="10" customFormat="1" ht="12.75" x14ac:dyDescent="0.2">
      <c r="A107" s="12"/>
      <c r="B107" s="11"/>
      <c r="C107" s="12"/>
      <c r="D107" s="12"/>
      <c r="E107" s="12"/>
      <c r="F107" s="16"/>
      <c r="G107" s="35"/>
      <c r="H107" s="17"/>
      <c r="I107" s="17"/>
      <c r="J107" s="18"/>
      <c r="K107" s="49"/>
      <c r="L107" s="49"/>
      <c r="M107" s="49"/>
      <c r="N107" s="49"/>
      <c r="O107" s="19"/>
    </row>
    <row r="108" spans="1:15" s="10" customFormat="1" ht="12.75" x14ac:dyDescent="0.2">
      <c r="A108" s="12"/>
      <c r="B108" s="11"/>
      <c r="C108" s="12"/>
      <c r="D108" s="12"/>
      <c r="E108" s="12"/>
      <c r="F108" s="16"/>
      <c r="G108" s="35"/>
      <c r="H108" s="17"/>
      <c r="I108" s="17"/>
      <c r="J108" s="18"/>
      <c r="K108" s="49"/>
      <c r="L108" s="49"/>
      <c r="M108" s="49"/>
      <c r="N108" s="49"/>
      <c r="O108" s="19"/>
    </row>
    <row r="109" spans="1:15" s="10" customFormat="1" ht="12.75" x14ac:dyDescent="0.2">
      <c r="A109" s="12"/>
      <c r="B109" s="11"/>
      <c r="C109" s="12"/>
      <c r="D109" s="12"/>
      <c r="E109" s="12"/>
      <c r="F109" s="16"/>
      <c r="G109" s="35"/>
      <c r="H109" s="17"/>
      <c r="I109" s="17"/>
      <c r="J109" s="18"/>
      <c r="K109" s="49"/>
      <c r="L109" s="49"/>
      <c r="M109" s="49"/>
      <c r="N109" s="49"/>
      <c r="O109" s="19"/>
    </row>
    <row r="110" spans="1:15" s="10" customFormat="1" ht="12.75" x14ac:dyDescent="0.2">
      <c r="A110" s="12"/>
      <c r="B110" s="11"/>
      <c r="C110" s="12"/>
      <c r="D110" s="12"/>
      <c r="E110" s="12"/>
      <c r="F110" s="16"/>
      <c r="G110" s="35"/>
      <c r="H110" s="17"/>
      <c r="I110" s="17"/>
      <c r="J110" s="18"/>
      <c r="K110" s="49"/>
      <c r="L110" s="49"/>
      <c r="M110" s="49"/>
      <c r="N110" s="49"/>
      <c r="O110" s="19"/>
    </row>
    <row r="111" spans="1:15" s="10" customFormat="1" ht="12.75" x14ac:dyDescent="0.2">
      <c r="A111" s="12"/>
      <c r="B111" s="11"/>
      <c r="C111" s="12"/>
      <c r="D111" s="12"/>
      <c r="E111" s="12"/>
      <c r="F111" s="16"/>
      <c r="G111" s="35"/>
      <c r="H111" s="17"/>
      <c r="I111" s="17"/>
      <c r="J111" s="18"/>
      <c r="K111" s="49"/>
      <c r="L111" s="49"/>
      <c r="M111" s="49"/>
      <c r="N111" s="49"/>
      <c r="O111" s="19"/>
    </row>
    <row r="112" spans="1:15" s="10" customFormat="1" ht="12.75" x14ac:dyDescent="0.2">
      <c r="A112" s="12"/>
      <c r="B112" s="11"/>
      <c r="C112" s="12"/>
      <c r="D112" s="12"/>
      <c r="E112" s="12"/>
      <c r="F112" s="16"/>
      <c r="G112" s="35"/>
      <c r="H112" s="17"/>
      <c r="I112" s="17"/>
      <c r="J112" s="18"/>
      <c r="K112" s="49"/>
      <c r="L112" s="49"/>
      <c r="M112" s="49"/>
      <c r="N112" s="49"/>
      <c r="O112" s="19"/>
    </row>
    <row r="113" spans="1:16" s="10" customFormat="1" ht="12.75" x14ac:dyDescent="0.2">
      <c r="A113" s="12"/>
      <c r="B113" s="11"/>
      <c r="C113" s="12"/>
      <c r="D113" s="12"/>
      <c r="E113" s="12"/>
      <c r="F113" s="16"/>
      <c r="G113" s="35"/>
      <c r="H113" s="17"/>
      <c r="I113" s="17"/>
      <c r="J113" s="18"/>
      <c r="K113" s="49"/>
      <c r="L113" s="49"/>
      <c r="M113" s="49"/>
      <c r="N113" s="49"/>
      <c r="O113" s="19"/>
    </row>
    <row r="114" spans="1:16" s="10" customFormat="1" ht="12.75" x14ac:dyDescent="0.2">
      <c r="A114" s="12"/>
      <c r="B114" s="11"/>
      <c r="C114" s="12"/>
      <c r="D114" s="12"/>
      <c r="E114" s="12"/>
      <c r="F114" s="16"/>
      <c r="G114" s="35"/>
      <c r="H114" s="17"/>
      <c r="I114" s="17"/>
      <c r="J114" s="18"/>
      <c r="K114" s="49"/>
      <c r="L114" s="49"/>
      <c r="M114" s="49"/>
      <c r="N114" s="49"/>
      <c r="O114" s="19"/>
    </row>
    <row r="115" spans="1:16" s="10" customFormat="1" ht="12.75" x14ac:dyDescent="0.2">
      <c r="A115" s="12"/>
      <c r="B115" s="11"/>
      <c r="C115" s="12"/>
      <c r="D115" s="12"/>
      <c r="E115" s="12"/>
      <c r="F115" s="16"/>
      <c r="G115" s="35"/>
      <c r="H115" s="17"/>
      <c r="I115" s="17"/>
      <c r="J115" s="18"/>
      <c r="K115" s="49"/>
      <c r="L115" s="49"/>
      <c r="M115" s="49"/>
      <c r="N115" s="49"/>
      <c r="O115" s="19"/>
    </row>
    <row r="116" spans="1:16" s="10" customFormat="1" ht="12.75" x14ac:dyDescent="0.2">
      <c r="A116" s="12"/>
      <c r="B116" s="11"/>
      <c r="C116" s="12"/>
      <c r="D116" s="12"/>
      <c r="E116" s="12"/>
      <c r="F116" s="16"/>
      <c r="G116" s="35"/>
      <c r="H116" s="17"/>
      <c r="I116" s="17"/>
      <c r="J116" s="18"/>
      <c r="K116" s="49"/>
      <c r="L116" s="49"/>
      <c r="M116" s="49"/>
      <c r="N116" s="49"/>
      <c r="O116" s="19"/>
    </row>
    <row r="117" spans="1:16" s="10" customFormat="1" ht="12.75" x14ac:dyDescent="0.2">
      <c r="A117" s="12"/>
      <c r="B117" s="11"/>
      <c r="C117" s="12"/>
      <c r="D117" s="12"/>
      <c r="E117" s="12"/>
      <c r="F117" s="16"/>
      <c r="G117" s="35"/>
      <c r="H117" s="17"/>
      <c r="I117" s="17"/>
      <c r="J117" s="18"/>
      <c r="K117" s="49"/>
      <c r="L117" s="49"/>
      <c r="M117" s="49"/>
      <c r="N117" s="49"/>
      <c r="O117" s="19"/>
    </row>
    <row r="118" spans="1:16" s="10" customFormat="1" ht="12.75" x14ac:dyDescent="0.2">
      <c r="A118" s="12"/>
      <c r="B118" s="11"/>
      <c r="C118" s="12"/>
      <c r="D118" s="12"/>
      <c r="E118" s="12"/>
      <c r="F118" s="16"/>
      <c r="G118" s="35"/>
      <c r="H118" s="17"/>
      <c r="I118" s="17"/>
      <c r="J118" s="18"/>
      <c r="K118" s="49"/>
      <c r="L118" s="49"/>
      <c r="M118" s="49"/>
      <c r="N118" s="49"/>
      <c r="O118" s="19"/>
    </row>
    <row r="119" spans="1:16" s="10" customFormat="1" ht="12.75" x14ac:dyDescent="0.2">
      <c r="A119" s="12"/>
      <c r="B119" s="11"/>
      <c r="C119" s="12"/>
      <c r="D119" s="12"/>
      <c r="E119" s="12"/>
      <c r="F119" s="16"/>
      <c r="G119" s="35"/>
      <c r="H119" s="17"/>
      <c r="I119" s="17"/>
      <c r="J119" s="18"/>
      <c r="K119" s="49"/>
      <c r="L119" s="49"/>
      <c r="M119" s="49"/>
      <c r="N119" s="49"/>
      <c r="O119" s="19"/>
    </row>
    <row r="120" spans="1:16" s="10" customFormat="1" ht="12.75" x14ac:dyDescent="0.2">
      <c r="A120" s="12"/>
      <c r="B120" s="11"/>
      <c r="C120" s="12"/>
      <c r="D120" s="12"/>
      <c r="E120" s="12"/>
      <c r="F120" s="16"/>
      <c r="G120" s="35"/>
      <c r="H120" s="17"/>
      <c r="I120" s="17"/>
      <c r="J120" s="18"/>
      <c r="K120" s="49"/>
      <c r="L120" s="49"/>
      <c r="M120" s="49"/>
      <c r="N120" s="49"/>
      <c r="O120" s="19"/>
    </row>
    <row r="121" spans="1:16" s="10" customFormat="1" ht="12.75" x14ac:dyDescent="0.2">
      <c r="A121" s="12"/>
      <c r="B121" s="11"/>
      <c r="C121" s="12"/>
      <c r="D121" s="12"/>
      <c r="E121" s="12"/>
      <c r="F121" s="16"/>
      <c r="G121" s="35"/>
      <c r="H121" s="17"/>
      <c r="I121" s="17"/>
      <c r="J121" s="18"/>
      <c r="K121" s="49"/>
      <c r="L121" s="49"/>
      <c r="M121" s="49"/>
      <c r="N121" s="49"/>
      <c r="O121" s="19"/>
    </row>
    <row r="122" spans="1:16" s="10" customFormat="1" ht="12.75" x14ac:dyDescent="0.2">
      <c r="A122" s="12"/>
      <c r="B122" s="11"/>
      <c r="C122" s="12"/>
      <c r="D122" s="12"/>
      <c r="E122" s="12"/>
      <c r="F122" s="16"/>
      <c r="G122" s="35"/>
      <c r="H122" s="17"/>
      <c r="I122" s="17"/>
      <c r="J122" s="18"/>
      <c r="K122" s="49"/>
      <c r="L122" s="49"/>
      <c r="M122" s="49"/>
      <c r="N122" s="49"/>
      <c r="O122" s="19"/>
    </row>
    <row r="123" spans="1:16" s="10" customFormat="1" ht="12.75" x14ac:dyDescent="0.2">
      <c r="A123" s="12"/>
      <c r="B123" s="11"/>
      <c r="C123" s="12"/>
      <c r="D123" s="12"/>
      <c r="E123" s="12"/>
      <c r="F123" s="16"/>
      <c r="G123" s="35"/>
      <c r="H123" s="17"/>
      <c r="I123" s="17"/>
      <c r="J123" s="18"/>
      <c r="K123" s="49"/>
      <c r="L123" s="49"/>
      <c r="M123" s="49"/>
      <c r="N123" s="49"/>
      <c r="O123" s="19"/>
    </row>
    <row r="124" spans="1:16" s="10" customFormat="1" ht="12.75" x14ac:dyDescent="0.2">
      <c r="A124" s="12"/>
      <c r="B124" s="11"/>
      <c r="C124" s="12"/>
      <c r="D124" s="12"/>
      <c r="E124" s="12"/>
      <c r="F124" s="16"/>
      <c r="G124" s="35"/>
      <c r="H124" s="17"/>
      <c r="I124" s="17"/>
      <c r="J124" s="18"/>
      <c r="K124" s="49"/>
      <c r="L124" s="49"/>
      <c r="M124" s="49"/>
      <c r="N124" s="49"/>
      <c r="O124" s="19"/>
    </row>
    <row r="125" spans="1:16" s="10" customFormat="1" ht="12.75" x14ac:dyDescent="0.2">
      <c r="A125" s="12"/>
      <c r="B125" s="11"/>
      <c r="C125" s="12"/>
      <c r="D125" s="12"/>
      <c r="E125" s="12"/>
      <c r="F125" s="16"/>
      <c r="G125" s="35"/>
      <c r="H125" s="17"/>
      <c r="I125" s="17"/>
      <c r="J125" s="18"/>
      <c r="K125" s="49"/>
      <c r="L125" s="49"/>
      <c r="M125" s="49"/>
      <c r="N125" s="49"/>
      <c r="O125" s="19"/>
    </row>
    <row r="126" spans="1:16" s="10" customFormat="1" ht="15" customHeight="1" x14ac:dyDescent="0.2">
      <c r="A126" s="12"/>
      <c r="B126" s="11"/>
      <c r="C126" s="12"/>
      <c r="D126" s="12"/>
      <c r="E126" s="12"/>
      <c r="F126" s="153" t="s">
        <v>4</v>
      </c>
      <c r="G126" s="153"/>
      <c r="H126" s="153"/>
      <c r="I126" s="153"/>
      <c r="J126" s="23"/>
      <c r="K126" s="50"/>
      <c r="L126" s="50"/>
      <c r="M126" s="50"/>
      <c r="N126" s="50"/>
      <c r="O126" s="38"/>
      <c r="P126" s="38"/>
    </row>
    <row r="127" spans="1:16" s="10" customFormat="1" ht="13.5" customHeight="1" x14ac:dyDescent="0.2">
      <c r="A127" s="12"/>
      <c r="B127" s="11"/>
      <c r="C127" s="12"/>
      <c r="D127" s="12"/>
      <c r="E127" s="12"/>
      <c r="F127" s="69" t="s">
        <v>15</v>
      </c>
      <c r="G127" s="23" t="s">
        <v>16</v>
      </c>
      <c r="H127" s="23"/>
      <c r="I127" s="23" t="s">
        <v>23</v>
      </c>
      <c r="J127" s="23"/>
      <c r="K127" s="51"/>
      <c r="L127" s="51"/>
      <c r="M127" s="101"/>
      <c r="N127" s="101"/>
      <c r="O127" s="102"/>
      <c r="P127" s="103"/>
    </row>
    <row r="128" spans="1:16" s="10" customFormat="1" ht="13.5" customHeight="1" x14ac:dyDescent="0.2">
      <c r="A128" s="12"/>
      <c r="B128" s="11"/>
      <c r="C128" s="12"/>
      <c r="D128" s="12"/>
      <c r="E128" s="12"/>
      <c r="F128" s="69" t="s">
        <v>19</v>
      </c>
      <c r="G128" s="23" t="s">
        <v>18</v>
      </c>
      <c r="H128" s="23"/>
      <c r="I128" s="23" t="s">
        <v>22</v>
      </c>
      <c r="J128" s="23"/>
      <c r="K128" s="51"/>
      <c r="L128" s="51"/>
      <c r="M128" s="105"/>
      <c r="N128" s="105"/>
      <c r="O128" s="105"/>
      <c r="P128" s="103"/>
    </row>
    <row r="129" spans="1:16" s="10" customFormat="1" ht="13.5" customHeight="1" x14ac:dyDescent="0.2">
      <c r="A129" s="12"/>
      <c r="B129" s="11"/>
      <c r="C129" s="12"/>
      <c r="D129" s="12"/>
      <c r="E129" s="12"/>
      <c r="F129" s="24" t="s">
        <v>5</v>
      </c>
      <c r="G129" s="23" t="s">
        <v>17</v>
      </c>
      <c r="H129" s="23"/>
      <c r="I129" s="23" t="s">
        <v>21</v>
      </c>
      <c r="J129" s="23"/>
      <c r="K129" s="51"/>
      <c r="L129" s="51"/>
      <c r="M129" s="105"/>
      <c r="N129" s="105"/>
      <c r="O129" s="105"/>
      <c r="P129" s="104"/>
    </row>
    <row r="130" spans="1:16" s="10" customFormat="1" ht="13.5" customHeight="1" x14ac:dyDescent="0.2">
      <c r="A130" s="12"/>
      <c r="B130" s="11"/>
      <c r="C130" s="12"/>
      <c r="D130" s="12"/>
      <c r="E130" s="12"/>
      <c r="F130" s="24"/>
      <c r="G130" s="23"/>
      <c r="H130" s="23"/>
      <c r="K130" s="51"/>
      <c r="L130" s="51"/>
      <c r="M130" s="52"/>
      <c r="N130" s="52"/>
      <c r="P130" s="104"/>
    </row>
    <row r="131" spans="1:16" s="10" customFormat="1" ht="13.5" customHeight="1" x14ac:dyDescent="0.2">
      <c r="A131" s="12"/>
      <c r="B131" s="11"/>
      <c r="C131" s="12"/>
      <c r="D131" s="12"/>
      <c r="E131" s="12"/>
      <c r="F131" s="24"/>
      <c r="G131" s="23"/>
      <c r="H131" s="23"/>
      <c r="K131" s="53"/>
      <c r="L131" s="53"/>
      <c r="M131" s="52"/>
      <c r="N131" s="52"/>
    </row>
    <row r="132" spans="1:16" s="10" customFormat="1" ht="13.5" customHeight="1" x14ac:dyDescent="0.2">
      <c r="A132" s="12"/>
      <c r="B132" s="11"/>
      <c r="C132" s="12"/>
      <c r="D132" s="12"/>
      <c r="E132" s="12"/>
      <c r="F132" s="24"/>
      <c r="G132" s="23"/>
      <c r="H132" s="23"/>
      <c r="I132" s="23"/>
      <c r="J132" s="22"/>
      <c r="K132" s="53"/>
      <c r="L132" s="53"/>
      <c r="M132" s="53"/>
      <c r="N132" s="53"/>
      <c r="O132" s="4"/>
    </row>
  </sheetData>
  <sheetProtection selectLockedCells="1" selectUnlockedCells="1"/>
  <mergeCells count="60">
    <mergeCell ref="F126:I126"/>
    <mergeCell ref="E10:E11"/>
    <mergeCell ref="B10:B11"/>
    <mergeCell ref="H13:I13"/>
    <mergeCell ref="H32:I32"/>
    <mergeCell ref="H67:I67"/>
    <mergeCell ref="H70:I70"/>
    <mergeCell ref="H74:I74"/>
    <mergeCell ref="H76:I76"/>
    <mergeCell ref="H98:I98"/>
    <mergeCell ref="H24:I24"/>
    <mergeCell ref="H28:I28"/>
    <mergeCell ref="H12:I12"/>
    <mergeCell ref="H21:I21"/>
    <mergeCell ref="H83:I83"/>
    <mergeCell ref="H91:I91"/>
    <mergeCell ref="A10:A11"/>
    <mergeCell ref="C10:C11"/>
    <mergeCell ref="D10:D11"/>
    <mergeCell ref="F10:F11"/>
    <mergeCell ref="J10:J11"/>
    <mergeCell ref="H2:N3"/>
    <mergeCell ref="H4:N4"/>
    <mergeCell ref="G10:I11"/>
    <mergeCell ref="K10:N10"/>
    <mergeCell ref="H5:N5"/>
    <mergeCell ref="H80:I80"/>
    <mergeCell ref="H68:I68"/>
    <mergeCell ref="H72:I72"/>
    <mergeCell ref="H78:I78"/>
    <mergeCell ref="H34:I34"/>
    <mergeCell ref="H38:I38"/>
    <mergeCell ref="H44:I44"/>
    <mergeCell ref="H47:I47"/>
    <mergeCell ref="H42:I42"/>
    <mergeCell ref="H36:I36"/>
    <mergeCell ref="H40:I40"/>
    <mergeCell ref="H45:I45"/>
    <mergeCell ref="H49:I49"/>
    <mergeCell ref="H53:I53"/>
    <mergeCell ref="H57:I57"/>
    <mergeCell ref="H61:I61"/>
    <mergeCell ref="H15:I15"/>
    <mergeCell ref="H19:I19"/>
    <mergeCell ref="H23:I23"/>
    <mergeCell ref="H26:I26"/>
    <mergeCell ref="H30:I30"/>
    <mergeCell ref="H17:I17"/>
    <mergeCell ref="H65:I65"/>
    <mergeCell ref="H51:I51"/>
    <mergeCell ref="H55:I55"/>
    <mergeCell ref="H59:I59"/>
    <mergeCell ref="H63:I63"/>
    <mergeCell ref="H82:I82"/>
    <mergeCell ref="H85:I85"/>
    <mergeCell ref="H89:I89"/>
    <mergeCell ref="H93:I93"/>
    <mergeCell ref="H97:I97"/>
    <mergeCell ref="H95:I95"/>
    <mergeCell ref="H87:I87"/>
  </mergeCells>
  <pageMargins left="0.59055118110236227" right="0.39370078740157483" top="0.39370078740157483" bottom="0.59055118110236227" header="1.1417322834645669" footer="0.19685039370078741"/>
  <pageSetup scale="80" firstPageNumber="0" orientation="landscape" horizontalDpi="300" verticalDpi="300" r:id="rId1"/>
  <headerFooter alignWithMargins="0">
    <oddHeader xml:space="preserve">&amp;R&amp;"Tahoma,Negrita"&amp;12HOJA                              &amp;P      DE      &amp;N                             &amp;"Times New Roman,Negrita"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0"/>
  <sheetViews>
    <sheetView view="pageBreakPreview" zoomScale="80" zoomScaleNormal="80" zoomScaleSheetLayoutView="80" workbookViewId="0">
      <selection activeCell="O10" sqref="O10:O11"/>
    </sheetView>
  </sheetViews>
  <sheetFormatPr baseColWidth="10" defaultRowHeight="15" x14ac:dyDescent="0.2"/>
  <cols>
    <col min="1" max="1" width="6" style="1" customWidth="1"/>
    <col min="2" max="2" width="6" style="93" customWidth="1"/>
    <col min="3" max="4" width="6" style="1" customWidth="1"/>
    <col min="5" max="5" width="11.75" style="1" customWidth="1"/>
    <col min="6" max="6" width="12" style="2" customWidth="1"/>
    <col min="7" max="7" width="3.75" style="31" customWidth="1"/>
    <col min="8" max="8" width="25.75" style="3" customWidth="1"/>
    <col min="9" max="9" width="31.375" style="3" customWidth="1"/>
    <col min="10" max="10" width="12.125" style="5" customWidth="1"/>
    <col min="11" max="14" width="6" style="44" customWidth="1"/>
    <col min="15" max="15" width="39.375" style="6" customWidth="1"/>
    <col min="16" max="16384" width="11" style="3"/>
  </cols>
  <sheetData>
    <row r="1" spans="1:15" ht="15.75" thickBot="1" x14ac:dyDescent="0.25"/>
    <row r="2" spans="1:15" ht="23.1" customHeight="1" thickBot="1" x14ac:dyDescent="0.25">
      <c r="G2" s="32"/>
      <c r="H2" s="135" t="s">
        <v>6</v>
      </c>
      <c r="I2" s="135"/>
      <c r="J2" s="135"/>
      <c r="K2" s="135"/>
      <c r="L2" s="135"/>
      <c r="M2" s="135"/>
      <c r="N2" s="135"/>
      <c r="O2" s="20" t="s">
        <v>24</v>
      </c>
    </row>
    <row r="3" spans="1:15" ht="23.1" customHeight="1" thickBot="1" x14ac:dyDescent="0.25">
      <c r="G3" s="33"/>
      <c r="H3" s="135"/>
      <c r="I3" s="135"/>
      <c r="J3" s="135"/>
      <c r="K3" s="135"/>
      <c r="L3" s="135"/>
      <c r="M3" s="135"/>
      <c r="N3" s="135"/>
      <c r="O3" s="20" t="s">
        <v>25</v>
      </c>
    </row>
    <row r="4" spans="1:15" ht="23.1" customHeight="1" thickBot="1" x14ac:dyDescent="0.25">
      <c r="G4" s="34"/>
      <c r="H4" s="136" t="s">
        <v>8</v>
      </c>
      <c r="I4" s="136"/>
      <c r="J4" s="136"/>
      <c r="K4" s="136"/>
      <c r="L4" s="136"/>
      <c r="M4" s="136"/>
      <c r="N4" s="136"/>
      <c r="O4" s="21"/>
    </row>
    <row r="5" spans="1:15" ht="23.1" customHeight="1" x14ac:dyDescent="0.2">
      <c r="F5" s="4"/>
      <c r="H5" s="146" t="s">
        <v>149</v>
      </c>
      <c r="I5" s="146"/>
      <c r="J5" s="146"/>
      <c r="K5" s="146"/>
      <c r="L5" s="146"/>
      <c r="M5" s="146"/>
      <c r="N5" s="146"/>
    </row>
    <row r="6" spans="1:15" ht="22.5" customHeight="1" x14ac:dyDescent="0.25">
      <c r="F6" s="126" t="s">
        <v>20</v>
      </c>
      <c r="G6" s="126"/>
      <c r="H6" s="126"/>
      <c r="I6" s="28" t="s">
        <v>147</v>
      </c>
      <c r="J6" s="28"/>
      <c r="K6" s="28"/>
      <c r="L6" s="28"/>
      <c r="M6" s="28"/>
      <c r="N6" s="28"/>
      <c r="O6" s="29"/>
    </row>
    <row r="7" spans="1:15" ht="22.5" customHeight="1" x14ac:dyDescent="0.35">
      <c r="A7" s="94" t="s">
        <v>15</v>
      </c>
      <c r="B7" s="95" t="s">
        <v>3</v>
      </c>
      <c r="F7" s="126" t="s">
        <v>163</v>
      </c>
      <c r="G7" s="126"/>
      <c r="H7" s="126"/>
      <c r="I7" s="28" t="s">
        <v>162</v>
      </c>
      <c r="J7" s="28"/>
      <c r="K7" s="28"/>
      <c r="L7" s="28"/>
      <c r="M7" s="28"/>
      <c r="N7" s="28"/>
      <c r="O7" s="29"/>
    </row>
    <row r="8" spans="1:15" ht="22.5" customHeight="1" x14ac:dyDescent="0.35">
      <c r="A8" s="94" t="s">
        <v>19</v>
      </c>
      <c r="B8" s="96" t="s">
        <v>58</v>
      </c>
      <c r="F8" s="126" t="s">
        <v>164</v>
      </c>
      <c r="G8" s="126"/>
      <c r="H8" s="126"/>
      <c r="I8" s="28" t="s">
        <v>162</v>
      </c>
      <c r="J8" s="28"/>
      <c r="K8" s="28"/>
      <c r="L8" s="28"/>
      <c r="M8" s="28"/>
      <c r="N8" s="28"/>
      <c r="O8" s="29"/>
    </row>
    <row r="9" spans="1:15" ht="15.75" thickBot="1" x14ac:dyDescent="0.25">
      <c r="F9" s="108"/>
      <c r="G9" s="36"/>
    </row>
    <row r="10" spans="1:15" s="10" customFormat="1" ht="15.75" customHeight="1" thickBot="1" x14ac:dyDescent="0.25">
      <c r="A10" s="147" t="s">
        <v>9</v>
      </c>
      <c r="B10" s="156" t="s">
        <v>27</v>
      </c>
      <c r="C10" s="147" t="s">
        <v>3</v>
      </c>
      <c r="D10" s="147" t="s">
        <v>10</v>
      </c>
      <c r="E10" s="154" t="s">
        <v>26</v>
      </c>
      <c r="F10" s="154" t="s">
        <v>11</v>
      </c>
      <c r="G10" s="137" t="s">
        <v>165</v>
      </c>
      <c r="H10" s="138"/>
      <c r="I10" s="139"/>
      <c r="J10" s="165" t="s">
        <v>12</v>
      </c>
      <c r="K10" s="167" t="s">
        <v>13</v>
      </c>
      <c r="L10" s="168"/>
      <c r="M10" s="168"/>
      <c r="N10" s="169"/>
      <c r="O10" s="127" t="s">
        <v>7</v>
      </c>
    </row>
    <row r="11" spans="1:15" s="10" customFormat="1" thickBot="1" x14ac:dyDescent="0.25">
      <c r="A11" s="148"/>
      <c r="B11" s="157"/>
      <c r="C11" s="148"/>
      <c r="D11" s="148"/>
      <c r="E11" s="155"/>
      <c r="F11" s="155"/>
      <c r="G11" s="162"/>
      <c r="H11" s="163"/>
      <c r="I11" s="164"/>
      <c r="J11" s="166"/>
      <c r="K11" s="122" t="s">
        <v>5</v>
      </c>
      <c r="L11" s="122" t="s">
        <v>2</v>
      </c>
      <c r="M11" s="122" t="s">
        <v>1</v>
      </c>
      <c r="N11" s="122" t="s">
        <v>0</v>
      </c>
      <c r="O11" s="128"/>
    </row>
    <row r="12" spans="1:15" s="10" customFormat="1" x14ac:dyDescent="0.2">
      <c r="A12" s="11" t="s">
        <v>157</v>
      </c>
      <c r="B12" s="99"/>
      <c r="C12" s="81" t="s">
        <v>14</v>
      </c>
      <c r="D12" s="82"/>
      <c r="E12" s="97" t="str">
        <f t="shared" ref="E12" si="0">C12</f>
        <v>06</v>
      </c>
      <c r="F12" s="42" t="str">
        <f t="shared" ref="F12:F25" si="1">CONCATENATE(A12,"-",E12)</f>
        <v>100-06</v>
      </c>
      <c r="G12" s="39" t="str">
        <f t="shared" ref="G12:G25" si="2">IF(D12=0,"g","c")</f>
        <v>g</v>
      </c>
      <c r="H12" s="129" t="str">
        <f>VLOOKUP(E12,'M.V.'!$E$6:$M$51,2,FALSE)</f>
        <v>CORRESPONDENCIA</v>
      </c>
      <c r="I12" s="130"/>
      <c r="J12" s="30" t="str">
        <f>IF(VLOOKUP(E12,'M.V.'!$E$6:$M$51,3,FALSE)=0," ",VLOOKUP(E12,'M.V.'!$E$6:$M$51,3,FALSE))</f>
        <v xml:space="preserve"> </v>
      </c>
      <c r="K12" s="30" t="str">
        <f>IF(VLOOKUP(E12,'M.V.'!$E$6:$M$51,4,FALSE)=0," ",VLOOKUP(E12,'M.V.'!$E$6:$M$51,4,FALSE))</f>
        <v xml:space="preserve"> </v>
      </c>
      <c r="L12" s="30" t="str">
        <f>IF(VLOOKUP(E12,'M.V.'!$E$6:$M$51,5,FALSE)=0," ",VLOOKUP(E12,'M.V.'!$E$6:$M$51,5,FALSE))</f>
        <v xml:space="preserve"> </v>
      </c>
      <c r="M12" s="47" t="str">
        <f>IF(VLOOKUP(E12,'M.V.'!$E$6:$M$51,6,FALSE)=0," ",VLOOKUP(E12,'M.V.'!$E$6:$M$51,6,FALSE))</f>
        <v xml:space="preserve"> </v>
      </c>
      <c r="N12" s="47" t="str">
        <f>IF(VLOOKUP(E12,'M.V.'!$E$6:$M$51,7,FALSE)=0," ",VLOOKUP(E12,'M.V.'!$E$6:$M$51,7,FALSE))</f>
        <v xml:space="preserve"> </v>
      </c>
      <c r="O12" s="100" t="str">
        <f>IF(VLOOKUP(E12,'M.V.'!$E$6:$M$51,9,FALSE)=0," ",VLOOKUP(E12,'M.V.'!$E$6:$M$51,9,FALSE))</f>
        <v xml:space="preserve"> </v>
      </c>
    </row>
    <row r="13" spans="1:15" s="10" customFormat="1" ht="31.5" x14ac:dyDescent="0.2">
      <c r="A13" s="11" t="s">
        <v>157</v>
      </c>
      <c r="B13" s="99">
        <v>6</v>
      </c>
      <c r="C13" s="81" t="s">
        <v>14</v>
      </c>
      <c r="D13" s="82" t="s">
        <v>50</v>
      </c>
      <c r="E13" s="98" t="str">
        <f t="shared" ref="E13:E15" si="3">CONCATENATE(C13,".",D13)</f>
        <v>06.01</v>
      </c>
      <c r="F13" s="43" t="str">
        <f t="shared" si="1"/>
        <v>100-06.01</v>
      </c>
      <c r="G13" s="39" t="str">
        <f t="shared" si="2"/>
        <v>c</v>
      </c>
      <c r="H13" s="131" t="str">
        <f>VLOOKUP(E13,'M.V.'!$E$6:$M$51,2,FALSE)</f>
        <v>CORRESPONDENCIA EXTERNA</v>
      </c>
      <c r="I13" s="132"/>
      <c r="J13" s="30">
        <f>IF(VLOOKUP(E13,'M.V.'!$E$6:$M$51,3,FALSE)=0," ",VLOOKUP(E13,'M.V.'!$E$6:$M$51,3,FALSE))</f>
        <v>12</v>
      </c>
      <c r="K13" s="30" t="str">
        <f>IF(VLOOKUP(E13,'M.V.'!$E$6:$M$51,4,FALSE)=0," ",VLOOKUP(E13,'M.V.'!$E$6:$M$51,4,FALSE))</f>
        <v>X</v>
      </c>
      <c r="L13" s="30" t="str">
        <f>IF(VLOOKUP(E13,'M.V.'!$E$6:$M$51,5,FALSE)=0," ",VLOOKUP(E13,'M.V.'!$E$6:$M$51,5,FALSE))</f>
        <v xml:space="preserve"> </v>
      </c>
      <c r="M13" s="47" t="str">
        <f>IF(VLOOKUP(E13,'M.V.'!$E$6:$M$51,6,FALSE)=0," ",VLOOKUP(E13,'M.V.'!$E$6:$M$51,6,FALSE))</f>
        <v>X</v>
      </c>
      <c r="N13" s="47" t="str">
        <f>IF(VLOOKUP(E13,'M.V.'!$E$6:$M$51,7,FALSE)=0," ",VLOOKUP(E13,'M.V.'!$E$6:$M$51,7,FALSE))</f>
        <v xml:space="preserve"> </v>
      </c>
      <c r="O13" s="100" t="str">
        <f>IF(VLOOKUP(E13,'M.V.'!$E$6:$M$51,9,FALSE)=0," ",VLOOKUP(E13,'M.V.'!$E$6:$M$51,9,FALSE))</f>
        <v>Constituyen parte de la memoria histórica, porque testimonian el desarrollo de las actividades realizadas en cumplimiento de las funciones administrativas; Ver ficha N°. 6</v>
      </c>
    </row>
    <row r="14" spans="1:15" s="10" customFormat="1" x14ac:dyDescent="0.2">
      <c r="A14" s="11" t="s">
        <v>157</v>
      </c>
      <c r="B14" s="99"/>
      <c r="C14" s="81"/>
      <c r="D14" s="82"/>
      <c r="E14" s="98"/>
      <c r="F14" s="63"/>
      <c r="G14" s="64"/>
      <c r="H14" s="65"/>
      <c r="I14" s="66"/>
      <c r="J14" s="67"/>
      <c r="K14" s="67"/>
      <c r="L14" s="67"/>
      <c r="M14" s="68"/>
      <c r="N14" s="68"/>
      <c r="O14" s="107"/>
    </row>
    <row r="15" spans="1:15" s="10" customFormat="1" ht="42" x14ac:dyDescent="0.2">
      <c r="A15" s="11" t="s">
        <v>157</v>
      </c>
      <c r="B15" s="99">
        <v>7</v>
      </c>
      <c r="C15" s="81" t="s">
        <v>14</v>
      </c>
      <c r="D15" s="82" t="s">
        <v>51</v>
      </c>
      <c r="E15" s="98" t="str">
        <f t="shared" si="3"/>
        <v>06.02</v>
      </c>
      <c r="F15" s="43" t="str">
        <f t="shared" si="1"/>
        <v>100-06.02</v>
      </c>
      <c r="G15" s="39" t="str">
        <f t="shared" si="2"/>
        <v>c</v>
      </c>
      <c r="H15" s="131" t="str">
        <f>VLOOKUP(E15,'M.V.'!$E$6:$M$51,2,FALSE)</f>
        <v>CORRESPONDENCIA INTERNA</v>
      </c>
      <c r="I15" s="132"/>
      <c r="J15" s="30">
        <f>IF(VLOOKUP(E15,'M.V.'!$E$6:$M$51,3,FALSE)=0," ",VLOOKUP(E15,'M.V.'!$E$6:$M$51,3,FALSE))</f>
        <v>12</v>
      </c>
      <c r="K15" s="30" t="str">
        <f>IF(VLOOKUP(E15,'M.V.'!$E$6:$M$51,4,FALSE)=0," ",VLOOKUP(E15,'M.V.'!$E$6:$M$51,4,FALSE))</f>
        <v>X</v>
      </c>
      <c r="L15" s="30" t="str">
        <f>IF(VLOOKUP(E15,'M.V.'!$E$6:$M$51,5,FALSE)=0," ",VLOOKUP(E15,'M.V.'!$E$6:$M$51,5,FALSE))</f>
        <v xml:space="preserve"> </v>
      </c>
      <c r="M15" s="47" t="str">
        <f>IF(VLOOKUP(E15,'M.V.'!$E$6:$M$51,6,FALSE)=0," ",VLOOKUP(E15,'M.V.'!$E$6:$M$51,6,FALSE))</f>
        <v>X</v>
      </c>
      <c r="N15" s="47" t="str">
        <f>IF(VLOOKUP(E15,'M.V.'!$E$6:$M$51,7,FALSE)=0," ",VLOOKUP(E15,'M.V.'!$E$6:$M$51,7,FALSE))</f>
        <v xml:space="preserve"> </v>
      </c>
      <c r="O15" s="100" t="str">
        <f>IF(VLOOKUP(E15,'M.V.'!$E$6:$M$51,9,FALSE)=0," ",VLOOKUP(E15,'M.V.'!$E$6:$M$51,9,FALSE))</f>
        <v>Constituyen parte de la memoria histórica de la entidad, porque reflejan y testimonian el desarrollo de las actividades realizadas por cada dependencia en cumplimiento de las funciones administrativas; Ver ficha N°. 7</v>
      </c>
    </row>
    <row r="16" spans="1:15" s="10" customFormat="1" ht="15.75" thickBot="1" x14ac:dyDescent="0.25">
      <c r="A16" s="11" t="s">
        <v>157</v>
      </c>
      <c r="B16" s="99"/>
      <c r="C16" s="81"/>
      <c r="D16" s="82"/>
      <c r="E16" s="98"/>
      <c r="F16" s="62"/>
      <c r="G16" s="55"/>
      <c r="H16" s="56"/>
      <c r="I16" s="57"/>
      <c r="J16" s="58"/>
      <c r="K16" s="58"/>
      <c r="L16" s="58"/>
      <c r="M16" s="59"/>
      <c r="N16" s="59"/>
      <c r="O16" s="106"/>
    </row>
    <row r="17" spans="1:15" s="10" customFormat="1" ht="105" x14ac:dyDescent="0.2">
      <c r="A17" s="11" t="s">
        <v>157</v>
      </c>
      <c r="B17" s="99">
        <v>14</v>
      </c>
      <c r="C17" s="81" t="s">
        <v>32</v>
      </c>
      <c r="D17" s="82"/>
      <c r="E17" s="97" t="str">
        <f t="shared" ref="E17:E19" si="4">C17</f>
        <v>13</v>
      </c>
      <c r="F17" s="42" t="str">
        <f t="shared" si="1"/>
        <v>100-13</v>
      </c>
      <c r="G17" s="39" t="str">
        <f t="shared" si="2"/>
        <v>g</v>
      </c>
      <c r="H17" s="129" t="str">
        <f>VLOOKUP(E17,'M.V.'!$E$6:$M$51,2,FALSE)</f>
        <v>HISTORIAS LABORALES</v>
      </c>
      <c r="I17" s="130"/>
      <c r="J17" s="30">
        <f>IF(VLOOKUP(E17,'M.V.'!$E$6:$M$51,3,FALSE)=0," ",VLOOKUP(E17,'M.V.'!$E$6:$M$51,3,FALSE))</f>
        <v>80</v>
      </c>
      <c r="K17" s="30" t="str">
        <f>IF(VLOOKUP(E17,'M.V.'!$E$6:$M$51,4,FALSE)=0," ",VLOOKUP(E17,'M.V.'!$E$6:$M$51,4,FALSE))</f>
        <v xml:space="preserve"> </v>
      </c>
      <c r="L17" s="30" t="str">
        <f>IF(VLOOKUP(E17,'M.V.'!$E$6:$M$51,5,FALSE)=0," ",VLOOKUP(E17,'M.V.'!$E$6:$M$51,5,FALSE))</f>
        <v xml:space="preserve"> </v>
      </c>
      <c r="M17" s="47" t="str">
        <f>IF(VLOOKUP(E17,'M.V.'!$E$6:$M$51,6,FALSE)=0," ",VLOOKUP(E17,'M.V.'!$E$6:$M$51,6,FALSE))</f>
        <v>X</v>
      </c>
      <c r="N17" s="47" t="str">
        <f>IF(VLOOKUP(E17,'M.V.'!$E$6:$M$51,7,FALSE)=0," ",VLOOKUP(E17,'M.V.'!$E$6:$M$51,7,FALSE))</f>
        <v>X</v>
      </c>
      <c r="O17" s="100" t="str">
        <f>IF(VLOOKUP(E17,'M.V.'!$E$6:$M$51,9,FALSE)=0," ",VLOOKUP(E17,'M.V.'!$E$6:$M$51,9,FALSE))</f>
        <v>Una vez la documentación pierda todos sus valores primarios, se puede proceder a su selección de la siguiente forma:
Historias Laborales anteriores al año de 1968 deben ser transferidas en su totalidad al Archivo de Bogotá, según los protocolos establecidos para esta actividad.
Historias Laborales posteriores al año de 1968 deben ser seleccionadas cada 20 años por niveles jerárquicos de empleos, con las características de ser las más completas de la entidad y en las cantidades estipuladas en el punto anterior; Ver ficha N°. 14</v>
      </c>
    </row>
    <row r="18" spans="1:15" s="10" customFormat="1" ht="15.75" thickBot="1" x14ac:dyDescent="0.25">
      <c r="A18" s="11" t="s">
        <v>157</v>
      </c>
      <c r="B18" s="99"/>
      <c r="C18" s="81"/>
      <c r="D18" s="82"/>
      <c r="E18" s="97"/>
      <c r="F18" s="54"/>
      <c r="G18" s="55"/>
      <c r="H18" s="60"/>
      <c r="I18" s="61"/>
      <c r="J18" s="58"/>
      <c r="K18" s="58"/>
      <c r="L18" s="58"/>
      <c r="M18" s="59"/>
      <c r="N18" s="59"/>
      <c r="O18" s="106"/>
    </row>
    <row r="19" spans="1:15" s="10" customFormat="1" ht="31.5" x14ac:dyDescent="0.2">
      <c r="A19" s="11" t="s">
        <v>157</v>
      </c>
      <c r="B19" s="99">
        <v>15</v>
      </c>
      <c r="C19" s="81" t="s">
        <v>33</v>
      </c>
      <c r="D19" s="82"/>
      <c r="E19" s="97" t="str">
        <f t="shared" si="4"/>
        <v>14</v>
      </c>
      <c r="F19" s="42" t="str">
        <f t="shared" si="1"/>
        <v>100-14</v>
      </c>
      <c r="G19" s="39" t="str">
        <f t="shared" si="2"/>
        <v>g</v>
      </c>
      <c r="H19" s="129" t="str">
        <f>VLOOKUP(E19,'M.V.'!$E$6:$M$51,2,FALSE)</f>
        <v>INFORMATIVOS ADMINISTRATIVOS</v>
      </c>
      <c r="I19" s="130"/>
      <c r="J19" s="30">
        <f>IF(VLOOKUP(E19,'M.V.'!$E$6:$M$51,3,FALSE)=0," ",VLOOKUP(E19,'M.V.'!$E$6:$M$51,3,FALSE))</f>
        <v>12</v>
      </c>
      <c r="K19" s="30" t="str">
        <f>IF(VLOOKUP(E19,'M.V.'!$E$6:$M$51,4,FALSE)=0," ",VLOOKUP(E19,'M.V.'!$E$6:$M$51,4,FALSE))</f>
        <v>X</v>
      </c>
      <c r="L19" s="30" t="str">
        <f>IF(VLOOKUP(E19,'M.V.'!$E$6:$M$51,5,FALSE)=0," ",VLOOKUP(E19,'M.V.'!$E$6:$M$51,5,FALSE))</f>
        <v xml:space="preserve"> </v>
      </c>
      <c r="M19" s="47" t="str">
        <f>IF(VLOOKUP(E19,'M.V.'!$E$6:$M$51,6,FALSE)=0," ",VLOOKUP(E19,'M.V.'!$E$6:$M$51,6,FALSE))</f>
        <v>X</v>
      </c>
      <c r="N19" s="47" t="str">
        <f>IF(VLOOKUP(E19,'M.V.'!$E$6:$M$51,7,FALSE)=0," ",VLOOKUP(E19,'M.V.'!$E$6:$M$51,7,FALSE))</f>
        <v xml:space="preserve"> </v>
      </c>
      <c r="O19" s="100" t="str">
        <f>IF(VLOOKUP(E19,'M.V.'!$E$6:$M$51,9,FALSE)=0," ",VLOOKUP(E19,'M.V.'!$E$6:$M$51,9,FALSE))</f>
        <v>Se conservan totalmente por evidenciar el proceso particular de investigaciones internas en el Cuerpo de Bomberos; Ver ficha N°. 15</v>
      </c>
    </row>
    <row r="20" spans="1:15" s="10" customFormat="1" ht="15.75" thickBot="1" x14ac:dyDescent="0.25">
      <c r="A20" s="11" t="s">
        <v>157</v>
      </c>
      <c r="B20" s="99"/>
      <c r="C20" s="81"/>
      <c r="D20" s="82"/>
      <c r="E20" s="97"/>
      <c r="F20" s="54"/>
      <c r="G20" s="55"/>
      <c r="H20" s="60"/>
      <c r="I20" s="61"/>
      <c r="J20" s="58"/>
      <c r="K20" s="58"/>
      <c r="L20" s="58"/>
      <c r="M20" s="59"/>
      <c r="N20" s="59"/>
      <c r="O20" s="106"/>
    </row>
    <row r="21" spans="1:15" s="10" customFormat="1" ht="42" x14ac:dyDescent="0.2">
      <c r="A21" s="11" t="s">
        <v>157</v>
      </c>
      <c r="B21" s="99">
        <v>20</v>
      </c>
      <c r="C21" s="81" t="s">
        <v>37</v>
      </c>
      <c r="D21" s="82"/>
      <c r="E21" s="97" t="str">
        <f t="shared" ref="E21:E23" si="5">C21</f>
        <v>18</v>
      </c>
      <c r="F21" s="42" t="str">
        <f t="shared" si="1"/>
        <v>100-18</v>
      </c>
      <c r="G21" s="39" t="str">
        <f t="shared" si="2"/>
        <v>g</v>
      </c>
      <c r="H21" s="129" t="str">
        <f>VLOOKUP(E21,'M.V.'!$E$6:$M$51,2,FALSE)</f>
        <v>LIBROS DE MINUTAS DE SERVICIOS PRESTADOS</v>
      </c>
      <c r="I21" s="130"/>
      <c r="J21" s="30">
        <f>IF(VLOOKUP(E21,'M.V.'!$E$6:$M$51,3,FALSE)=0," ",VLOOKUP(E21,'M.V.'!$E$6:$M$51,3,FALSE))</f>
        <v>12</v>
      </c>
      <c r="K21" s="30" t="str">
        <f>IF(VLOOKUP(E21,'M.V.'!$E$6:$M$51,4,FALSE)=0," ",VLOOKUP(E21,'M.V.'!$E$6:$M$51,4,FALSE))</f>
        <v>X</v>
      </c>
      <c r="L21" s="30" t="str">
        <f>IF(VLOOKUP(E21,'M.V.'!$E$6:$M$51,5,FALSE)=0," ",VLOOKUP(E21,'M.V.'!$E$6:$M$51,5,FALSE))</f>
        <v xml:space="preserve"> </v>
      </c>
      <c r="M21" s="47" t="str">
        <f>IF(VLOOKUP(E21,'M.V.'!$E$6:$M$51,6,FALSE)=0," ",VLOOKUP(E21,'M.V.'!$E$6:$M$51,6,FALSE))</f>
        <v>X</v>
      </c>
      <c r="N21" s="47" t="str">
        <f>IF(VLOOKUP(E21,'M.V.'!$E$6:$M$51,7,FALSE)=0," ",VLOOKUP(E21,'M.V.'!$E$6:$M$51,7,FALSE))</f>
        <v xml:space="preserve"> </v>
      </c>
      <c r="O21" s="100" t="str">
        <f>IF(VLOOKUP(E21,'M.V.'!$E$6:$M$51,9,FALSE)=0," ",VLOOKUP(E21,'M.V.'!$E$6:$M$51,9,FALSE))</f>
        <v>Constituyen parte de la memoria histórica de la entidad, porque reflejan el desarrollo detallado de las actividades realizadas en cumplimiento de la atención de emergencias; Ver ficha N°. 20</v>
      </c>
    </row>
    <row r="22" spans="1:15" s="10" customFormat="1" ht="15.75" thickBot="1" x14ac:dyDescent="0.25">
      <c r="A22" s="11" t="s">
        <v>157</v>
      </c>
      <c r="B22" s="99"/>
      <c r="C22" s="81"/>
      <c r="D22" s="82"/>
      <c r="E22" s="97"/>
      <c r="F22" s="54"/>
      <c r="G22" s="55"/>
      <c r="H22" s="60"/>
      <c r="I22" s="61"/>
      <c r="J22" s="58"/>
      <c r="K22" s="58"/>
      <c r="L22" s="58"/>
      <c r="M22" s="59"/>
      <c r="N22" s="59"/>
      <c r="O22" s="106"/>
    </row>
    <row r="23" spans="1:15" s="10" customFormat="1" ht="42" x14ac:dyDescent="0.2">
      <c r="A23" s="11" t="s">
        <v>157</v>
      </c>
      <c r="B23" s="99">
        <v>24</v>
      </c>
      <c r="C23" s="81" t="s">
        <v>41</v>
      </c>
      <c r="D23" s="82"/>
      <c r="E23" s="97" t="str">
        <f t="shared" si="5"/>
        <v>22</v>
      </c>
      <c r="F23" s="42" t="str">
        <f t="shared" si="1"/>
        <v>100-22</v>
      </c>
      <c r="G23" s="39" t="str">
        <f t="shared" si="2"/>
        <v>g</v>
      </c>
      <c r="H23" s="129" t="str">
        <f>VLOOKUP(E23,'M.V.'!$E$6:$M$51,2,FALSE)</f>
        <v>ORDENES GENERALES</v>
      </c>
      <c r="I23" s="130"/>
      <c r="J23" s="30">
        <f>IF(VLOOKUP(E23,'M.V.'!$E$6:$M$51,3,FALSE)=0," ",VLOOKUP(E23,'M.V.'!$E$6:$M$51,3,FALSE))</f>
        <v>12</v>
      </c>
      <c r="K23" s="30" t="str">
        <f>IF(VLOOKUP(E23,'M.V.'!$E$6:$M$51,4,FALSE)=0," ",VLOOKUP(E23,'M.V.'!$E$6:$M$51,4,FALSE))</f>
        <v>X</v>
      </c>
      <c r="L23" s="30" t="str">
        <f>IF(VLOOKUP(E23,'M.V.'!$E$6:$M$51,5,FALSE)=0," ",VLOOKUP(E23,'M.V.'!$E$6:$M$51,5,FALSE))</f>
        <v xml:space="preserve"> </v>
      </c>
      <c r="M23" s="47" t="str">
        <f>IF(VLOOKUP(E23,'M.V.'!$E$6:$M$51,6,FALSE)=0," ",VLOOKUP(E23,'M.V.'!$E$6:$M$51,6,FALSE))</f>
        <v>X</v>
      </c>
      <c r="N23" s="47" t="str">
        <f>IF(VLOOKUP(E23,'M.V.'!$E$6:$M$51,7,FALSE)=0," ",VLOOKUP(E23,'M.V.'!$E$6:$M$51,7,FALSE))</f>
        <v xml:space="preserve"> </v>
      </c>
      <c r="O23" s="100" t="str">
        <f>IF(VLOOKUP(E23,'M.V.'!$E$6:$M$51,9,FALSE)=0," ",VLOOKUP(E23,'M.V.'!$E$6:$M$51,9,FALSE))</f>
        <v>Constituyen parte de la memoria histórica de la entidad y reflejan las actividades realizadas en cumplimiento de los objetivos misionales del cuerpo oficial de bomberos; Ver ficha N°. 24</v>
      </c>
    </row>
    <row r="24" spans="1:15" s="10" customFormat="1" ht="15.75" thickBot="1" x14ac:dyDescent="0.25">
      <c r="A24" s="11" t="s">
        <v>157</v>
      </c>
      <c r="B24" s="99"/>
      <c r="C24" s="81"/>
      <c r="D24" s="82"/>
      <c r="E24" s="97"/>
      <c r="F24" s="54"/>
      <c r="G24" s="55"/>
      <c r="H24" s="60"/>
      <c r="I24" s="61"/>
      <c r="J24" s="58"/>
      <c r="K24" s="58"/>
      <c r="L24" s="58"/>
      <c r="M24" s="59"/>
      <c r="N24" s="59"/>
      <c r="O24" s="106"/>
    </row>
    <row r="25" spans="1:15" s="10" customFormat="1" ht="31.5" x14ac:dyDescent="0.2">
      <c r="A25" s="11" t="s">
        <v>157</v>
      </c>
      <c r="B25" s="99">
        <v>40</v>
      </c>
      <c r="C25" s="82" t="s">
        <v>133</v>
      </c>
      <c r="D25" s="82"/>
      <c r="E25" s="97" t="str">
        <f t="shared" ref="E25" si="6">C25</f>
        <v>32</v>
      </c>
      <c r="F25" s="42" t="str">
        <f t="shared" si="1"/>
        <v>100-32</v>
      </c>
      <c r="G25" s="39" t="str">
        <f t="shared" si="2"/>
        <v>g</v>
      </c>
      <c r="H25" s="129" t="str">
        <f>VLOOKUP(E25,'M.V.'!$E$6:$M$51,2,FALSE)</f>
        <v>RESOLUCIONES</v>
      </c>
      <c r="I25" s="130"/>
      <c r="J25" s="30">
        <f>IF(VLOOKUP(E25,'M.V.'!$E$6:$M$51,3,FALSE)=0," ",VLOOKUP(E25,'M.V.'!$E$6:$M$51,3,FALSE))</f>
        <v>12</v>
      </c>
      <c r="K25" s="30" t="str">
        <f>IF(VLOOKUP(E25,'M.V.'!$E$6:$M$51,4,FALSE)=0," ",VLOOKUP(E25,'M.V.'!$E$6:$M$51,4,FALSE))</f>
        <v>X</v>
      </c>
      <c r="L25" s="30" t="str">
        <f>IF(VLOOKUP(E25,'M.V.'!$E$6:$M$51,5,FALSE)=0," ",VLOOKUP(E25,'M.V.'!$E$6:$M$51,5,FALSE))</f>
        <v xml:space="preserve"> </v>
      </c>
      <c r="M25" s="47" t="str">
        <f>IF(VLOOKUP(E25,'M.V.'!$E$6:$M$51,6,FALSE)=0," ",VLOOKUP(E25,'M.V.'!$E$6:$M$51,6,FALSE))</f>
        <v>X</v>
      </c>
      <c r="N25" s="47" t="str">
        <f>IF(VLOOKUP(E25,'M.V.'!$E$6:$M$51,7,FALSE)=0," ",VLOOKUP(E25,'M.V.'!$E$6:$M$51,7,FALSE))</f>
        <v xml:space="preserve"> </v>
      </c>
      <c r="O25" s="100" t="str">
        <f>IF(VLOOKUP(E25,'M.V.'!$E$6:$M$51,9,FALSE)=0," ",VLOOKUP(E25,'M.V.'!$E$6:$M$51,9,FALSE))</f>
        <v>Constituyen parte de la memoria histórica de la entidad por cuanto son el testimonio de la toma de decisiones administrativas; Ver ficha N°. 40</v>
      </c>
    </row>
    <row r="26" spans="1:15" s="10" customFormat="1" ht="13.5" thickBot="1" x14ac:dyDescent="0.25">
      <c r="A26" s="12"/>
      <c r="B26" s="11"/>
      <c r="C26" s="12"/>
      <c r="D26" s="12"/>
      <c r="E26" s="12"/>
      <c r="F26" s="13"/>
      <c r="G26" s="37"/>
      <c r="H26" s="158"/>
      <c r="I26" s="159"/>
      <c r="J26" s="14"/>
      <c r="K26" s="48"/>
      <c r="L26" s="48"/>
      <c r="M26" s="48"/>
      <c r="N26" s="48"/>
      <c r="O26" s="15"/>
    </row>
    <row r="27" spans="1:15" s="10" customFormat="1" ht="12.75" x14ac:dyDescent="0.2">
      <c r="A27" s="12"/>
      <c r="B27" s="11"/>
      <c r="C27" s="12"/>
      <c r="D27" s="12"/>
      <c r="E27" s="12"/>
      <c r="F27" s="16"/>
      <c r="G27" s="35"/>
      <c r="H27" s="123"/>
      <c r="I27" s="123"/>
      <c r="J27" s="18"/>
      <c r="K27" s="49"/>
      <c r="L27" s="49"/>
      <c r="M27" s="49"/>
      <c r="N27" s="49"/>
      <c r="O27" s="19"/>
    </row>
    <row r="28" spans="1:15" s="10" customFormat="1" ht="12.75" x14ac:dyDescent="0.2">
      <c r="A28" s="12"/>
      <c r="B28" s="11"/>
      <c r="C28" s="12"/>
      <c r="D28" s="12"/>
      <c r="E28" s="12"/>
      <c r="F28" s="16"/>
      <c r="G28" s="35"/>
      <c r="H28" s="123"/>
      <c r="I28" s="123"/>
      <c r="J28" s="18"/>
      <c r="K28" s="49"/>
      <c r="L28" s="49"/>
      <c r="M28" s="49"/>
      <c r="N28" s="49"/>
      <c r="O28" s="19"/>
    </row>
    <row r="29" spans="1:15" s="10" customFormat="1" ht="12.75" x14ac:dyDescent="0.2">
      <c r="A29" s="12"/>
      <c r="B29" s="11"/>
      <c r="C29" s="12"/>
      <c r="D29" s="12"/>
      <c r="E29" s="12"/>
      <c r="F29" s="16"/>
      <c r="G29" s="35"/>
      <c r="H29" s="123"/>
      <c r="I29" s="123"/>
      <c r="J29" s="18"/>
      <c r="K29" s="49"/>
      <c r="L29" s="49"/>
      <c r="M29" s="49"/>
      <c r="N29" s="49"/>
      <c r="O29" s="19"/>
    </row>
    <row r="30" spans="1:15" s="10" customFormat="1" ht="12.75" x14ac:dyDescent="0.2">
      <c r="A30" s="12"/>
      <c r="B30" s="11"/>
      <c r="C30" s="12"/>
      <c r="D30" s="12"/>
      <c r="E30" s="12"/>
      <c r="F30" s="16"/>
      <c r="G30" s="35"/>
      <c r="H30" s="123"/>
      <c r="I30" s="123"/>
      <c r="J30" s="18"/>
      <c r="K30" s="49"/>
      <c r="L30" s="49"/>
      <c r="M30" s="49"/>
      <c r="N30" s="49"/>
      <c r="O30" s="19"/>
    </row>
    <row r="31" spans="1:15" s="10" customFormat="1" ht="12.75" x14ac:dyDescent="0.2">
      <c r="A31" s="12"/>
      <c r="B31" s="11"/>
      <c r="C31" s="12"/>
      <c r="D31" s="12"/>
      <c r="E31" s="12"/>
      <c r="F31" s="16"/>
      <c r="G31" s="35"/>
      <c r="H31" s="123"/>
      <c r="I31" s="123"/>
      <c r="J31" s="18"/>
      <c r="K31" s="49"/>
      <c r="L31" s="49"/>
      <c r="M31" s="49"/>
      <c r="N31" s="49"/>
      <c r="O31" s="19"/>
    </row>
    <row r="32" spans="1:15" s="10" customFormat="1" ht="12.75" x14ac:dyDescent="0.2">
      <c r="A32" s="12"/>
      <c r="B32" s="11"/>
      <c r="C32" s="12"/>
      <c r="D32" s="12"/>
      <c r="E32" s="12"/>
      <c r="F32" s="16"/>
      <c r="G32" s="35"/>
      <c r="H32" s="123"/>
      <c r="I32" s="123"/>
      <c r="J32" s="18"/>
      <c r="K32" s="49"/>
      <c r="L32" s="49"/>
      <c r="M32" s="49"/>
      <c r="N32" s="49"/>
      <c r="O32" s="19"/>
    </row>
    <row r="33" spans="1:15" s="10" customFormat="1" ht="12.75" x14ac:dyDescent="0.2">
      <c r="A33" s="12"/>
      <c r="B33" s="11"/>
      <c r="C33" s="12"/>
      <c r="D33" s="12"/>
      <c r="E33" s="12"/>
      <c r="F33" s="16"/>
      <c r="G33" s="35"/>
      <c r="H33" s="123"/>
      <c r="I33" s="123"/>
      <c r="J33" s="18"/>
      <c r="K33" s="49"/>
      <c r="L33" s="49"/>
      <c r="M33" s="49"/>
      <c r="N33" s="49"/>
      <c r="O33" s="19"/>
    </row>
    <row r="34" spans="1:15" s="10" customFormat="1" ht="12.75" x14ac:dyDescent="0.2">
      <c r="A34" s="12"/>
      <c r="B34" s="11"/>
      <c r="C34" s="12"/>
      <c r="D34" s="12"/>
      <c r="E34" s="12"/>
      <c r="F34" s="16"/>
      <c r="G34" s="35"/>
      <c r="H34" s="123"/>
      <c r="I34" s="123"/>
      <c r="J34" s="18"/>
      <c r="K34" s="49"/>
      <c r="L34" s="49"/>
      <c r="M34" s="49"/>
      <c r="N34" s="49"/>
      <c r="O34" s="19"/>
    </row>
    <row r="35" spans="1:15" s="10" customFormat="1" ht="12.75" x14ac:dyDescent="0.2">
      <c r="A35" s="12"/>
      <c r="B35" s="11"/>
      <c r="C35" s="12"/>
      <c r="D35" s="12"/>
      <c r="E35" s="12"/>
      <c r="F35" s="16"/>
      <c r="G35" s="35"/>
      <c r="H35" s="123"/>
      <c r="I35" s="123"/>
      <c r="J35" s="18"/>
      <c r="K35" s="49"/>
      <c r="L35" s="49"/>
      <c r="M35" s="49"/>
      <c r="N35" s="49"/>
      <c r="O35" s="19"/>
    </row>
    <row r="36" spans="1:15" s="10" customFormat="1" ht="12.75" x14ac:dyDescent="0.2">
      <c r="A36" s="12"/>
      <c r="B36" s="11"/>
      <c r="C36" s="12"/>
      <c r="D36" s="12"/>
      <c r="E36" s="12"/>
      <c r="F36" s="16"/>
      <c r="G36" s="35"/>
      <c r="H36" s="123"/>
      <c r="I36" s="123"/>
      <c r="J36" s="18"/>
      <c r="K36" s="49"/>
      <c r="L36" s="49"/>
      <c r="M36" s="49"/>
      <c r="N36" s="49"/>
      <c r="O36" s="19"/>
    </row>
    <row r="37" spans="1:15" s="10" customFormat="1" ht="12.75" x14ac:dyDescent="0.2">
      <c r="A37" s="12"/>
      <c r="B37" s="11"/>
      <c r="C37" s="12"/>
      <c r="D37" s="12"/>
      <c r="E37" s="12"/>
      <c r="F37" s="16"/>
      <c r="G37" s="35"/>
      <c r="H37" s="123"/>
      <c r="I37" s="123"/>
      <c r="J37" s="18"/>
      <c r="K37" s="49"/>
      <c r="L37" s="49"/>
      <c r="M37" s="49"/>
      <c r="N37" s="49"/>
      <c r="O37" s="19"/>
    </row>
    <row r="38" spans="1:15" s="10" customFormat="1" ht="12.75" x14ac:dyDescent="0.2">
      <c r="A38" s="12"/>
      <c r="B38" s="11"/>
      <c r="C38" s="12"/>
      <c r="D38" s="12"/>
      <c r="E38" s="12"/>
      <c r="F38" s="16"/>
      <c r="G38" s="35"/>
      <c r="H38" s="123"/>
      <c r="I38" s="123"/>
      <c r="J38" s="18"/>
      <c r="K38" s="49"/>
      <c r="L38" s="49"/>
      <c r="M38" s="49"/>
      <c r="N38" s="49"/>
      <c r="O38" s="19"/>
    </row>
    <row r="39" spans="1:15" s="10" customFormat="1" ht="12.75" x14ac:dyDescent="0.2">
      <c r="A39" s="12"/>
      <c r="B39" s="11"/>
      <c r="C39" s="12"/>
      <c r="D39" s="12"/>
      <c r="E39" s="12"/>
      <c r="F39" s="16"/>
      <c r="G39" s="35"/>
      <c r="H39" s="123"/>
      <c r="I39" s="123"/>
      <c r="J39" s="18"/>
      <c r="K39" s="49"/>
      <c r="L39" s="49"/>
      <c r="M39" s="49"/>
      <c r="N39" s="49"/>
      <c r="O39" s="19"/>
    </row>
    <row r="40" spans="1:15" s="10" customFormat="1" ht="12.75" x14ac:dyDescent="0.2">
      <c r="A40" s="12"/>
      <c r="B40" s="11"/>
      <c r="C40" s="12"/>
      <c r="D40" s="12"/>
      <c r="E40" s="12"/>
      <c r="F40" s="16"/>
      <c r="G40" s="35"/>
      <c r="H40" s="123"/>
      <c r="I40" s="123"/>
      <c r="J40" s="18"/>
      <c r="K40" s="49"/>
      <c r="L40" s="49"/>
      <c r="M40" s="49"/>
      <c r="N40" s="49"/>
      <c r="O40" s="19"/>
    </row>
    <row r="41" spans="1:15" s="10" customFormat="1" ht="12.75" x14ac:dyDescent="0.2">
      <c r="A41" s="12"/>
      <c r="B41" s="11"/>
      <c r="C41" s="12"/>
      <c r="D41" s="12"/>
      <c r="E41" s="12"/>
      <c r="F41" s="16"/>
      <c r="G41" s="35"/>
      <c r="H41" s="123"/>
      <c r="I41" s="123"/>
      <c r="J41" s="18"/>
      <c r="K41" s="49"/>
      <c r="L41" s="49"/>
      <c r="M41" s="49"/>
      <c r="N41" s="49"/>
      <c r="O41" s="19"/>
    </row>
    <row r="42" spans="1:15" s="10" customFormat="1" ht="12.75" x14ac:dyDescent="0.2">
      <c r="A42" s="12"/>
      <c r="B42" s="11"/>
      <c r="C42" s="12"/>
      <c r="D42" s="12"/>
      <c r="E42" s="12"/>
      <c r="F42" s="16"/>
      <c r="G42" s="35"/>
      <c r="H42" s="123"/>
      <c r="I42" s="123"/>
      <c r="J42" s="18"/>
      <c r="K42" s="49"/>
      <c r="L42" s="49"/>
      <c r="M42" s="49"/>
      <c r="N42" s="49"/>
      <c r="O42" s="19"/>
    </row>
    <row r="43" spans="1:15" s="10" customFormat="1" ht="12.75" x14ac:dyDescent="0.2">
      <c r="A43" s="12"/>
      <c r="B43" s="11"/>
      <c r="C43" s="12"/>
      <c r="D43" s="12"/>
      <c r="E43" s="12"/>
      <c r="F43" s="16"/>
      <c r="G43" s="35"/>
      <c r="H43" s="123"/>
      <c r="I43" s="123"/>
      <c r="J43" s="18"/>
      <c r="K43" s="49"/>
      <c r="L43" s="49"/>
      <c r="M43" s="49"/>
      <c r="N43" s="49"/>
      <c r="O43" s="19"/>
    </row>
    <row r="44" spans="1:15" s="10" customFormat="1" ht="12.75" x14ac:dyDescent="0.2">
      <c r="A44" s="12"/>
      <c r="B44" s="11"/>
      <c r="C44" s="12"/>
      <c r="D44" s="12"/>
      <c r="E44" s="12"/>
      <c r="F44" s="16"/>
      <c r="G44" s="35"/>
      <c r="H44" s="123"/>
      <c r="I44" s="123"/>
      <c r="J44" s="18"/>
      <c r="K44" s="49"/>
      <c r="L44" s="49"/>
      <c r="M44" s="49"/>
      <c r="N44" s="49"/>
      <c r="O44" s="19"/>
    </row>
    <row r="45" spans="1:15" s="10" customFormat="1" ht="12.75" x14ac:dyDescent="0.2">
      <c r="A45" s="12"/>
      <c r="B45" s="11"/>
      <c r="C45" s="12"/>
      <c r="D45" s="12"/>
      <c r="E45" s="12"/>
      <c r="F45" s="16"/>
      <c r="G45" s="35"/>
      <c r="H45" s="123"/>
      <c r="I45" s="123"/>
      <c r="J45" s="18"/>
      <c r="K45" s="49"/>
      <c r="L45" s="49"/>
      <c r="M45" s="49"/>
      <c r="N45" s="49"/>
      <c r="O45" s="19"/>
    </row>
    <row r="46" spans="1:15" s="10" customFormat="1" ht="12.75" x14ac:dyDescent="0.2">
      <c r="A46" s="12"/>
      <c r="B46" s="11"/>
      <c r="C46" s="12"/>
      <c r="D46" s="12"/>
      <c r="E46" s="12"/>
      <c r="F46" s="16"/>
      <c r="G46" s="35"/>
      <c r="H46" s="123"/>
      <c r="I46" s="123"/>
      <c r="J46" s="18"/>
      <c r="K46" s="49"/>
      <c r="L46" s="49"/>
      <c r="M46" s="49"/>
      <c r="N46" s="49"/>
      <c r="O46" s="19"/>
    </row>
    <row r="47" spans="1:15" s="10" customFormat="1" ht="12.75" x14ac:dyDescent="0.2">
      <c r="A47" s="12"/>
      <c r="B47" s="11"/>
      <c r="C47" s="12"/>
      <c r="D47" s="12"/>
      <c r="E47" s="12"/>
      <c r="F47" s="16"/>
      <c r="G47" s="35"/>
      <c r="H47" s="123"/>
      <c r="I47" s="123"/>
      <c r="J47" s="18"/>
      <c r="K47" s="49"/>
      <c r="L47" s="49"/>
      <c r="M47" s="49"/>
      <c r="N47" s="49"/>
      <c r="O47" s="19"/>
    </row>
    <row r="48" spans="1:15" s="10" customFormat="1" ht="12.75" x14ac:dyDescent="0.2">
      <c r="A48" s="12"/>
      <c r="B48" s="11"/>
      <c r="C48" s="12"/>
      <c r="D48" s="12"/>
      <c r="E48" s="12"/>
      <c r="F48" s="16"/>
      <c r="G48" s="35"/>
      <c r="H48" s="123"/>
      <c r="I48" s="123"/>
      <c r="J48" s="18"/>
      <c r="K48" s="49"/>
      <c r="L48" s="49"/>
      <c r="M48" s="49"/>
      <c r="N48" s="49"/>
      <c r="O48" s="19"/>
    </row>
    <row r="49" spans="1:16" s="10" customFormat="1" ht="12.75" x14ac:dyDescent="0.2">
      <c r="A49" s="12"/>
      <c r="B49" s="11"/>
      <c r="C49" s="12"/>
      <c r="D49" s="12"/>
      <c r="E49" s="12"/>
      <c r="F49" s="16"/>
      <c r="G49" s="35"/>
      <c r="H49" s="123"/>
      <c r="I49" s="123"/>
      <c r="J49" s="18"/>
      <c r="K49" s="49"/>
      <c r="L49" s="49"/>
      <c r="M49" s="49"/>
      <c r="N49" s="49"/>
      <c r="O49" s="19"/>
    </row>
    <row r="50" spans="1:16" s="10" customFormat="1" ht="12.75" x14ac:dyDescent="0.2">
      <c r="A50" s="12"/>
      <c r="B50" s="11"/>
      <c r="C50" s="12"/>
      <c r="D50" s="12"/>
      <c r="E50" s="12"/>
      <c r="F50" s="16"/>
      <c r="G50" s="35"/>
      <c r="H50" s="123"/>
      <c r="I50" s="123"/>
      <c r="J50" s="18"/>
      <c r="K50" s="49"/>
      <c r="L50" s="49"/>
      <c r="M50" s="49"/>
      <c r="N50" s="49"/>
      <c r="O50" s="19"/>
    </row>
    <row r="51" spans="1:16" s="10" customFormat="1" ht="12.75" x14ac:dyDescent="0.2">
      <c r="A51" s="12"/>
      <c r="B51" s="11"/>
      <c r="C51" s="12"/>
      <c r="D51" s="12"/>
      <c r="E51" s="12"/>
      <c r="F51" s="16"/>
      <c r="G51" s="35"/>
      <c r="H51" s="123"/>
      <c r="I51" s="123"/>
      <c r="J51" s="18"/>
      <c r="K51" s="49"/>
      <c r="L51" s="49"/>
      <c r="M51" s="49"/>
      <c r="N51" s="49"/>
      <c r="O51" s="19"/>
    </row>
    <row r="52" spans="1:16" s="10" customFormat="1" ht="12.75" x14ac:dyDescent="0.2">
      <c r="A52" s="12"/>
      <c r="B52" s="11"/>
      <c r="C52" s="12"/>
      <c r="D52" s="12"/>
      <c r="E52" s="12"/>
      <c r="F52" s="16"/>
      <c r="G52" s="35"/>
      <c r="H52" s="123"/>
      <c r="I52" s="123"/>
      <c r="J52" s="18"/>
      <c r="K52" s="49"/>
      <c r="L52" s="49"/>
      <c r="M52" s="49"/>
      <c r="N52" s="49"/>
      <c r="O52" s="19"/>
    </row>
    <row r="53" spans="1:16" s="10" customFormat="1" ht="12.75" x14ac:dyDescent="0.2">
      <c r="A53" s="12"/>
      <c r="B53" s="11"/>
      <c r="C53" s="12"/>
      <c r="D53" s="12"/>
      <c r="E53" s="12"/>
      <c r="F53" s="16"/>
      <c r="G53" s="35"/>
      <c r="H53" s="17"/>
      <c r="I53" s="17"/>
      <c r="J53" s="18"/>
      <c r="K53" s="49"/>
      <c r="L53" s="49"/>
      <c r="M53" s="49"/>
      <c r="N53" s="49"/>
      <c r="O53" s="19"/>
    </row>
    <row r="54" spans="1:16" s="10" customFormat="1" ht="15" customHeight="1" x14ac:dyDescent="0.2">
      <c r="A54" s="12"/>
      <c r="B54" s="11"/>
      <c r="C54" s="12"/>
      <c r="D54" s="12"/>
      <c r="E54" s="12"/>
      <c r="F54" s="153" t="s">
        <v>4</v>
      </c>
      <c r="G54" s="153"/>
      <c r="H54" s="153"/>
      <c r="I54" s="153"/>
      <c r="J54" s="23"/>
      <c r="K54" s="50"/>
      <c r="L54" s="50"/>
      <c r="M54" s="50"/>
      <c r="N54" s="50"/>
      <c r="O54" s="38"/>
      <c r="P54" s="38"/>
    </row>
    <row r="55" spans="1:16" s="10" customFormat="1" ht="13.5" customHeight="1" x14ac:dyDescent="0.2">
      <c r="A55" s="12"/>
      <c r="B55" s="11"/>
      <c r="C55" s="12"/>
      <c r="D55" s="12"/>
      <c r="E55" s="12"/>
      <c r="F55" s="69" t="s">
        <v>15</v>
      </c>
      <c r="G55" s="23" t="s">
        <v>16</v>
      </c>
      <c r="H55" s="23"/>
      <c r="I55" s="23" t="s">
        <v>23</v>
      </c>
      <c r="J55" s="23"/>
      <c r="K55" s="51"/>
      <c r="L55" s="51"/>
      <c r="M55" s="101"/>
      <c r="N55" s="101"/>
      <c r="O55" s="102"/>
      <c r="P55" s="103"/>
    </row>
    <row r="56" spans="1:16" s="10" customFormat="1" ht="13.5" customHeight="1" x14ac:dyDescent="0.2">
      <c r="A56" s="12"/>
      <c r="B56" s="11"/>
      <c r="C56" s="12"/>
      <c r="D56" s="12"/>
      <c r="E56" s="12"/>
      <c r="F56" s="69" t="s">
        <v>19</v>
      </c>
      <c r="G56" s="23" t="s">
        <v>18</v>
      </c>
      <c r="H56" s="23"/>
      <c r="I56" s="23" t="s">
        <v>22</v>
      </c>
      <c r="J56" s="23"/>
      <c r="K56" s="51"/>
      <c r="L56" s="51"/>
      <c r="M56" s="105"/>
      <c r="N56" s="105"/>
      <c r="O56" s="105"/>
      <c r="P56" s="103"/>
    </row>
    <row r="57" spans="1:16" s="10" customFormat="1" ht="13.5" customHeight="1" x14ac:dyDescent="0.2">
      <c r="A57" s="12"/>
      <c r="B57" s="11"/>
      <c r="C57" s="12"/>
      <c r="D57" s="12"/>
      <c r="E57" s="12"/>
      <c r="F57" s="24" t="s">
        <v>5</v>
      </c>
      <c r="G57" s="23" t="s">
        <v>17</v>
      </c>
      <c r="H57" s="23"/>
      <c r="I57" s="23" t="s">
        <v>21</v>
      </c>
      <c r="J57" s="23"/>
      <c r="K57" s="51"/>
      <c r="L57" s="51"/>
      <c r="M57" s="105"/>
      <c r="N57" s="105"/>
      <c r="O57" s="105"/>
      <c r="P57" s="104"/>
    </row>
    <row r="58" spans="1:16" s="10" customFormat="1" ht="13.5" customHeight="1" x14ac:dyDescent="0.2">
      <c r="A58" s="12"/>
      <c r="B58" s="11"/>
      <c r="C58" s="12"/>
      <c r="D58" s="12"/>
      <c r="E58" s="12"/>
      <c r="F58" s="24"/>
      <c r="G58" s="23"/>
      <c r="H58" s="23"/>
      <c r="K58" s="51"/>
      <c r="L58" s="51"/>
      <c r="M58" s="52"/>
      <c r="N58" s="52"/>
      <c r="P58" s="104"/>
    </row>
    <row r="59" spans="1:16" s="10" customFormat="1" ht="13.5" customHeight="1" x14ac:dyDescent="0.2">
      <c r="A59" s="12"/>
      <c r="B59" s="11"/>
      <c r="C59" s="12"/>
      <c r="D59" s="12"/>
      <c r="E59" s="12"/>
      <c r="F59" s="24"/>
      <c r="G59" s="23"/>
      <c r="H59" s="23"/>
      <c r="K59" s="53"/>
      <c r="L59" s="53"/>
      <c r="M59" s="52"/>
      <c r="N59" s="52"/>
    </row>
    <row r="60" spans="1:16" s="10" customFormat="1" ht="13.5" customHeight="1" x14ac:dyDescent="0.2">
      <c r="A60" s="12"/>
      <c r="B60" s="11"/>
      <c r="C60" s="12"/>
      <c r="D60" s="12"/>
      <c r="E60" s="12"/>
      <c r="F60" s="24"/>
      <c r="G60" s="23"/>
      <c r="H60" s="23"/>
      <c r="I60" s="23"/>
      <c r="J60" s="22"/>
      <c r="K60" s="53"/>
      <c r="L60" s="53"/>
      <c r="M60" s="53"/>
      <c r="N60" s="53"/>
      <c r="O60" s="4"/>
    </row>
  </sheetData>
  <sheetProtection selectLockedCells="1" selectUnlockedCells="1"/>
  <mergeCells count="22">
    <mergeCell ref="H2:N3"/>
    <mergeCell ref="H4:N4"/>
    <mergeCell ref="H5:N5"/>
    <mergeCell ref="G10:I11"/>
    <mergeCell ref="J10:J11"/>
    <mergeCell ref="K10:N10"/>
    <mergeCell ref="A10:A11"/>
    <mergeCell ref="B10:B11"/>
    <mergeCell ref="C10:C11"/>
    <mergeCell ref="D10:D11"/>
    <mergeCell ref="E10:E11"/>
    <mergeCell ref="F10:F11"/>
    <mergeCell ref="H17:I17"/>
    <mergeCell ref="H19:I19"/>
    <mergeCell ref="H15:I15"/>
    <mergeCell ref="H12:I12"/>
    <mergeCell ref="H13:I13"/>
    <mergeCell ref="H25:I25"/>
    <mergeCell ref="H26:I26"/>
    <mergeCell ref="F54:I54"/>
    <mergeCell ref="H23:I23"/>
    <mergeCell ref="H21:I21"/>
  </mergeCells>
  <pageMargins left="0.59055118110236227" right="0.39370078740157483" top="0.39370078740157483" bottom="0.59055118110236227" header="1.1417322834645669" footer="0.19685039370078741"/>
  <pageSetup scale="80" firstPageNumber="0" orientation="landscape" horizontalDpi="300" verticalDpi="300" r:id="rId1"/>
  <headerFooter alignWithMargins="0">
    <oddHeader xml:space="preserve">&amp;R&amp;12HOJA                            &amp;P      DE      &amp;N  &amp;"Tahoma,Negrita"                      &amp;"Times New Roman,Negrita"          </oddHeader>
  </headerFooter>
  <rowBreaks count="1" manualBreakCount="1">
    <brk id="24" min="5"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1"/>
  <sheetViews>
    <sheetView zoomScale="80" zoomScaleNormal="80" zoomScaleSheetLayoutView="90" workbookViewId="0">
      <selection activeCell="O10" sqref="O10:O11"/>
    </sheetView>
  </sheetViews>
  <sheetFormatPr baseColWidth="10" defaultRowHeight="15" x14ac:dyDescent="0.2"/>
  <cols>
    <col min="1" max="1" width="6" style="1" customWidth="1"/>
    <col min="2" max="2" width="6" style="93" customWidth="1"/>
    <col min="3" max="4" width="6" style="1" customWidth="1"/>
    <col min="5" max="5" width="11.75" style="1" customWidth="1"/>
    <col min="6" max="6" width="12" style="2" customWidth="1"/>
    <col min="7" max="7" width="3.75" style="31" customWidth="1"/>
    <col min="8" max="8" width="25.75" style="3" customWidth="1"/>
    <col min="9" max="9" width="31.375" style="3" customWidth="1"/>
    <col min="10" max="10" width="12.125" style="5" customWidth="1"/>
    <col min="11" max="14" width="6" style="44" customWidth="1"/>
    <col min="15" max="15" width="39.375" style="6" customWidth="1"/>
    <col min="16" max="16384" width="11" style="3"/>
  </cols>
  <sheetData>
    <row r="1" spans="1:15" ht="15.75" thickBot="1" x14ac:dyDescent="0.25"/>
    <row r="2" spans="1:15" ht="23.1" customHeight="1" thickBot="1" x14ac:dyDescent="0.25">
      <c r="G2" s="32"/>
      <c r="H2" s="135" t="s">
        <v>6</v>
      </c>
      <c r="I2" s="135"/>
      <c r="J2" s="135"/>
      <c r="K2" s="135"/>
      <c r="L2" s="135"/>
      <c r="M2" s="135"/>
      <c r="N2" s="135"/>
      <c r="O2" s="20" t="s">
        <v>24</v>
      </c>
    </row>
    <row r="3" spans="1:15" ht="23.1" customHeight="1" thickBot="1" x14ac:dyDescent="0.25">
      <c r="G3" s="33"/>
      <c r="H3" s="135"/>
      <c r="I3" s="135"/>
      <c r="J3" s="135"/>
      <c r="K3" s="135"/>
      <c r="L3" s="135"/>
      <c r="M3" s="135"/>
      <c r="N3" s="135"/>
      <c r="O3" s="20" t="s">
        <v>25</v>
      </c>
    </row>
    <row r="4" spans="1:15" ht="23.1" customHeight="1" thickBot="1" x14ac:dyDescent="0.25">
      <c r="G4" s="34"/>
      <c r="H4" s="136" t="s">
        <v>8</v>
      </c>
      <c r="I4" s="136"/>
      <c r="J4" s="136"/>
      <c r="K4" s="136"/>
      <c r="L4" s="136"/>
      <c r="M4" s="136"/>
      <c r="N4" s="136"/>
      <c r="O4" s="21"/>
    </row>
    <row r="5" spans="1:15" ht="23.1" customHeight="1" x14ac:dyDescent="0.2">
      <c r="F5" s="4"/>
      <c r="H5" s="146" t="s">
        <v>149</v>
      </c>
      <c r="I5" s="146"/>
      <c r="J5" s="146"/>
      <c r="K5" s="146"/>
      <c r="L5" s="146"/>
      <c r="M5" s="146"/>
      <c r="N5" s="146"/>
    </row>
    <row r="6" spans="1:15" ht="22.5" customHeight="1" x14ac:dyDescent="0.25">
      <c r="F6" s="126" t="s">
        <v>20</v>
      </c>
      <c r="G6" s="126"/>
      <c r="H6" s="126"/>
      <c r="I6" s="28" t="s">
        <v>147</v>
      </c>
      <c r="J6" s="28"/>
      <c r="K6" s="28"/>
      <c r="L6" s="28"/>
      <c r="M6" s="28"/>
      <c r="N6" s="28"/>
      <c r="O6" s="29"/>
    </row>
    <row r="7" spans="1:15" ht="22.5" customHeight="1" x14ac:dyDescent="0.35">
      <c r="A7" s="94" t="s">
        <v>15</v>
      </c>
      <c r="B7" s="95" t="s">
        <v>3</v>
      </c>
      <c r="F7" s="126" t="s">
        <v>163</v>
      </c>
      <c r="G7" s="126"/>
      <c r="H7" s="126"/>
      <c r="I7" s="28" t="s">
        <v>148</v>
      </c>
      <c r="J7" s="28"/>
      <c r="K7" s="28"/>
      <c r="L7" s="28"/>
      <c r="M7" s="28"/>
      <c r="N7" s="28"/>
      <c r="O7" s="29"/>
    </row>
    <row r="8" spans="1:15" ht="22.5" customHeight="1" x14ac:dyDescent="0.35">
      <c r="A8" s="94" t="s">
        <v>19</v>
      </c>
      <c r="B8" s="96" t="s">
        <v>58</v>
      </c>
      <c r="F8" s="126" t="s">
        <v>164</v>
      </c>
      <c r="G8" s="126"/>
      <c r="H8" s="126"/>
      <c r="I8" s="28" t="s">
        <v>150</v>
      </c>
      <c r="J8" s="28"/>
      <c r="K8" s="28"/>
      <c r="L8" s="28"/>
      <c r="M8" s="28"/>
      <c r="N8" s="28"/>
      <c r="O8" s="29"/>
    </row>
    <row r="9" spans="1:15" ht="15.75" thickBot="1" x14ac:dyDescent="0.25">
      <c r="F9" s="108"/>
      <c r="G9" s="36"/>
    </row>
    <row r="10" spans="1:15" s="10" customFormat="1" ht="15.75" customHeight="1" thickBot="1" x14ac:dyDescent="0.25">
      <c r="A10" s="147" t="s">
        <v>9</v>
      </c>
      <c r="B10" s="156" t="s">
        <v>27</v>
      </c>
      <c r="C10" s="147" t="s">
        <v>3</v>
      </c>
      <c r="D10" s="147" t="s">
        <v>10</v>
      </c>
      <c r="E10" s="154" t="s">
        <v>26</v>
      </c>
      <c r="F10" s="154" t="s">
        <v>11</v>
      </c>
      <c r="G10" s="137" t="s">
        <v>165</v>
      </c>
      <c r="H10" s="138"/>
      <c r="I10" s="139"/>
      <c r="J10" s="165" t="s">
        <v>12</v>
      </c>
      <c r="K10" s="167" t="s">
        <v>13</v>
      </c>
      <c r="L10" s="168"/>
      <c r="M10" s="168"/>
      <c r="N10" s="169"/>
      <c r="O10" s="127" t="s">
        <v>7</v>
      </c>
    </row>
    <row r="11" spans="1:15" s="10" customFormat="1" thickBot="1" x14ac:dyDescent="0.25">
      <c r="A11" s="148"/>
      <c r="B11" s="157"/>
      <c r="C11" s="148"/>
      <c r="D11" s="148"/>
      <c r="E11" s="155"/>
      <c r="F11" s="155"/>
      <c r="G11" s="162"/>
      <c r="H11" s="163"/>
      <c r="I11" s="164"/>
      <c r="J11" s="166"/>
      <c r="K11" s="122" t="s">
        <v>5</v>
      </c>
      <c r="L11" s="122" t="s">
        <v>2</v>
      </c>
      <c r="M11" s="122" t="s">
        <v>1</v>
      </c>
      <c r="N11" s="122" t="s">
        <v>0</v>
      </c>
      <c r="O11" s="128"/>
    </row>
    <row r="12" spans="1:15" s="10" customFormat="1" ht="42" x14ac:dyDescent="0.2">
      <c r="A12" s="11" t="s">
        <v>158</v>
      </c>
      <c r="B12" s="99">
        <v>2</v>
      </c>
      <c r="C12" s="81" t="s">
        <v>51</v>
      </c>
      <c r="D12" s="82"/>
      <c r="E12" s="97" t="str">
        <f t="shared" ref="E12:E14" si="0">C12</f>
        <v>02</v>
      </c>
      <c r="F12" s="42" t="str">
        <f t="shared" ref="F12:F19" si="1">CONCATENATE(A12,"-",E12)</f>
        <v>110-02</v>
      </c>
      <c r="G12" s="39" t="str">
        <f t="shared" ref="G12:G19" si="2">IF(D12=0,"g","c")</f>
        <v>g</v>
      </c>
      <c r="H12" s="129" t="str">
        <f>VLOOKUP(E12,'M.V.'!$E$6:$M$51,2,FALSE)</f>
        <v>ACTAS DE ENTREGA DE CARGOS</v>
      </c>
      <c r="I12" s="130"/>
      <c r="J12" s="30">
        <f>IF(VLOOKUP(E12,'M.V.'!$E$6:$M$51,3,FALSE)=0," ",VLOOKUP(E12,'M.V.'!$E$6:$M$51,3,FALSE))</f>
        <v>12</v>
      </c>
      <c r="K12" s="30" t="str">
        <f>IF(VLOOKUP(E12,'M.V.'!$E$6:$M$51,4,FALSE)=0," ",VLOOKUP(E12,'M.V.'!$E$6:$M$51,4,FALSE))</f>
        <v>X</v>
      </c>
      <c r="L12" s="30" t="str">
        <f>IF(VLOOKUP(E12,'M.V.'!$E$6:$M$51,5,FALSE)=0," ",VLOOKUP(E12,'M.V.'!$E$6:$M$51,5,FALSE))</f>
        <v xml:space="preserve"> </v>
      </c>
      <c r="M12" s="47" t="str">
        <f>IF(VLOOKUP(E12,'M.V.'!$E$6:$M$51,6,FALSE)=0," ",VLOOKUP(E12,'M.V.'!$E$6:$M$51,6,FALSE))</f>
        <v>X</v>
      </c>
      <c r="N12" s="47" t="str">
        <f>IF(VLOOKUP(E12,'M.V.'!$E$6:$M$51,7,FALSE)=0," ",VLOOKUP(E12,'M.V.'!$E$6:$M$51,7,FALSE))</f>
        <v xml:space="preserve"> </v>
      </c>
      <c r="O12" s="100" t="str">
        <f>IF(VLOOKUP(E12,'M.V.'!$E$6:$M$51,9,FALSE)=0," ",VLOOKUP(E12,'M.V.'!$E$6:$M$51,9,FALSE))</f>
        <v>Constituyen parte de la memoria histórica de la entidad, por cuanto reflejan el desarrollo de actividades misionales en cumplimiento de las funciones administrativas de cada una de las dependencias a través del tiempo; Ver ficha N°. 2</v>
      </c>
    </row>
    <row r="13" spans="1:15" s="10" customFormat="1" ht="15.75" thickBot="1" x14ac:dyDescent="0.25">
      <c r="A13" s="11" t="s">
        <v>158</v>
      </c>
      <c r="B13" s="99"/>
      <c r="C13" s="81"/>
      <c r="D13" s="82"/>
      <c r="E13" s="97"/>
      <c r="F13" s="54"/>
      <c r="G13" s="55"/>
      <c r="H13" s="60"/>
      <c r="I13" s="61"/>
      <c r="J13" s="58"/>
      <c r="K13" s="58"/>
      <c r="L13" s="58"/>
      <c r="M13" s="59"/>
      <c r="N13" s="59"/>
      <c r="O13" s="106"/>
    </row>
    <row r="14" spans="1:15" s="10" customFormat="1" x14ac:dyDescent="0.2">
      <c r="A14" s="11" t="s">
        <v>158</v>
      </c>
      <c r="B14" s="99"/>
      <c r="C14" s="81" t="s">
        <v>14</v>
      </c>
      <c r="D14" s="82"/>
      <c r="E14" s="97" t="str">
        <f t="shared" si="0"/>
        <v>06</v>
      </c>
      <c r="F14" s="42" t="str">
        <f t="shared" si="1"/>
        <v>110-06</v>
      </c>
      <c r="G14" s="39" t="str">
        <f t="shared" si="2"/>
        <v>g</v>
      </c>
      <c r="H14" s="129" t="str">
        <f>VLOOKUP(E14,'M.V.'!$E$6:$M$51,2,FALSE)</f>
        <v>CORRESPONDENCIA</v>
      </c>
      <c r="I14" s="130"/>
      <c r="J14" s="30" t="str">
        <f>IF(VLOOKUP(E14,'M.V.'!$E$6:$M$51,3,FALSE)=0," ",VLOOKUP(E14,'M.V.'!$E$6:$M$51,3,FALSE))</f>
        <v xml:space="preserve"> </v>
      </c>
      <c r="K14" s="30" t="str">
        <f>IF(VLOOKUP(E14,'M.V.'!$E$6:$M$51,4,FALSE)=0," ",VLOOKUP(E14,'M.V.'!$E$6:$M$51,4,FALSE))</f>
        <v xml:space="preserve"> </v>
      </c>
      <c r="L14" s="30" t="str">
        <f>IF(VLOOKUP(E14,'M.V.'!$E$6:$M$51,5,FALSE)=0," ",VLOOKUP(E14,'M.V.'!$E$6:$M$51,5,FALSE))</f>
        <v xml:space="preserve"> </v>
      </c>
      <c r="M14" s="47" t="str">
        <f>IF(VLOOKUP(E14,'M.V.'!$E$6:$M$51,6,FALSE)=0," ",VLOOKUP(E14,'M.V.'!$E$6:$M$51,6,FALSE))</f>
        <v xml:space="preserve"> </v>
      </c>
      <c r="N14" s="47" t="str">
        <f>IF(VLOOKUP(E14,'M.V.'!$E$6:$M$51,7,FALSE)=0," ",VLOOKUP(E14,'M.V.'!$E$6:$M$51,7,FALSE))</f>
        <v xml:space="preserve"> </v>
      </c>
      <c r="O14" s="100" t="str">
        <f>IF(VLOOKUP(E14,'M.V.'!$E$6:$M$51,9,FALSE)=0," ",VLOOKUP(E14,'M.V.'!$E$6:$M$51,9,FALSE))</f>
        <v xml:space="preserve"> </v>
      </c>
    </row>
    <row r="15" spans="1:15" s="10" customFormat="1" ht="31.5" x14ac:dyDescent="0.2">
      <c r="A15" s="11" t="s">
        <v>158</v>
      </c>
      <c r="B15" s="99">
        <v>6</v>
      </c>
      <c r="C15" s="81" t="s">
        <v>14</v>
      </c>
      <c r="D15" s="82" t="s">
        <v>50</v>
      </c>
      <c r="E15" s="98" t="str">
        <f t="shared" ref="E15" si="3">CONCATENATE(C15,".",D15)</f>
        <v>06.01</v>
      </c>
      <c r="F15" s="43" t="str">
        <f t="shared" si="1"/>
        <v>110-06.01</v>
      </c>
      <c r="G15" s="39" t="str">
        <f t="shared" si="2"/>
        <v>c</v>
      </c>
      <c r="H15" s="131" t="str">
        <f>VLOOKUP(E15,'M.V.'!$E$6:$M$51,2,FALSE)</f>
        <v>CORRESPONDENCIA EXTERNA</v>
      </c>
      <c r="I15" s="132"/>
      <c r="J15" s="30">
        <f>IF(VLOOKUP(E15,'M.V.'!$E$6:$M$51,3,FALSE)=0," ",VLOOKUP(E15,'M.V.'!$E$6:$M$51,3,FALSE))</f>
        <v>12</v>
      </c>
      <c r="K15" s="30" t="str">
        <f>IF(VLOOKUP(E15,'M.V.'!$E$6:$M$51,4,FALSE)=0," ",VLOOKUP(E15,'M.V.'!$E$6:$M$51,4,FALSE))</f>
        <v>X</v>
      </c>
      <c r="L15" s="30" t="str">
        <f>IF(VLOOKUP(E15,'M.V.'!$E$6:$M$51,5,FALSE)=0," ",VLOOKUP(E15,'M.V.'!$E$6:$M$51,5,FALSE))</f>
        <v xml:space="preserve"> </v>
      </c>
      <c r="M15" s="47" t="str">
        <f>IF(VLOOKUP(E15,'M.V.'!$E$6:$M$51,6,FALSE)=0," ",VLOOKUP(E15,'M.V.'!$E$6:$M$51,6,FALSE))</f>
        <v>X</v>
      </c>
      <c r="N15" s="47" t="str">
        <f>IF(VLOOKUP(E15,'M.V.'!$E$6:$M$51,7,FALSE)=0," ",VLOOKUP(E15,'M.V.'!$E$6:$M$51,7,FALSE))</f>
        <v xml:space="preserve"> </v>
      </c>
      <c r="O15" s="100" t="str">
        <f>IF(VLOOKUP(E15,'M.V.'!$E$6:$M$51,9,FALSE)=0," ",VLOOKUP(E15,'M.V.'!$E$6:$M$51,9,FALSE))</f>
        <v>Constituyen parte de la memoria histórica, porque testimonian el desarrollo de las actividades realizadas en cumplimiento de las funciones administrativas; Ver ficha N°. 6</v>
      </c>
    </row>
    <row r="16" spans="1:15" s="10" customFormat="1" x14ac:dyDescent="0.2">
      <c r="A16" s="11" t="s">
        <v>158</v>
      </c>
      <c r="B16" s="99"/>
      <c r="C16" s="81"/>
      <c r="D16" s="82"/>
      <c r="E16" s="98"/>
      <c r="F16" s="63"/>
      <c r="G16" s="64"/>
      <c r="H16" s="65"/>
      <c r="I16" s="66"/>
      <c r="J16" s="67"/>
      <c r="K16" s="67"/>
      <c r="L16" s="67"/>
      <c r="M16" s="68"/>
      <c r="N16" s="68"/>
      <c r="O16" s="107"/>
    </row>
    <row r="17" spans="1:15" s="10" customFormat="1" ht="31.5" x14ac:dyDescent="0.2">
      <c r="A17" s="11" t="s">
        <v>158</v>
      </c>
      <c r="B17" s="99">
        <v>13</v>
      </c>
      <c r="C17" s="81" t="s">
        <v>31</v>
      </c>
      <c r="D17" s="82"/>
      <c r="E17" s="97" t="str">
        <f t="shared" ref="E17:E19" si="4">C17</f>
        <v>12</v>
      </c>
      <c r="F17" s="42" t="str">
        <f t="shared" si="1"/>
        <v>110-12</v>
      </c>
      <c r="G17" s="39" t="str">
        <f t="shared" si="2"/>
        <v>g</v>
      </c>
      <c r="H17" s="129" t="str">
        <f>VLOOKUP(E17,'M.V.'!$E$6:$M$51,2,FALSE)</f>
        <v>EXPEDIENTES DE MAQUINAS DE BOMBEROS</v>
      </c>
      <c r="I17" s="130"/>
      <c r="J17" s="30">
        <f>IF(VLOOKUP(E17,'M.V.'!$E$6:$M$51,3,FALSE)=0," ",VLOOKUP(E17,'M.V.'!$E$6:$M$51,3,FALSE))</f>
        <v>5</v>
      </c>
      <c r="K17" s="30" t="str">
        <f>IF(VLOOKUP(E17,'M.V.'!$E$6:$M$51,4,FALSE)=0," ",VLOOKUP(E17,'M.V.'!$E$6:$M$51,4,FALSE))</f>
        <v xml:space="preserve"> </v>
      </c>
      <c r="L17" s="30" t="str">
        <f>IF(VLOOKUP(E17,'M.V.'!$E$6:$M$51,5,FALSE)=0," ",VLOOKUP(E17,'M.V.'!$E$6:$M$51,5,FALSE))</f>
        <v>X</v>
      </c>
      <c r="M17" s="47" t="str">
        <f>IF(VLOOKUP(E17,'M.V.'!$E$6:$M$51,6,FALSE)=0," ",VLOOKUP(E17,'M.V.'!$E$6:$M$51,6,FALSE))</f>
        <v xml:space="preserve"> </v>
      </c>
      <c r="N17" s="47" t="str">
        <f>IF(VLOOKUP(E17,'M.V.'!$E$6:$M$51,7,FALSE)=0," ",VLOOKUP(E17,'M.V.'!$E$6:$M$51,7,FALSE))</f>
        <v xml:space="preserve"> </v>
      </c>
      <c r="O17" s="100" t="str">
        <f>IF(VLOOKUP(E17,'M.V.'!$E$6:$M$51,9,FALSE)=0," ",VLOOKUP(E17,'M.V.'!$E$6:$M$51,9,FALSE))</f>
        <v>Se eliminan una vez cumplido el tiempo de retención en el  archivo central por no generar valores secundarios; Ver ficha N°. 13</v>
      </c>
    </row>
    <row r="18" spans="1:15" s="10" customFormat="1" ht="15.75" thickBot="1" x14ac:dyDescent="0.25">
      <c r="A18" s="11" t="s">
        <v>158</v>
      </c>
      <c r="B18" s="99"/>
      <c r="C18" s="81"/>
      <c r="D18" s="82"/>
      <c r="E18" s="97"/>
      <c r="F18" s="54"/>
      <c r="G18" s="55"/>
      <c r="H18" s="60"/>
      <c r="I18" s="61"/>
      <c r="J18" s="58"/>
      <c r="K18" s="58"/>
      <c r="L18" s="58"/>
      <c r="M18" s="59"/>
      <c r="N18" s="59"/>
      <c r="O18" s="106"/>
    </row>
    <row r="19" spans="1:15" s="10" customFormat="1" ht="31.5" x14ac:dyDescent="0.2">
      <c r="A19" s="11" t="s">
        <v>158</v>
      </c>
      <c r="B19" s="99">
        <v>15</v>
      </c>
      <c r="C19" s="81" t="s">
        <v>33</v>
      </c>
      <c r="D19" s="82"/>
      <c r="E19" s="97" t="str">
        <f t="shared" si="4"/>
        <v>14</v>
      </c>
      <c r="F19" s="42" t="str">
        <f t="shared" si="1"/>
        <v>110-14</v>
      </c>
      <c r="G19" s="39" t="str">
        <f t="shared" si="2"/>
        <v>g</v>
      </c>
      <c r="H19" s="129" t="str">
        <f>VLOOKUP(E19,'M.V.'!$E$6:$M$51,2,FALSE)</f>
        <v>INFORMATIVOS ADMINISTRATIVOS</v>
      </c>
      <c r="I19" s="130"/>
      <c r="J19" s="30">
        <f>IF(VLOOKUP(E19,'M.V.'!$E$6:$M$51,3,FALSE)=0," ",VLOOKUP(E19,'M.V.'!$E$6:$M$51,3,FALSE))</f>
        <v>12</v>
      </c>
      <c r="K19" s="30" t="str">
        <f>IF(VLOOKUP(E19,'M.V.'!$E$6:$M$51,4,FALSE)=0," ",VLOOKUP(E19,'M.V.'!$E$6:$M$51,4,FALSE))</f>
        <v>X</v>
      </c>
      <c r="L19" s="30" t="str">
        <f>IF(VLOOKUP(E19,'M.V.'!$E$6:$M$51,5,FALSE)=0," ",VLOOKUP(E19,'M.V.'!$E$6:$M$51,5,FALSE))</f>
        <v xml:space="preserve"> </v>
      </c>
      <c r="M19" s="47" t="str">
        <f>IF(VLOOKUP(E19,'M.V.'!$E$6:$M$51,6,FALSE)=0," ",VLOOKUP(E19,'M.V.'!$E$6:$M$51,6,FALSE))</f>
        <v>X</v>
      </c>
      <c r="N19" s="47" t="str">
        <f>IF(VLOOKUP(E19,'M.V.'!$E$6:$M$51,7,FALSE)=0," ",VLOOKUP(E19,'M.V.'!$E$6:$M$51,7,FALSE))</f>
        <v xml:space="preserve"> </v>
      </c>
      <c r="O19" s="100" t="str">
        <f>IF(VLOOKUP(E19,'M.V.'!$E$6:$M$51,9,FALSE)=0," ",VLOOKUP(E19,'M.V.'!$E$6:$M$51,9,FALSE))</f>
        <v>Se conservan totalmente por evidenciar el proceso particular de investigaciones internas en el Cuerpo de Bomberos; Ver ficha N°. 15</v>
      </c>
    </row>
    <row r="20" spans="1:15" s="10" customFormat="1" ht="13.5" thickBot="1" x14ac:dyDescent="0.25">
      <c r="A20" s="12"/>
      <c r="B20" s="11"/>
      <c r="C20" s="12"/>
      <c r="D20" s="12"/>
      <c r="E20" s="12"/>
      <c r="F20" s="13"/>
      <c r="G20" s="37"/>
      <c r="H20" s="158"/>
      <c r="I20" s="159"/>
      <c r="J20" s="14"/>
      <c r="K20" s="48"/>
      <c r="L20" s="48"/>
      <c r="M20" s="48"/>
      <c r="N20" s="48"/>
      <c r="O20" s="15"/>
    </row>
    <row r="21" spans="1:15" s="10" customFormat="1" ht="12.75" x14ac:dyDescent="0.2">
      <c r="A21" s="12"/>
      <c r="B21" s="11"/>
      <c r="C21" s="12"/>
      <c r="D21" s="12"/>
      <c r="E21" s="12"/>
      <c r="F21" s="16"/>
      <c r="G21" s="35"/>
      <c r="H21" s="17"/>
      <c r="I21" s="17"/>
      <c r="J21" s="18"/>
      <c r="K21" s="49"/>
      <c r="L21" s="49"/>
      <c r="M21" s="49"/>
      <c r="N21" s="49"/>
      <c r="O21" s="19"/>
    </row>
    <row r="22" spans="1:15" s="10" customFormat="1" ht="12.75" x14ac:dyDescent="0.2">
      <c r="A22" s="12"/>
      <c r="B22" s="11"/>
      <c r="C22" s="12"/>
      <c r="D22" s="12"/>
      <c r="E22" s="12"/>
      <c r="F22" s="16"/>
      <c r="G22" s="35"/>
      <c r="H22" s="17"/>
      <c r="I22" s="17"/>
      <c r="J22" s="18"/>
      <c r="K22" s="49"/>
      <c r="L22" s="49"/>
      <c r="M22" s="49"/>
      <c r="N22" s="49"/>
      <c r="O22" s="19"/>
    </row>
    <row r="23" spans="1:15" s="10" customFormat="1" ht="12.75" x14ac:dyDescent="0.2">
      <c r="A23" s="12"/>
      <c r="B23" s="11"/>
      <c r="C23" s="12"/>
      <c r="D23" s="12"/>
      <c r="E23" s="12"/>
      <c r="F23" s="16"/>
      <c r="G23" s="35"/>
      <c r="H23" s="17"/>
      <c r="I23" s="17"/>
      <c r="J23" s="18"/>
      <c r="K23" s="49"/>
      <c r="L23" s="49"/>
      <c r="M23" s="49"/>
      <c r="N23" s="49"/>
      <c r="O23" s="19"/>
    </row>
    <row r="24" spans="1:15" s="10" customFormat="1" ht="12.75" x14ac:dyDescent="0.2">
      <c r="A24" s="12"/>
      <c r="B24" s="11"/>
      <c r="C24" s="12"/>
      <c r="D24" s="12"/>
      <c r="E24" s="12"/>
      <c r="F24" s="16"/>
      <c r="G24" s="35"/>
      <c r="H24" s="17"/>
      <c r="I24" s="17"/>
      <c r="J24" s="18"/>
      <c r="K24" s="49"/>
      <c r="L24" s="49"/>
      <c r="M24" s="49"/>
      <c r="N24" s="49"/>
      <c r="O24" s="19"/>
    </row>
    <row r="25" spans="1:15" s="10" customFormat="1" ht="12.75" x14ac:dyDescent="0.2">
      <c r="A25" s="12"/>
      <c r="B25" s="11"/>
      <c r="C25" s="12"/>
      <c r="D25" s="12"/>
      <c r="E25" s="12"/>
      <c r="F25" s="16"/>
      <c r="G25" s="35"/>
      <c r="H25" s="17"/>
      <c r="I25" s="17"/>
      <c r="J25" s="18"/>
      <c r="K25" s="49"/>
      <c r="L25" s="49"/>
      <c r="M25" s="49"/>
      <c r="N25" s="49"/>
      <c r="O25" s="19"/>
    </row>
    <row r="26" spans="1:15" s="10" customFormat="1" ht="12.75" x14ac:dyDescent="0.2">
      <c r="A26" s="12"/>
      <c r="B26" s="11"/>
      <c r="C26" s="12"/>
      <c r="D26" s="12"/>
      <c r="E26" s="12"/>
      <c r="F26" s="16"/>
      <c r="G26" s="35"/>
      <c r="H26" s="17"/>
      <c r="I26" s="17"/>
      <c r="J26" s="18"/>
      <c r="K26" s="49"/>
      <c r="L26" s="49"/>
      <c r="M26" s="49"/>
      <c r="N26" s="49"/>
      <c r="O26" s="19"/>
    </row>
    <row r="27" spans="1:15" s="10" customFormat="1" ht="12.75" x14ac:dyDescent="0.2">
      <c r="A27" s="12"/>
      <c r="B27" s="11"/>
      <c r="C27" s="12"/>
      <c r="D27" s="12"/>
      <c r="E27" s="12"/>
      <c r="F27" s="16"/>
      <c r="G27" s="35"/>
      <c r="H27" s="17"/>
      <c r="I27" s="17"/>
      <c r="J27" s="18"/>
      <c r="K27" s="49"/>
      <c r="L27" s="49"/>
      <c r="M27" s="49"/>
      <c r="N27" s="49"/>
      <c r="O27" s="19"/>
    </row>
    <row r="28" spans="1:15" s="10" customFormat="1" ht="12.75" x14ac:dyDescent="0.2">
      <c r="A28" s="12"/>
      <c r="B28" s="11"/>
      <c r="C28" s="12"/>
      <c r="D28" s="12"/>
      <c r="E28" s="12"/>
      <c r="F28" s="16"/>
      <c r="G28" s="35"/>
      <c r="H28" s="17"/>
      <c r="I28" s="17"/>
      <c r="J28" s="18"/>
      <c r="K28" s="49"/>
      <c r="L28" s="49"/>
      <c r="M28" s="49"/>
      <c r="N28" s="49"/>
      <c r="O28" s="19"/>
    </row>
    <row r="29" spans="1:15" s="10" customFormat="1" ht="12.75" x14ac:dyDescent="0.2">
      <c r="A29" s="12"/>
      <c r="B29" s="11"/>
      <c r="C29" s="12"/>
      <c r="D29" s="12"/>
      <c r="E29" s="12"/>
      <c r="F29" s="16"/>
      <c r="G29" s="35"/>
      <c r="H29" s="17"/>
      <c r="I29" s="17"/>
      <c r="J29" s="18"/>
      <c r="K29" s="49"/>
      <c r="L29" s="49"/>
      <c r="M29" s="49"/>
      <c r="N29" s="49"/>
      <c r="O29" s="19"/>
    </row>
    <row r="30" spans="1:15" s="10" customFormat="1" ht="12.75" x14ac:dyDescent="0.2">
      <c r="A30" s="12"/>
      <c r="B30" s="11"/>
      <c r="C30" s="12"/>
      <c r="D30" s="12"/>
      <c r="E30" s="12"/>
      <c r="F30" s="16"/>
      <c r="G30" s="35"/>
      <c r="H30" s="17"/>
      <c r="I30" s="17"/>
      <c r="J30" s="18"/>
      <c r="K30" s="49"/>
      <c r="L30" s="49"/>
      <c r="M30" s="49"/>
      <c r="N30" s="49"/>
      <c r="O30" s="19"/>
    </row>
    <row r="31" spans="1:15" s="10" customFormat="1" ht="12.75" x14ac:dyDescent="0.2">
      <c r="A31" s="12"/>
      <c r="B31" s="11"/>
      <c r="C31" s="12"/>
      <c r="D31" s="12"/>
      <c r="E31" s="12"/>
      <c r="F31" s="16"/>
      <c r="G31" s="35"/>
      <c r="H31" s="17"/>
      <c r="I31" s="17"/>
      <c r="J31" s="18"/>
      <c r="K31" s="49"/>
      <c r="L31" s="49"/>
      <c r="M31" s="49"/>
      <c r="N31" s="49"/>
      <c r="O31" s="19"/>
    </row>
    <row r="32" spans="1:15" s="10" customFormat="1" ht="12.75" x14ac:dyDescent="0.2">
      <c r="A32" s="12"/>
      <c r="B32" s="11"/>
      <c r="C32" s="12"/>
      <c r="D32" s="12"/>
      <c r="E32" s="12"/>
      <c r="F32" s="16"/>
      <c r="G32" s="35"/>
      <c r="H32" s="17"/>
      <c r="I32" s="17"/>
      <c r="J32" s="18"/>
      <c r="K32" s="49"/>
      <c r="L32" s="49"/>
      <c r="M32" s="49"/>
      <c r="N32" s="49"/>
      <c r="O32" s="19"/>
    </row>
    <row r="33" spans="1:16" s="10" customFormat="1" ht="12.75" x14ac:dyDescent="0.2">
      <c r="A33" s="12"/>
      <c r="B33" s="11"/>
      <c r="C33" s="12"/>
      <c r="D33" s="12"/>
      <c r="E33" s="12"/>
      <c r="F33" s="16"/>
      <c r="G33" s="35"/>
      <c r="H33" s="17"/>
      <c r="I33" s="17"/>
      <c r="J33" s="18"/>
      <c r="K33" s="49"/>
      <c r="L33" s="49"/>
      <c r="M33" s="49"/>
      <c r="N33" s="49"/>
      <c r="O33" s="19"/>
    </row>
    <row r="34" spans="1:16" s="10" customFormat="1" ht="12.75" x14ac:dyDescent="0.2">
      <c r="A34" s="12"/>
      <c r="B34" s="11"/>
      <c r="C34" s="12"/>
      <c r="D34" s="12"/>
      <c r="E34" s="12"/>
      <c r="F34" s="16"/>
      <c r="G34" s="35"/>
      <c r="H34" s="17"/>
      <c r="I34" s="17"/>
      <c r="J34" s="18"/>
      <c r="K34" s="49"/>
      <c r="L34" s="49"/>
      <c r="M34" s="49"/>
      <c r="N34" s="49"/>
      <c r="O34" s="19"/>
    </row>
    <row r="35" spans="1:16" s="10" customFormat="1" ht="15" customHeight="1" x14ac:dyDescent="0.2">
      <c r="A35" s="12"/>
      <c r="B35" s="11"/>
      <c r="C35" s="12"/>
      <c r="D35" s="12"/>
      <c r="E35" s="12"/>
      <c r="F35" s="153" t="s">
        <v>4</v>
      </c>
      <c r="G35" s="153"/>
      <c r="H35" s="153"/>
      <c r="I35" s="153"/>
      <c r="J35" s="23"/>
      <c r="K35" s="50"/>
      <c r="L35" s="50"/>
      <c r="M35" s="50"/>
      <c r="N35" s="50"/>
      <c r="O35" s="38"/>
      <c r="P35" s="38"/>
    </row>
    <row r="36" spans="1:16" s="10" customFormat="1" ht="13.5" customHeight="1" x14ac:dyDescent="0.2">
      <c r="A36" s="12"/>
      <c r="B36" s="11"/>
      <c r="C36" s="12"/>
      <c r="D36" s="12"/>
      <c r="E36" s="12"/>
      <c r="F36" s="69" t="s">
        <v>15</v>
      </c>
      <c r="G36" s="23" t="s">
        <v>16</v>
      </c>
      <c r="H36" s="23"/>
      <c r="I36" s="23" t="s">
        <v>23</v>
      </c>
      <c r="J36" s="23"/>
      <c r="K36" s="51"/>
      <c r="L36" s="51"/>
      <c r="M36" s="101"/>
      <c r="N36" s="101"/>
      <c r="O36" s="102"/>
      <c r="P36" s="103"/>
    </row>
    <row r="37" spans="1:16" s="10" customFormat="1" ht="13.5" customHeight="1" x14ac:dyDescent="0.2">
      <c r="A37" s="12"/>
      <c r="B37" s="11"/>
      <c r="C37" s="12"/>
      <c r="D37" s="12"/>
      <c r="E37" s="12"/>
      <c r="F37" s="69" t="s">
        <v>19</v>
      </c>
      <c r="G37" s="23" t="s">
        <v>18</v>
      </c>
      <c r="H37" s="23"/>
      <c r="I37" s="23" t="s">
        <v>22</v>
      </c>
      <c r="J37" s="23"/>
      <c r="K37" s="51"/>
      <c r="L37" s="51"/>
      <c r="M37" s="105"/>
      <c r="N37" s="105"/>
      <c r="O37" s="105"/>
      <c r="P37" s="103"/>
    </row>
    <row r="38" spans="1:16" s="10" customFormat="1" ht="13.5" customHeight="1" x14ac:dyDescent="0.2">
      <c r="A38" s="12"/>
      <c r="B38" s="11"/>
      <c r="C38" s="12"/>
      <c r="D38" s="12"/>
      <c r="E38" s="12"/>
      <c r="F38" s="24" t="s">
        <v>5</v>
      </c>
      <c r="G38" s="23" t="s">
        <v>17</v>
      </c>
      <c r="H38" s="23"/>
      <c r="I38" s="23" t="s">
        <v>21</v>
      </c>
      <c r="J38" s="23"/>
      <c r="K38" s="51"/>
      <c r="L38" s="51"/>
      <c r="M38" s="105"/>
      <c r="N38" s="105"/>
      <c r="O38" s="105"/>
      <c r="P38" s="104"/>
    </row>
    <row r="39" spans="1:16" s="10" customFormat="1" ht="13.5" customHeight="1" x14ac:dyDescent="0.2">
      <c r="A39" s="12"/>
      <c r="B39" s="11"/>
      <c r="C39" s="12"/>
      <c r="D39" s="12"/>
      <c r="E39" s="12"/>
      <c r="F39" s="24"/>
      <c r="G39" s="23"/>
      <c r="H39" s="23"/>
      <c r="K39" s="51"/>
      <c r="L39" s="51"/>
      <c r="M39" s="52"/>
      <c r="N39" s="52"/>
      <c r="P39" s="104"/>
    </row>
    <row r="40" spans="1:16" s="10" customFormat="1" ht="13.5" customHeight="1" x14ac:dyDescent="0.2">
      <c r="A40" s="12"/>
      <c r="B40" s="11"/>
      <c r="C40" s="12"/>
      <c r="D40" s="12"/>
      <c r="E40" s="12"/>
      <c r="F40" s="24"/>
      <c r="G40" s="23"/>
      <c r="H40" s="23"/>
      <c r="K40" s="53"/>
      <c r="L40" s="53"/>
      <c r="M40" s="52"/>
      <c r="N40" s="52"/>
    </row>
    <row r="41" spans="1:16" s="10" customFormat="1" ht="13.5" customHeight="1" x14ac:dyDescent="0.2">
      <c r="A41" s="12"/>
      <c r="B41" s="11"/>
      <c r="C41" s="12"/>
      <c r="D41" s="12"/>
      <c r="E41" s="12"/>
      <c r="F41" s="24"/>
      <c r="G41" s="23"/>
      <c r="H41" s="23"/>
      <c r="I41" s="23"/>
      <c r="J41" s="22"/>
      <c r="K41" s="53"/>
      <c r="L41" s="53"/>
      <c r="M41" s="53"/>
      <c r="N41" s="53"/>
      <c r="O41" s="4"/>
    </row>
  </sheetData>
  <sheetProtection selectLockedCells="1" selectUnlockedCells="1"/>
  <mergeCells count="19">
    <mergeCell ref="H2:N3"/>
    <mergeCell ref="H4:N4"/>
    <mergeCell ref="H5:N5"/>
    <mergeCell ref="G10:I11"/>
    <mergeCell ref="J10:J11"/>
    <mergeCell ref="K10:N10"/>
    <mergeCell ref="A10:A11"/>
    <mergeCell ref="B10:B11"/>
    <mergeCell ref="C10:C11"/>
    <mergeCell ref="D10:D11"/>
    <mergeCell ref="E10:E11"/>
    <mergeCell ref="F10:F11"/>
    <mergeCell ref="H20:I20"/>
    <mergeCell ref="F35:I35"/>
    <mergeCell ref="H17:I17"/>
    <mergeCell ref="H19:I19"/>
    <mergeCell ref="H12:I12"/>
    <mergeCell ref="H14:I14"/>
    <mergeCell ref="H15:I15"/>
  </mergeCells>
  <pageMargins left="0.59055118110236227" right="0.39370078740157483" top="0.39370078740157483" bottom="0.59055118110236227" header="1.1417322834645669" footer="0.19685039370078741"/>
  <pageSetup scale="80" firstPageNumber="0" orientation="landscape" horizontalDpi="300" verticalDpi="300" r:id="rId1"/>
  <headerFooter alignWithMargins="0">
    <oddHeader xml:space="preserve">&amp;R&amp;12HOJA                           &amp;P      DE      &amp;N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6"/>
  <sheetViews>
    <sheetView zoomScale="80" zoomScaleNormal="80" zoomScaleSheetLayoutView="90" workbookViewId="0">
      <selection activeCell="O10" sqref="O10:O11"/>
    </sheetView>
  </sheetViews>
  <sheetFormatPr baseColWidth="10" defaultRowHeight="15" x14ac:dyDescent="0.2"/>
  <cols>
    <col min="1" max="1" width="6" style="1" customWidth="1"/>
    <col min="2" max="2" width="6" style="93" customWidth="1"/>
    <col min="3" max="4" width="6" style="1" customWidth="1"/>
    <col min="5" max="5" width="11.75" style="1" customWidth="1"/>
    <col min="6" max="6" width="12" style="2" customWidth="1"/>
    <col min="7" max="7" width="3.75" style="31" customWidth="1"/>
    <col min="8" max="8" width="25.75" style="3" customWidth="1"/>
    <col min="9" max="9" width="31.375" style="3" customWidth="1"/>
    <col min="10" max="10" width="12.125" style="5" customWidth="1"/>
    <col min="11" max="14" width="6" style="44" customWidth="1"/>
    <col min="15" max="15" width="39.375" style="6" customWidth="1"/>
    <col min="16" max="16384" width="11" style="3"/>
  </cols>
  <sheetData>
    <row r="1" spans="1:15" ht="15.75" thickBot="1" x14ac:dyDescent="0.25"/>
    <row r="2" spans="1:15" ht="23.1" customHeight="1" thickBot="1" x14ac:dyDescent="0.25">
      <c r="G2" s="32"/>
      <c r="H2" s="135" t="s">
        <v>6</v>
      </c>
      <c r="I2" s="135"/>
      <c r="J2" s="135"/>
      <c r="K2" s="135"/>
      <c r="L2" s="135"/>
      <c r="M2" s="135"/>
      <c r="N2" s="135"/>
      <c r="O2" s="20" t="s">
        <v>24</v>
      </c>
    </row>
    <row r="3" spans="1:15" ht="23.1" customHeight="1" thickBot="1" x14ac:dyDescent="0.25">
      <c r="G3" s="33"/>
      <c r="H3" s="135"/>
      <c r="I3" s="135"/>
      <c r="J3" s="135"/>
      <c r="K3" s="135"/>
      <c r="L3" s="135"/>
      <c r="M3" s="135"/>
      <c r="N3" s="135"/>
      <c r="O3" s="20" t="s">
        <v>25</v>
      </c>
    </row>
    <row r="4" spans="1:15" ht="23.1" customHeight="1" thickBot="1" x14ac:dyDescent="0.25">
      <c r="G4" s="34"/>
      <c r="H4" s="136" t="s">
        <v>8</v>
      </c>
      <c r="I4" s="136"/>
      <c r="J4" s="136"/>
      <c r="K4" s="136"/>
      <c r="L4" s="136"/>
      <c r="M4" s="136"/>
      <c r="N4" s="136"/>
      <c r="O4" s="21"/>
    </row>
    <row r="5" spans="1:15" ht="23.1" customHeight="1" x14ac:dyDescent="0.2">
      <c r="F5" s="4"/>
      <c r="H5" s="146" t="s">
        <v>149</v>
      </c>
      <c r="I5" s="146"/>
      <c r="J5" s="146"/>
      <c r="K5" s="146"/>
      <c r="L5" s="146"/>
      <c r="M5" s="146"/>
      <c r="N5" s="146"/>
    </row>
    <row r="6" spans="1:15" ht="22.5" customHeight="1" x14ac:dyDescent="0.25">
      <c r="F6" s="126" t="s">
        <v>20</v>
      </c>
      <c r="G6" s="126"/>
      <c r="H6" s="126"/>
      <c r="I6" s="28" t="s">
        <v>147</v>
      </c>
      <c r="J6" s="28"/>
      <c r="K6" s="28"/>
      <c r="L6" s="28"/>
      <c r="M6" s="28"/>
      <c r="N6" s="28"/>
      <c r="O6" s="29"/>
    </row>
    <row r="7" spans="1:15" ht="22.5" customHeight="1" x14ac:dyDescent="0.35">
      <c r="A7" s="94" t="s">
        <v>15</v>
      </c>
      <c r="B7" s="95" t="s">
        <v>3</v>
      </c>
      <c r="F7" s="126" t="s">
        <v>163</v>
      </c>
      <c r="G7" s="126"/>
      <c r="H7" s="126"/>
      <c r="I7" s="28" t="s">
        <v>150</v>
      </c>
      <c r="J7" s="28"/>
      <c r="K7" s="28"/>
      <c r="L7" s="28"/>
      <c r="M7" s="28"/>
      <c r="N7" s="28"/>
      <c r="O7" s="29"/>
    </row>
    <row r="8" spans="1:15" ht="22.5" customHeight="1" x14ac:dyDescent="0.35">
      <c r="A8" s="94" t="s">
        <v>19</v>
      </c>
      <c r="B8" s="96" t="s">
        <v>58</v>
      </c>
      <c r="F8" s="126" t="s">
        <v>164</v>
      </c>
      <c r="G8" s="126"/>
      <c r="H8" s="126"/>
      <c r="I8" s="28" t="s">
        <v>151</v>
      </c>
      <c r="J8" s="28"/>
      <c r="K8" s="28"/>
      <c r="L8" s="28"/>
      <c r="M8" s="28"/>
      <c r="N8" s="28"/>
      <c r="O8" s="29"/>
    </row>
    <row r="9" spans="1:15" ht="15.75" thickBot="1" x14ac:dyDescent="0.25">
      <c r="F9" s="108"/>
      <c r="G9" s="36"/>
    </row>
    <row r="10" spans="1:15" s="10" customFormat="1" ht="15.75" customHeight="1" thickBot="1" x14ac:dyDescent="0.25">
      <c r="A10" s="147" t="s">
        <v>9</v>
      </c>
      <c r="B10" s="156" t="s">
        <v>27</v>
      </c>
      <c r="C10" s="147" t="s">
        <v>3</v>
      </c>
      <c r="D10" s="147" t="s">
        <v>10</v>
      </c>
      <c r="E10" s="154" t="s">
        <v>26</v>
      </c>
      <c r="F10" s="154" t="s">
        <v>11</v>
      </c>
      <c r="G10" s="137" t="s">
        <v>165</v>
      </c>
      <c r="H10" s="138"/>
      <c r="I10" s="139"/>
      <c r="J10" s="165" t="s">
        <v>12</v>
      </c>
      <c r="K10" s="167" t="s">
        <v>13</v>
      </c>
      <c r="L10" s="168"/>
      <c r="M10" s="168"/>
      <c r="N10" s="169"/>
      <c r="O10" s="127" t="s">
        <v>7</v>
      </c>
    </row>
    <row r="11" spans="1:15" s="10" customFormat="1" thickBot="1" x14ac:dyDescent="0.25">
      <c r="A11" s="148"/>
      <c r="B11" s="157"/>
      <c r="C11" s="148"/>
      <c r="D11" s="148"/>
      <c r="E11" s="155"/>
      <c r="F11" s="155"/>
      <c r="G11" s="162"/>
      <c r="H11" s="163"/>
      <c r="I11" s="164"/>
      <c r="J11" s="166"/>
      <c r="K11" s="122" t="s">
        <v>5</v>
      </c>
      <c r="L11" s="122" t="s">
        <v>2</v>
      </c>
      <c r="M11" s="122" t="s">
        <v>1</v>
      </c>
      <c r="N11" s="122" t="s">
        <v>0</v>
      </c>
      <c r="O11" s="128"/>
    </row>
    <row r="12" spans="1:15" s="10" customFormat="1" x14ac:dyDescent="0.2">
      <c r="A12" s="11" t="s">
        <v>159</v>
      </c>
      <c r="B12" s="99"/>
      <c r="C12" s="81" t="s">
        <v>14</v>
      </c>
      <c r="D12" s="82"/>
      <c r="E12" s="97" t="str">
        <f t="shared" ref="E12" si="0">C12</f>
        <v>06</v>
      </c>
      <c r="F12" s="42" t="str">
        <f t="shared" ref="F12:F13" si="1">CONCATENATE(A12,"-",E12)</f>
        <v>111-06</v>
      </c>
      <c r="G12" s="39" t="str">
        <f t="shared" ref="G12:G13" si="2">IF(D12=0,"g","c")</f>
        <v>g</v>
      </c>
      <c r="H12" s="129" t="str">
        <f>VLOOKUP(E12,'M.V.'!$E$6:$M$51,2,FALSE)</f>
        <v>CORRESPONDENCIA</v>
      </c>
      <c r="I12" s="130"/>
      <c r="J12" s="30" t="str">
        <f>IF(VLOOKUP(E12,'M.V.'!$E$6:$M$51,3,FALSE)=0," ",VLOOKUP(E12,'M.V.'!$E$6:$M$51,3,FALSE))</f>
        <v xml:space="preserve"> </v>
      </c>
      <c r="K12" s="30" t="str">
        <f>IF(VLOOKUP(E12,'M.V.'!$E$6:$M$51,4,FALSE)=0," ",VLOOKUP(E12,'M.V.'!$E$6:$M$51,4,FALSE))</f>
        <v xml:space="preserve"> </v>
      </c>
      <c r="L12" s="30" t="str">
        <f>IF(VLOOKUP(E12,'M.V.'!$E$6:$M$51,5,FALSE)=0," ",VLOOKUP(E12,'M.V.'!$E$6:$M$51,5,FALSE))</f>
        <v xml:space="preserve"> </v>
      </c>
      <c r="M12" s="47" t="str">
        <f>IF(VLOOKUP(E12,'M.V.'!$E$6:$M$51,6,FALSE)=0," ",VLOOKUP(E12,'M.V.'!$E$6:$M$51,6,FALSE))</f>
        <v xml:space="preserve"> </v>
      </c>
      <c r="N12" s="47" t="str">
        <f>IF(VLOOKUP(E12,'M.V.'!$E$6:$M$51,7,FALSE)=0," ",VLOOKUP(E12,'M.V.'!$E$6:$M$51,7,FALSE))</f>
        <v xml:space="preserve"> </v>
      </c>
      <c r="O12" s="100" t="str">
        <f>IF(VLOOKUP(E12,'M.V.'!$E$6:$M$51,9,FALSE)=0," ",VLOOKUP(E12,'M.V.'!$E$6:$M$51,9,FALSE))</f>
        <v xml:space="preserve"> </v>
      </c>
    </row>
    <row r="13" spans="1:15" s="10" customFormat="1" ht="42" x14ac:dyDescent="0.2">
      <c r="A13" s="11" t="s">
        <v>159</v>
      </c>
      <c r="B13" s="99">
        <v>7</v>
      </c>
      <c r="C13" s="81" t="s">
        <v>14</v>
      </c>
      <c r="D13" s="82" t="s">
        <v>51</v>
      </c>
      <c r="E13" s="98" t="str">
        <f t="shared" ref="E13" si="3">CONCATENATE(C13,".",D13)</f>
        <v>06.02</v>
      </c>
      <c r="F13" s="43" t="str">
        <f t="shared" si="1"/>
        <v>111-06.02</v>
      </c>
      <c r="G13" s="39" t="str">
        <f t="shared" si="2"/>
        <v>c</v>
      </c>
      <c r="H13" s="131" t="str">
        <f>VLOOKUP(E13,'M.V.'!$E$6:$M$51,2,FALSE)</f>
        <v>CORRESPONDENCIA INTERNA</v>
      </c>
      <c r="I13" s="132"/>
      <c r="J13" s="30">
        <f>IF(VLOOKUP(E13,'M.V.'!$E$6:$M$51,3,FALSE)=0," ",VLOOKUP(E13,'M.V.'!$E$6:$M$51,3,FALSE))</f>
        <v>12</v>
      </c>
      <c r="K13" s="30" t="str">
        <f>IF(VLOOKUP(E13,'M.V.'!$E$6:$M$51,4,FALSE)=0," ",VLOOKUP(E13,'M.V.'!$E$6:$M$51,4,FALSE))</f>
        <v>X</v>
      </c>
      <c r="L13" s="30" t="str">
        <f>IF(VLOOKUP(E13,'M.V.'!$E$6:$M$51,5,FALSE)=0," ",VLOOKUP(E13,'M.V.'!$E$6:$M$51,5,FALSE))</f>
        <v xml:space="preserve"> </v>
      </c>
      <c r="M13" s="47" t="str">
        <f>IF(VLOOKUP(E13,'M.V.'!$E$6:$M$51,6,FALSE)=0," ",VLOOKUP(E13,'M.V.'!$E$6:$M$51,6,FALSE))</f>
        <v>X</v>
      </c>
      <c r="N13" s="47" t="str">
        <f>IF(VLOOKUP(E13,'M.V.'!$E$6:$M$51,7,FALSE)=0," ",VLOOKUP(E13,'M.V.'!$E$6:$M$51,7,FALSE))</f>
        <v xml:space="preserve"> </v>
      </c>
      <c r="O13" s="100" t="str">
        <f>IF(VLOOKUP(E13,'M.V.'!$E$6:$M$51,9,FALSE)=0," ",VLOOKUP(E13,'M.V.'!$E$6:$M$51,9,FALSE))</f>
        <v>Constituyen parte de la memoria histórica de la entidad, porque reflejan y testimonian el desarrollo de las actividades realizadas por cada dependencia en cumplimiento de las funciones administrativas; Ver ficha N°. 7</v>
      </c>
    </row>
    <row r="14" spans="1:15" s="10" customFormat="1" ht="13.5" thickBot="1" x14ac:dyDescent="0.25">
      <c r="A14" s="12"/>
      <c r="B14" s="11"/>
      <c r="C14" s="12"/>
      <c r="D14" s="12"/>
      <c r="E14" s="12"/>
      <c r="F14" s="13"/>
      <c r="G14" s="37"/>
      <c r="H14" s="158"/>
      <c r="I14" s="159"/>
      <c r="J14" s="14"/>
      <c r="K14" s="48"/>
      <c r="L14" s="48"/>
      <c r="M14" s="48"/>
      <c r="N14" s="48"/>
      <c r="O14" s="15"/>
    </row>
    <row r="15" spans="1:15" s="10" customFormat="1" ht="12.75" x14ac:dyDescent="0.2">
      <c r="A15" s="12"/>
      <c r="B15" s="11"/>
      <c r="C15" s="12"/>
      <c r="D15" s="12"/>
      <c r="E15" s="12"/>
      <c r="F15" s="16"/>
      <c r="G15" s="35"/>
      <c r="H15" s="17"/>
      <c r="I15" s="17"/>
      <c r="J15" s="18"/>
      <c r="K15" s="49"/>
      <c r="L15" s="49"/>
      <c r="M15" s="49"/>
      <c r="N15" s="49"/>
      <c r="O15" s="19"/>
    </row>
    <row r="16" spans="1:15" s="10" customFormat="1" ht="12.75" x14ac:dyDescent="0.2">
      <c r="A16" s="12"/>
      <c r="B16" s="11"/>
      <c r="C16" s="12"/>
      <c r="D16" s="12"/>
      <c r="E16" s="12"/>
      <c r="F16" s="16"/>
      <c r="G16" s="35"/>
      <c r="H16" s="17"/>
      <c r="I16" s="17"/>
      <c r="J16" s="18"/>
      <c r="K16" s="49"/>
      <c r="L16" s="49"/>
      <c r="M16" s="49"/>
      <c r="N16" s="49"/>
      <c r="O16" s="19"/>
    </row>
    <row r="17" spans="1:15" s="10" customFormat="1" ht="12.75" x14ac:dyDescent="0.2">
      <c r="A17" s="12"/>
      <c r="B17" s="11"/>
      <c r="C17" s="12"/>
      <c r="D17" s="12"/>
      <c r="E17" s="12"/>
      <c r="F17" s="16"/>
      <c r="G17" s="35"/>
      <c r="H17" s="17"/>
      <c r="I17" s="17"/>
      <c r="J17" s="18"/>
      <c r="K17" s="49"/>
      <c r="L17" s="49"/>
      <c r="M17" s="49"/>
      <c r="N17" s="49"/>
      <c r="O17" s="19"/>
    </row>
    <row r="18" spans="1:15" s="10" customFormat="1" ht="12.75" x14ac:dyDescent="0.2">
      <c r="A18" s="12"/>
      <c r="B18" s="11"/>
      <c r="C18" s="12"/>
      <c r="D18" s="12"/>
      <c r="E18" s="12"/>
      <c r="F18" s="16"/>
      <c r="G18" s="35"/>
      <c r="H18" s="17"/>
      <c r="I18" s="17"/>
      <c r="J18" s="18"/>
      <c r="K18" s="49"/>
      <c r="L18" s="49"/>
      <c r="M18" s="49"/>
      <c r="N18" s="49"/>
      <c r="O18" s="19"/>
    </row>
    <row r="19" spans="1:15" s="10" customFormat="1" ht="12.75" x14ac:dyDescent="0.2">
      <c r="A19" s="12"/>
      <c r="B19" s="11"/>
      <c r="C19" s="12"/>
      <c r="D19" s="12"/>
      <c r="E19" s="12"/>
      <c r="F19" s="16"/>
      <c r="G19" s="35"/>
      <c r="H19" s="17"/>
      <c r="I19" s="17"/>
      <c r="J19" s="18"/>
      <c r="K19" s="49"/>
      <c r="L19" s="49"/>
      <c r="M19" s="49"/>
      <c r="N19" s="49"/>
      <c r="O19" s="19"/>
    </row>
    <row r="20" spans="1:15" s="10" customFormat="1" ht="12.75" x14ac:dyDescent="0.2">
      <c r="A20" s="12"/>
      <c r="B20" s="11"/>
      <c r="C20" s="12"/>
      <c r="D20" s="12"/>
      <c r="E20" s="12"/>
      <c r="F20" s="16"/>
      <c r="G20" s="35"/>
      <c r="H20" s="17"/>
      <c r="I20" s="17"/>
      <c r="J20" s="18"/>
      <c r="K20" s="49"/>
      <c r="L20" s="49"/>
      <c r="M20" s="49"/>
      <c r="N20" s="49"/>
      <c r="O20" s="19"/>
    </row>
    <row r="21" spans="1:15" s="10" customFormat="1" ht="12.75" x14ac:dyDescent="0.2">
      <c r="A21" s="12"/>
      <c r="B21" s="11"/>
      <c r="C21" s="12"/>
      <c r="D21" s="12"/>
      <c r="E21" s="12"/>
      <c r="F21" s="16"/>
      <c r="G21" s="35"/>
      <c r="H21" s="17"/>
      <c r="I21" s="17"/>
      <c r="J21" s="18"/>
      <c r="K21" s="49"/>
      <c r="L21" s="49"/>
      <c r="M21" s="49"/>
      <c r="N21" s="49"/>
      <c r="O21" s="19"/>
    </row>
    <row r="22" spans="1:15" s="10" customFormat="1" ht="12.75" x14ac:dyDescent="0.2">
      <c r="A22" s="12"/>
      <c r="B22" s="11"/>
      <c r="C22" s="12"/>
      <c r="D22" s="12"/>
      <c r="E22" s="12"/>
      <c r="F22" s="16"/>
      <c r="G22" s="35"/>
      <c r="H22" s="17"/>
      <c r="I22" s="17"/>
      <c r="J22" s="18"/>
      <c r="K22" s="49"/>
      <c r="L22" s="49"/>
      <c r="M22" s="49"/>
      <c r="N22" s="49"/>
      <c r="O22" s="19"/>
    </row>
    <row r="23" spans="1:15" s="10" customFormat="1" ht="12.75" x14ac:dyDescent="0.2">
      <c r="A23" s="12"/>
      <c r="B23" s="11"/>
      <c r="C23" s="12"/>
      <c r="D23" s="12"/>
      <c r="E23" s="12"/>
      <c r="F23" s="16"/>
      <c r="G23" s="35"/>
      <c r="H23" s="17"/>
      <c r="I23" s="17"/>
      <c r="J23" s="18"/>
      <c r="K23" s="49"/>
      <c r="L23" s="49"/>
      <c r="M23" s="49"/>
      <c r="N23" s="49"/>
      <c r="O23" s="19"/>
    </row>
    <row r="24" spans="1:15" s="10" customFormat="1" ht="12.75" x14ac:dyDescent="0.2">
      <c r="A24" s="12"/>
      <c r="B24" s="11"/>
      <c r="C24" s="12"/>
      <c r="D24" s="12"/>
      <c r="E24" s="12"/>
      <c r="F24" s="16"/>
      <c r="G24" s="35"/>
      <c r="H24" s="17"/>
      <c r="I24" s="17"/>
      <c r="J24" s="18"/>
      <c r="K24" s="49"/>
      <c r="L24" s="49"/>
      <c r="M24" s="49"/>
      <c r="N24" s="49"/>
      <c r="O24" s="19"/>
    </row>
    <row r="25" spans="1:15" s="10" customFormat="1" ht="12.75" x14ac:dyDescent="0.2">
      <c r="A25" s="12"/>
      <c r="B25" s="11"/>
      <c r="C25" s="12"/>
      <c r="D25" s="12"/>
      <c r="E25" s="12"/>
      <c r="F25" s="16"/>
      <c r="G25" s="35"/>
      <c r="H25" s="17"/>
      <c r="I25" s="17"/>
      <c r="J25" s="18"/>
      <c r="K25" s="49"/>
      <c r="L25" s="49"/>
      <c r="M25" s="49"/>
      <c r="N25" s="49"/>
      <c r="O25" s="19"/>
    </row>
    <row r="26" spans="1:15" s="10" customFormat="1" ht="12.75" x14ac:dyDescent="0.2">
      <c r="A26" s="12"/>
      <c r="B26" s="11"/>
      <c r="C26" s="12"/>
      <c r="D26" s="12"/>
      <c r="E26" s="12"/>
      <c r="F26" s="16"/>
      <c r="G26" s="35"/>
      <c r="H26" s="17"/>
      <c r="I26" s="17"/>
      <c r="J26" s="18"/>
      <c r="K26" s="49"/>
      <c r="L26" s="49"/>
      <c r="M26" s="49"/>
      <c r="N26" s="49"/>
      <c r="O26" s="19"/>
    </row>
    <row r="27" spans="1:15" s="10" customFormat="1" ht="12.75" x14ac:dyDescent="0.2">
      <c r="A27" s="12"/>
      <c r="B27" s="11"/>
      <c r="C27" s="12"/>
      <c r="D27" s="12"/>
      <c r="E27" s="12"/>
      <c r="F27" s="16"/>
      <c r="G27" s="35"/>
      <c r="H27" s="17"/>
      <c r="I27" s="17"/>
      <c r="J27" s="18"/>
      <c r="K27" s="49"/>
      <c r="L27" s="49"/>
      <c r="M27" s="49"/>
      <c r="N27" s="49"/>
      <c r="O27" s="19"/>
    </row>
    <row r="28" spans="1:15" s="10" customFormat="1" ht="12.75" x14ac:dyDescent="0.2">
      <c r="A28" s="12"/>
      <c r="B28" s="11"/>
      <c r="C28" s="12"/>
      <c r="D28" s="12"/>
      <c r="E28" s="12"/>
      <c r="F28" s="16"/>
      <c r="G28" s="35"/>
      <c r="H28" s="17"/>
      <c r="I28" s="17"/>
      <c r="J28" s="18"/>
      <c r="K28" s="49"/>
      <c r="L28" s="49"/>
      <c r="M28" s="49"/>
      <c r="N28" s="49"/>
      <c r="O28" s="19"/>
    </row>
    <row r="29" spans="1:15" s="10" customFormat="1" ht="12.75" x14ac:dyDescent="0.2">
      <c r="A29" s="12"/>
      <c r="B29" s="11"/>
      <c r="C29" s="12"/>
      <c r="D29" s="12"/>
      <c r="E29" s="12"/>
      <c r="F29" s="16"/>
      <c r="G29" s="35"/>
      <c r="H29" s="17"/>
      <c r="I29" s="17"/>
      <c r="J29" s="18"/>
      <c r="K29" s="49"/>
      <c r="L29" s="49"/>
      <c r="M29" s="49"/>
      <c r="N29" s="49"/>
      <c r="O29" s="19"/>
    </row>
    <row r="30" spans="1:15" s="10" customFormat="1" ht="12.75" x14ac:dyDescent="0.2">
      <c r="A30" s="12"/>
      <c r="B30" s="11"/>
      <c r="C30" s="12"/>
      <c r="D30" s="12"/>
      <c r="E30" s="12"/>
      <c r="F30" s="16"/>
      <c r="G30" s="35"/>
      <c r="H30" s="17"/>
      <c r="I30" s="17"/>
      <c r="J30" s="18"/>
      <c r="K30" s="49"/>
      <c r="L30" s="49"/>
      <c r="M30" s="49"/>
      <c r="N30" s="49"/>
      <c r="O30" s="19"/>
    </row>
    <row r="31" spans="1:15" s="10" customFormat="1" ht="12.75" x14ac:dyDescent="0.2">
      <c r="A31" s="12"/>
      <c r="B31" s="11"/>
      <c r="C31" s="12"/>
      <c r="D31" s="12"/>
      <c r="E31" s="12"/>
      <c r="F31" s="16"/>
      <c r="G31" s="35"/>
      <c r="H31" s="17"/>
      <c r="I31" s="17"/>
      <c r="J31" s="18"/>
      <c r="K31" s="49"/>
      <c r="L31" s="49"/>
      <c r="M31" s="49"/>
      <c r="N31" s="49"/>
      <c r="O31" s="19"/>
    </row>
    <row r="32" spans="1:15" s="10" customFormat="1" ht="12.75" x14ac:dyDescent="0.2">
      <c r="A32" s="12"/>
      <c r="B32" s="11"/>
      <c r="C32" s="12"/>
      <c r="D32" s="12"/>
      <c r="E32" s="12"/>
      <c r="F32" s="16"/>
      <c r="G32" s="35"/>
      <c r="H32" s="17"/>
      <c r="I32" s="17"/>
      <c r="J32" s="18"/>
      <c r="K32" s="49"/>
      <c r="L32" s="49"/>
      <c r="M32" s="49"/>
      <c r="N32" s="49"/>
      <c r="O32" s="19"/>
    </row>
    <row r="33" spans="1:16" s="10" customFormat="1" ht="12.75" x14ac:dyDescent="0.2">
      <c r="A33" s="12"/>
      <c r="B33" s="11"/>
      <c r="C33" s="12"/>
      <c r="D33" s="12"/>
      <c r="E33" s="12"/>
      <c r="F33" s="16"/>
      <c r="G33" s="35"/>
      <c r="H33" s="17"/>
      <c r="I33" s="17"/>
      <c r="J33" s="18"/>
      <c r="K33" s="49"/>
      <c r="L33" s="49"/>
      <c r="M33" s="49"/>
      <c r="N33" s="49"/>
      <c r="O33" s="19"/>
    </row>
    <row r="34" spans="1:16" s="10" customFormat="1" ht="12.75" x14ac:dyDescent="0.2">
      <c r="A34" s="12"/>
      <c r="B34" s="11"/>
      <c r="C34" s="12"/>
      <c r="D34" s="12"/>
      <c r="E34" s="12"/>
      <c r="F34" s="16"/>
      <c r="G34" s="35"/>
      <c r="H34" s="17"/>
      <c r="I34" s="17"/>
      <c r="J34" s="18"/>
      <c r="K34" s="49"/>
      <c r="L34" s="49"/>
      <c r="M34" s="49"/>
      <c r="N34" s="49"/>
      <c r="O34" s="19"/>
    </row>
    <row r="35" spans="1:16" s="10" customFormat="1" ht="12.75" x14ac:dyDescent="0.2">
      <c r="A35" s="12"/>
      <c r="B35" s="11"/>
      <c r="C35" s="12"/>
      <c r="D35" s="12"/>
      <c r="E35" s="12"/>
      <c r="F35" s="16"/>
      <c r="G35" s="35"/>
      <c r="H35" s="17"/>
      <c r="I35" s="17"/>
      <c r="J35" s="18"/>
      <c r="K35" s="49"/>
      <c r="L35" s="49"/>
      <c r="M35" s="49"/>
      <c r="N35" s="49"/>
      <c r="O35" s="19"/>
    </row>
    <row r="36" spans="1:16" s="10" customFormat="1" ht="12.75" x14ac:dyDescent="0.2">
      <c r="A36" s="12"/>
      <c r="B36" s="11"/>
      <c r="C36" s="12"/>
      <c r="D36" s="12"/>
      <c r="E36" s="12"/>
      <c r="F36" s="16"/>
      <c r="G36" s="35"/>
      <c r="H36" s="17"/>
      <c r="I36" s="17"/>
      <c r="J36" s="18"/>
      <c r="K36" s="49"/>
      <c r="L36" s="49"/>
      <c r="M36" s="49"/>
      <c r="N36" s="49"/>
      <c r="O36" s="19"/>
    </row>
    <row r="37" spans="1:16" s="10" customFormat="1" ht="12.75" x14ac:dyDescent="0.2">
      <c r="A37" s="12"/>
      <c r="B37" s="11"/>
      <c r="C37" s="12"/>
      <c r="D37" s="12"/>
      <c r="E37" s="12"/>
      <c r="F37" s="16"/>
      <c r="G37" s="35"/>
      <c r="H37" s="17"/>
      <c r="I37" s="17"/>
      <c r="J37" s="18"/>
      <c r="K37" s="49"/>
      <c r="L37" s="49"/>
      <c r="M37" s="49"/>
      <c r="N37" s="49"/>
      <c r="O37" s="19"/>
    </row>
    <row r="38" spans="1:16" s="10" customFormat="1" ht="12.75" x14ac:dyDescent="0.2">
      <c r="A38" s="12"/>
      <c r="B38" s="11"/>
      <c r="C38" s="12"/>
      <c r="D38" s="12"/>
      <c r="E38" s="12"/>
      <c r="F38" s="16"/>
      <c r="G38" s="35"/>
      <c r="H38" s="17"/>
      <c r="I38" s="17"/>
      <c r="J38" s="18"/>
      <c r="K38" s="49"/>
      <c r="L38" s="49"/>
      <c r="M38" s="49"/>
      <c r="N38" s="49"/>
      <c r="O38" s="19"/>
    </row>
    <row r="39" spans="1:16" s="10" customFormat="1" ht="12.75" x14ac:dyDescent="0.2">
      <c r="A39" s="12"/>
      <c r="B39" s="11"/>
      <c r="C39" s="12"/>
      <c r="D39" s="12"/>
      <c r="E39" s="12"/>
      <c r="F39" s="16"/>
      <c r="G39" s="35"/>
      <c r="H39" s="17"/>
      <c r="I39" s="17"/>
      <c r="J39" s="18"/>
      <c r="K39" s="49"/>
      <c r="L39" s="49"/>
      <c r="M39" s="49"/>
      <c r="N39" s="49"/>
      <c r="O39" s="19"/>
    </row>
    <row r="40" spans="1:16" s="10" customFormat="1" ht="15" customHeight="1" x14ac:dyDescent="0.2">
      <c r="A40" s="12"/>
      <c r="B40" s="11"/>
      <c r="C40" s="12"/>
      <c r="D40" s="12"/>
      <c r="E40" s="12"/>
      <c r="F40" s="153" t="s">
        <v>4</v>
      </c>
      <c r="G40" s="153"/>
      <c r="H40" s="153"/>
      <c r="I40" s="153"/>
      <c r="J40" s="23"/>
      <c r="K40" s="50"/>
      <c r="L40" s="50"/>
      <c r="M40" s="50"/>
      <c r="N40" s="50"/>
      <c r="O40" s="38"/>
      <c r="P40" s="38"/>
    </row>
    <row r="41" spans="1:16" s="10" customFormat="1" ht="13.5" customHeight="1" x14ac:dyDescent="0.2">
      <c r="A41" s="12"/>
      <c r="B41" s="11"/>
      <c r="C41" s="12"/>
      <c r="D41" s="12"/>
      <c r="E41" s="12"/>
      <c r="F41" s="69" t="s">
        <v>15</v>
      </c>
      <c r="G41" s="23" t="s">
        <v>16</v>
      </c>
      <c r="H41" s="23"/>
      <c r="I41" s="23" t="s">
        <v>23</v>
      </c>
      <c r="J41" s="23"/>
      <c r="K41" s="51"/>
      <c r="L41" s="51"/>
      <c r="M41" s="101"/>
      <c r="N41" s="101"/>
      <c r="O41" s="102"/>
      <c r="P41" s="103"/>
    </row>
    <row r="42" spans="1:16" s="10" customFormat="1" ht="13.5" customHeight="1" x14ac:dyDescent="0.2">
      <c r="A42" s="12"/>
      <c r="B42" s="11"/>
      <c r="C42" s="12"/>
      <c r="D42" s="12"/>
      <c r="E42" s="12"/>
      <c r="F42" s="69" t="s">
        <v>19</v>
      </c>
      <c r="G42" s="23" t="s">
        <v>18</v>
      </c>
      <c r="H42" s="23"/>
      <c r="I42" s="23" t="s">
        <v>22</v>
      </c>
      <c r="J42" s="23"/>
      <c r="K42" s="51"/>
      <c r="L42" s="51"/>
      <c r="M42" s="105"/>
      <c r="N42" s="105"/>
      <c r="O42" s="105"/>
      <c r="P42" s="103"/>
    </row>
    <row r="43" spans="1:16" s="10" customFormat="1" ht="13.5" customHeight="1" x14ac:dyDescent="0.2">
      <c r="A43" s="12"/>
      <c r="B43" s="11"/>
      <c r="C43" s="12"/>
      <c r="D43" s="12"/>
      <c r="E43" s="12"/>
      <c r="F43" s="24" t="s">
        <v>5</v>
      </c>
      <c r="G43" s="23" t="s">
        <v>17</v>
      </c>
      <c r="H43" s="23"/>
      <c r="I43" s="23" t="s">
        <v>21</v>
      </c>
      <c r="J43" s="23"/>
      <c r="K43" s="51"/>
      <c r="L43" s="51"/>
      <c r="M43" s="105"/>
      <c r="N43" s="105"/>
      <c r="O43" s="105"/>
      <c r="P43" s="104"/>
    </row>
    <row r="44" spans="1:16" s="10" customFormat="1" ht="13.5" customHeight="1" x14ac:dyDescent="0.2">
      <c r="A44" s="12"/>
      <c r="B44" s="11"/>
      <c r="C44" s="12"/>
      <c r="D44" s="12"/>
      <c r="E44" s="12"/>
      <c r="F44" s="24"/>
      <c r="G44" s="23"/>
      <c r="H44" s="23"/>
      <c r="K44" s="51"/>
      <c r="L44" s="51"/>
      <c r="M44" s="52"/>
      <c r="N44" s="52"/>
      <c r="P44" s="104"/>
    </row>
    <row r="45" spans="1:16" s="10" customFormat="1" ht="13.5" customHeight="1" x14ac:dyDescent="0.2">
      <c r="A45" s="12"/>
      <c r="B45" s="11"/>
      <c r="C45" s="12"/>
      <c r="D45" s="12"/>
      <c r="E45" s="12"/>
      <c r="F45" s="24"/>
      <c r="G45" s="23"/>
      <c r="H45" s="23"/>
      <c r="K45" s="53"/>
      <c r="L45" s="53"/>
      <c r="M45" s="52"/>
      <c r="N45" s="52"/>
    </row>
    <row r="46" spans="1:16" s="10" customFormat="1" ht="13.5" customHeight="1" x14ac:dyDescent="0.2">
      <c r="A46" s="12"/>
      <c r="B46" s="11"/>
      <c r="C46" s="12"/>
      <c r="D46" s="12"/>
      <c r="E46" s="12"/>
      <c r="F46" s="24"/>
      <c r="G46" s="23"/>
      <c r="H46" s="23"/>
      <c r="I46" s="23"/>
      <c r="J46" s="22"/>
      <c r="K46" s="53"/>
      <c r="L46" s="53"/>
      <c r="M46" s="53"/>
      <c r="N46" s="53"/>
      <c r="O46" s="4"/>
    </row>
  </sheetData>
  <sheetProtection selectLockedCells="1" selectUnlockedCells="1"/>
  <mergeCells count="16">
    <mergeCell ref="H2:N3"/>
    <mergeCell ref="H4:N4"/>
    <mergeCell ref="H5:N5"/>
    <mergeCell ref="J10:J11"/>
    <mergeCell ref="K10:N10"/>
    <mergeCell ref="A10:A11"/>
    <mergeCell ref="B10:B11"/>
    <mergeCell ref="C10:C11"/>
    <mergeCell ref="D10:D11"/>
    <mergeCell ref="E10:E11"/>
    <mergeCell ref="F10:F11"/>
    <mergeCell ref="H14:I14"/>
    <mergeCell ref="F40:I40"/>
    <mergeCell ref="H13:I13"/>
    <mergeCell ref="H12:I12"/>
    <mergeCell ref="G10:I11"/>
  </mergeCells>
  <pageMargins left="0.59055118110236227" right="0.39370078740157483" top="0.39370078740157483" bottom="0.59055118110236227" header="1.1417322834645669" footer="0.19685039370078741"/>
  <pageSetup scale="80" firstPageNumber="0" orientation="landscape" horizontalDpi="300" verticalDpi="300" r:id="rId1"/>
  <headerFooter alignWithMargins="0">
    <oddHeader xml:space="preserve">&amp;R&amp;"Tahoma,Negrita"&amp;12HOJA                              &amp;P      DE      &amp;N                             &amp;"Times New Roman,Negrita"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zoomScale="80" zoomScaleNormal="80" zoomScaleSheetLayoutView="90" workbookViewId="0">
      <selection activeCell="O10" sqref="O10:O11"/>
    </sheetView>
  </sheetViews>
  <sheetFormatPr baseColWidth="10" defaultRowHeight="15" x14ac:dyDescent="0.2"/>
  <cols>
    <col min="1" max="1" width="6" style="1" customWidth="1"/>
    <col min="2" max="2" width="6" style="93" customWidth="1"/>
    <col min="3" max="4" width="6" style="1" customWidth="1"/>
    <col min="5" max="5" width="11.75" style="1" customWidth="1"/>
    <col min="6" max="6" width="12" style="2" customWidth="1"/>
    <col min="7" max="7" width="3.75" style="31" customWidth="1"/>
    <col min="8" max="8" width="25.75" style="3" customWidth="1"/>
    <col min="9" max="9" width="31.375" style="3" customWidth="1"/>
    <col min="10" max="10" width="12.125" style="5" customWidth="1"/>
    <col min="11" max="14" width="6" style="44" customWidth="1"/>
    <col min="15" max="15" width="39.375" style="6" customWidth="1"/>
    <col min="16" max="16384" width="11" style="3"/>
  </cols>
  <sheetData>
    <row r="1" spans="1:15" ht="15.75" thickBot="1" x14ac:dyDescent="0.25"/>
    <row r="2" spans="1:15" ht="23.1" customHeight="1" thickBot="1" x14ac:dyDescent="0.25">
      <c r="G2" s="32"/>
      <c r="H2" s="135" t="s">
        <v>6</v>
      </c>
      <c r="I2" s="135"/>
      <c r="J2" s="135"/>
      <c r="K2" s="135"/>
      <c r="L2" s="135"/>
      <c r="M2" s="135"/>
      <c r="N2" s="135"/>
      <c r="O2" s="20" t="s">
        <v>24</v>
      </c>
    </row>
    <row r="3" spans="1:15" ht="23.1" customHeight="1" thickBot="1" x14ac:dyDescent="0.25">
      <c r="G3" s="33"/>
      <c r="H3" s="135"/>
      <c r="I3" s="135"/>
      <c r="J3" s="135"/>
      <c r="K3" s="135"/>
      <c r="L3" s="135"/>
      <c r="M3" s="135"/>
      <c r="N3" s="135"/>
      <c r="O3" s="20" t="s">
        <v>25</v>
      </c>
    </row>
    <row r="4" spans="1:15" ht="23.1" customHeight="1" thickBot="1" x14ac:dyDescent="0.25">
      <c r="G4" s="34"/>
      <c r="H4" s="136" t="s">
        <v>8</v>
      </c>
      <c r="I4" s="136"/>
      <c r="J4" s="136"/>
      <c r="K4" s="136"/>
      <c r="L4" s="136"/>
      <c r="M4" s="136"/>
      <c r="N4" s="136"/>
      <c r="O4" s="21"/>
    </row>
    <row r="5" spans="1:15" ht="23.1" customHeight="1" x14ac:dyDescent="0.2">
      <c r="F5" s="4"/>
      <c r="H5" s="146" t="s">
        <v>149</v>
      </c>
      <c r="I5" s="146"/>
      <c r="J5" s="146"/>
      <c r="K5" s="146"/>
      <c r="L5" s="146"/>
      <c r="M5" s="146"/>
      <c r="N5" s="146"/>
    </row>
    <row r="6" spans="1:15" ht="22.5" customHeight="1" x14ac:dyDescent="0.25">
      <c r="F6" s="126" t="s">
        <v>20</v>
      </c>
      <c r="G6" s="126"/>
      <c r="H6" s="126"/>
      <c r="I6" s="28" t="s">
        <v>147</v>
      </c>
      <c r="J6" s="28"/>
      <c r="K6" s="28"/>
      <c r="L6" s="28"/>
      <c r="M6" s="28"/>
      <c r="N6" s="28"/>
      <c r="O6" s="29"/>
    </row>
    <row r="7" spans="1:15" ht="22.5" customHeight="1" x14ac:dyDescent="0.35">
      <c r="A7" s="94" t="s">
        <v>15</v>
      </c>
      <c r="B7" s="95" t="s">
        <v>3</v>
      </c>
      <c r="F7" s="126" t="s">
        <v>163</v>
      </c>
      <c r="G7" s="126"/>
      <c r="H7" s="126"/>
      <c r="I7" s="28" t="s">
        <v>150</v>
      </c>
      <c r="J7" s="28"/>
      <c r="K7" s="28"/>
      <c r="L7" s="28"/>
      <c r="M7" s="28"/>
      <c r="N7" s="28"/>
      <c r="O7" s="29"/>
    </row>
    <row r="8" spans="1:15" ht="22.5" customHeight="1" x14ac:dyDescent="0.35">
      <c r="A8" s="94" t="s">
        <v>19</v>
      </c>
      <c r="B8" s="96" t="s">
        <v>58</v>
      </c>
      <c r="F8" s="126" t="s">
        <v>164</v>
      </c>
      <c r="G8" s="126"/>
      <c r="H8" s="126"/>
      <c r="I8" s="28" t="s">
        <v>152</v>
      </c>
      <c r="J8" s="28"/>
      <c r="K8" s="28"/>
      <c r="L8" s="28"/>
      <c r="M8" s="28"/>
      <c r="N8" s="28"/>
      <c r="O8" s="29"/>
    </row>
    <row r="9" spans="1:15" ht="15.75" thickBot="1" x14ac:dyDescent="0.25">
      <c r="F9" s="108"/>
      <c r="G9" s="36"/>
    </row>
    <row r="10" spans="1:15" s="10" customFormat="1" ht="15.75" customHeight="1" thickBot="1" x14ac:dyDescent="0.25">
      <c r="A10" s="147" t="s">
        <v>9</v>
      </c>
      <c r="B10" s="156" t="s">
        <v>27</v>
      </c>
      <c r="C10" s="147" t="s">
        <v>3</v>
      </c>
      <c r="D10" s="147" t="s">
        <v>10</v>
      </c>
      <c r="E10" s="154" t="s">
        <v>26</v>
      </c>
      <c r="F10" s="154" t="s">
        <v>11</v>
      </c>
      <c r="G10" s="137" t="s">
        <v>165</v>
      </c>
      <c r="H10" s="138"/>
      <c r="I10" s="139"/>
      <c r="J10" s="165" t="s">
        <v>12</v>
      </c>
      <c r="K10" s="167" t="s">
        <v>13</v>
      </c>
      <c r="L10" s="168"/>
      <c r="M10" s="168"/>
      <c r="N10" s="169"/>
      <c r="O10" s="127" t="s">
        <v>7</v>
      </c>
    </row>
    <row r="11" spans="1:15" s="10" customFormat="1" thickBot="1" x14ac:dyDescent="0.25">
      <c r="A11" s="148"/>
      <c r="B11" s="157"/>
      <c r="C11" s="148"/>
      <c r="D11" s="148"/>
      <c r="E11" s="155"/>
      <c r="F11" s="155"/>
      <c r="G11" s="162"/>
      <c r="H11" s="163"/>
      <c r="I11" s="164"/>
      <c r="J11" s="166"/>
      <c r="K11" s="122" t="s">
        <v>5</v>
      </c>
      <c r="L11" s="122" t="s">
        <v>2</v>
      </c>
      <c r="M11" s="122" t="s">
        <v>1</v>
      </c>
      <c r="N11" s="122" t="s">
        <v>0</v>
      </c>
      <c r="O11" s="128"/>
    </row>
    <row r="12" spans="1:15" s="10" customFormat="1" x14ac:dyDescent="0.2">
      <c r="A12" s="11" t="s">
        <v>160</v>
      </c>
      <c r="B12" s="99"/>
      <c r="C12" s="81" t="s">
        <v>14</v>
      </c>
      <c r="D12" s="82"/>
      <c r="E12" s="97" t="str">
        <f t="shared" ref="E12" si="0">C12</f>
        <v>06</v>
      </c>
      <c r="F12" s="42" t="str">
        <f t="shared" ref="F12:F13" si="1">CONCATENATE(A12,"-",E12)</f>
        <v>112-06</v>
      </c>
      <c r="G12" s="39" t="str">
        <f t="shared" ref="G12:G13" si="2">IF(D12=0,"g","c")</f>
        <v>g</v>
      </c>
      <c r="H12" s="129" t="str">
        <f>VLOOKUP(E12,'M.V.'!$E$6:$M$51,2,FALSE)</f>
        <v>CORRESPONDENCIA</v>
      </c>
      <c r="I12" s="130"/>
      <c r="J12" s="30" t="str">
        <f>IF(VLOOKUP(E12,'M.V.'!$E$6:$M$51,3,FALSE)=0," ",VLOOKUP(E12,'M.V.'!$E$6:$M$51,3,FALSE))</f>
        <v xml:space="preserve"> </v>
      </c>
      <c r="K12" s="30" t="str">
        <f>IF(VLOOKUP(E12,'M.V.'!$E$6:$M$51,4,FALSE)=0," ",VLOOKUP(E12,'M.V.'!$E$6:$M$51,4,FALSE))</f>
        <v xml:space="preserve"> </v>
      </c>
      <c r="L12" s="30" t="str">
        <f>IF(VLOOKUP(E12,'M.V.'!$E$6:$M$51,5,FALSE)=0," ",VLOOKUP(E12,'M.V.'!$E$6:$M$51,5,FALSE))</f>
        <v xml:space="preserve"> </v>
      </c>
      <c r="M12" s="47" t="str">
        <f>IF(VLOOKUP(E12,'M.V.'!$E$6:$M$51,6,FALSE)=0," ",VLOOKUP(E12,'M.V.'!$E$6:$M$51,6,FALSE))</f>
        <v xml:space="preserve"> </v>
      </c>
      <c r="N12" s="47" t="str">
        <f>IF(VLOOKUP(E12,'M.V.'!$E$6:$M$51,7,FALSE)=0," ",VLOOKUP(E12,'M.V.'!$E$6:$M$51,7,FALSE))</f>
        <v xml:space="preserve"> </v>
      </c>
      <c r="O12" s="100" t="str">
        <f>IF(VLOOKUP(E12,'M.V.'!$E$6:$M$51,9,FALSE)=0," ",VLOOKUP(E12,'M.V.'!$E$6:$M$51,9,FALSE))</f>
        <v xml:space="preserve"> </v>
      </c>
    </row>
    <row r="13" spans="1:15" s="10" customFormat="1" ht="42" x14ac:dyDescent="0.2">
      <c r="A13" s="11" t="s">
        <v>160</v>
      </c>
      <c r="B13" s="99">
        <v>7</v>
      </c>
      <c r="C13" s="81" t="s">
        <v>14</v>
      </c>
      <c r="D13" s="82" t="s">
        <v>51</v>
      </c>
      <c r="E13" s="98" t="str">
        <f t="shared" ref="E13" si="3">CONCATENATE(C13,".",D13)</f>
        <v>06.02</v>
      </c>
      <c r="F13" s="43" t="str">
        <f t="shared" si="1"/>
        <v>112-06.02</v>
      </c>
      <c r="G13" s="39" t="str">
        <f t="shared" si="2"/>
        <v>c</v>
      </c>
      <c r="H13" s="131" t="str">
        <f>VLOOKUP(E13,'M.V.'!$E$6:$M$51,2,FALSE)</f>
        <v>CORRESPONDENCIA INTERNA</v>
      </c>
      <c r="I13" s="132"/>
      <c r="J13" s="30">
        <f>IF(VLOOKUP(E13,'M.V.'!$E$6:$M$51,3,FALSE)=0," ",VLOOKUP(E13,'M.V.'!$E$6:$M$51,3,FALSE))</f>
        <v>12</v>
      </c>
      <c r="K13" s="30" t="str">
        <f>IF(VLOOKUP(E13,'M.V.'!$E$6:$M$51,4,FALSE)=0," ",VLOOKUP(E13,'M.V.'!$E$6:$M$51,4,FALSE))</f>
        <v>X</v>
      </c>
      <c r="L13" s="30" t="str">
        <f>IF(VLOOKUP(E13,'M.V.'!$E$6:$M$51,5,FALSE)=0," ",VLOOKUP(E13,'M.V.'!$E$6:$M$51,5,FALSE))</f>
        <v xml:space="preserve"> </v>
      </c>
      <c r="M13" s="47" t="str">
        <f>IF(VLOOKUP(E13,'M.V.'!$E$6:$M$51,6,FALSE)=0," ",VLOOKUP(E13,'M.V.'!$E$6:$M$51,6,FALSE))</f>
        <v>X</v>
      </c>
      <c r="N13" s="47" t="str">
        <f>IF(VLOOKUP(E13,'M.V.'!$E$6:$M$51,7,FALSE)=0," ",VLOOKUP(E13,'M.V.'!$E$6:$M$51,7,FALSE))</f>
        <v xml:space="preserve"> </v>
      </c>
      <c r="O13" s="100" t="str">
        <f>IF(VLOOKUP(E13,'M.V.'!$E$6:$M$51,9,FALSE)=0," ",VLOOKUP(E13,'M.V.'!$E$6:$M$51,9,FALSE))</f>
        <v>Constituyen parte de la memoria histórica de la entidad, porque reflejan y testimonian el desarrollo de las actividades realizadas por cada dependencia en cumplimiento de las funciones administrativas; Ver ficha N°. 7</v>
      </c>
    </row>
    <row r="14" spans="1:15" s="10" customFormat="1" ht="13.5" thickBot="1" x14ac:dyDescent="0.25">
      <c r="A14" s="12"/>
      <c r="B14" s="11"/>
      <c r="C14" s="12"/>
      <c r="D14" s="12"/>
      <c r="E14" s="12"/>
      <c r="F14" s="13"/>
      <c r="G14" s="37"/>
      <c r="H14" s="158"/>
      <c r="I14" s="159"/>
      <c r="J14" s="14"/>
      <c r="K14" s="48"/>
      <c r="L14" s="48"/>
      <c r="M14" s="48"/>
      <c r="N14" s="48"/>
      <c r="O14" s="15"/>
    </row>
    <row r="15" spans="1:15" s="10" customFormat="1" ht="12.75" x14ac:dyDescent="0.2">
      <c r="A15" s="12"/>
      <c r="B15" s="11"/>
      <c r="C15" s="12"/>
      <c r="D15" s="12"/>
      <c r="E15" s="12"/>
      <c r="F15" s="16"/>
      <c r="G15" s="35"/>
      <c r="H15" s="17"/>
      <c r="I15" s="17"/>
      <c r="J15" s="18"/>
      <c r="K15" s="49"/>
      <c r="L15" s="49"/>
      <c r="M15" s="49"/>
      <c r="N15" s="49"/>
      <c r="O15" s="19"/>
    </row>
    <row r="16" spans="1:15" s="10" customFormat="1" ht="12.75" x14ac:dyDescent="0.2">
      <c r="A16" s="12"/>
      <c r="B16" s="11"/>
      <c r="C16" s="12"/>
      <c r="D16" s="12"/>
      <c r="E16" s="12"/>
      <c r="F16" s="16"/>
      <c r="G16" s="35"/>
      <c r="H16" s="17"/>
      <c r="I16" s="17"/>
      <c r="J16" s="18"/>
      <c r="K16" s="49"/>
      <c r="L16" s="49"/>
      <c r="M16" s="49"/>
      <c r="N16" s="49"/>
      <c r="O16" s="19"/>
    </row>
    <row r="17" spans="1:15" s="10" customFormat="1" ht="12.75" x14ac:dyDescent="0.2">
      <c r="A17" s="12"/>
      <c r="B17" s="11"/>
      <c r="C17" s="12"/>
      <c r="D17" s="12"/>
      <c r="E17" s="12"/>
      <c r="F17" s="16"/>
      <c r="G17" s="35"/>
      <c r="H17" s="17"/>
      <c r="I17" s="17"/>
      <c r="J17" s="18"/>
      <c r="K17" s="49"/>
      <c r="L17" s="49"/>
      <c r="M17" s="49"/>
      <c r="N17" s="49"/>
      <c r="O17" s="19"/>
    </row>
    <row r="18" spans="1:15" s="10" customFormat="1" ht="12.75" x14ac:dyDescent="0.2">
      <c r="A18" s="12"/>
      <c r="B18" s="11"/>
      <c r="C18" s="12"/>
      <c r="D18" s="12"/>
      <c r="E18" s="12"/>
      <c r="F18" s="16"/>
      <c r="G18" s="35"/>
      <c r="H18" s="17"/>
      <c r="I18" s="17"/>
      <c r="J18" s="18"/>
      <c r="K18" s="49"/>
      <c r="L18" s="49"/>
      <c r="M18" s="49"/>
      <c r="N18" s="49"/>
      <c r="O18" s="19"/>
    </row>
    <row r="19" spans="1:15" s="10" customFormat="1" ht="12.75" x14ac:dyDescent="0.2">
      <c r="A19" s="12"/>
      <c r="B19" s="11"/>
      <c r="C19" s="12"/>
      <c r="D19" s="12"/>
      <c r="E19" s="12"/>
      <c r="F19" s="16"/>
      <c r="G19" s="35"/>
      <c r="H19" s="17"/>
      <c r="I19" s="17"/>
      <c r="J19" s="18"/>
      <c r="K19" s="49"/>
      <c r="L19" s="49"/>
      <c r="M19" s="49"/>
      <c r="N19" s="49"/>
      <c r="O19" s="19"/>
    </row>
    <row r="20" spans="1:15" s="10" customFormat="1" ht="12.75" x14ac:dyDescent="0.2">
      <c r="A20" s="12"/>
      <c r="B20" s="11"/>
      <c r="C20" s="12"/>
      <c r="D20" s="12"/>
      <c r="E20" s="12"/>
      <c r="F20" s="16"/>
      <c r="G20" s="35"/>
      <c r="H20" s="17"/>
      <c r="I20" s="17"/>
      <c r="J20" s="18"/>
      <c r="K20" s="49"/>
      <c r="L20" s="49"/>
      <c r="M20" s="49"/>
      <c r="N20" s="49"/>
      <c r="O20" s="19"/>
    </row>
    <row r="21" spans="1:15" s="10" customFormat="1" ht="12.75" x14ac:dyDescent="0.2">
      <c r="A21" s="12"/>
      <c r="B21" s="11"/>
      <c r="C21" s="12"/>
      <c r="D21" s="12"/>
      <c r="E21" s="12"/>
      <c r="F21" s="16"/>
      <c r="G21" s="35"/>
      <c r="H21" s="17"/>
      <c r="I21" s="17"/>
      <c r="J21" s="18"/>
      <c r="K21" s="49"/>
      <c r="L21" s="49"/>
      <c r="M21" s="49"/>
      <c r="N21" s="49"/>
      <c r="O21" s="19"/>
    </row>
    <row r="22" spans="1:15" s="10" customFormat="1" ht="12.75" x14ac:dyDescent="0.2">
      <c r="A22" s="12"/>
      <c r="B22" s="11"/>
      <c r="C22" s="12"/>
      <c r="D22" s="12"/>
      <c r="E22" s="12"/>
      <c r="F22" s="16"/>
      <c r="G22" s="35"/>
      <c r="H22" s="17"/>
      <c r="I22" s="17"/>
      <c r="J22" s="18"/>
      <c r="K22" s="49"/>
      <c r="L22" s="49"/>
      <c r="M22" s="49"/>
      <c r="N22" s="49"/>
      <c r="O22" s="19"/>
    </row>
    <row r="23" spans="1:15" s="10" customFormat="1" ht="12.75" x14ac:dyDescent="0.2">
      <c r="A23" s="12"/>
      <c r="B23" s="11"/>
      <c r="C23" s="12"/>
      <c r="D23" s="12"/>
      <c r="E23" s="12"/>
      <c r="F23" s="16"/>
      <c r="G23" s="35"/>
      <c r="H23" s="17"/>
      <c r="I23" s="17"/>
      <c r="J23" s="18"/>
      <c r="K23" s="49"/>
      <c r="L23" s="49"/>
      <c r="M23" s="49"/>
      <c r="N23" s="49"/>
      <c r="O23" s="19"/>
    </row>
    <row r="24" spans="1:15" s="10" customFormat="1" ht="12.75" x14ac:dyDescent="0.2">
      <c r="A24" s="12"/>
      <c r="B24" s="11"/>
      <c r="C24" s="12"/>
      <c r="D24" s="12"/>
      <c r="E24" s="12"/>
      <c r="F24" s="16"/>
      <c r="G24" s="35"/>
      <c r="H24" s="17"/>
      <c r="I24" s="17"/>
      <c r="J24" s="18"/>
      <c r="K24" s="49"/>
      <c r="L24" s="49"/>
      <c r="M24" s="49"/>
      <c r="N24" s="49"/>
      <c r="O24" s="19"/>
    </row>
    <row r="25" spans="1:15" s="10" customFormat="1" ht="12.75" x14ac:dyDescent="0.2">
      <c r="A25" s="12"/>
      <c r="B25" s="11"/>
      <c r="C25" s="12"/>
      <c r="D25" s="12"/>
      <c r="E25" s="12"/>
      <c r="F25" s="16"/>
      <c r="G25" s="35"/>
      <c r="H25" s="17"/>
      <c r="I25" s="17"/>
      <c r="J25" s="18"/>
      <c r="K25" s="49"/>
      <c r="L25" s="49"/>
      <c r="M25" s="49"/>
      <c r="N25" s="49"/>
      <c r="O25" s="19"/>
    </row>
    <row r="26" spans="1:15" s="10" customFormat="1" ht="12.75" x14ac:dyDescent="0.2">
      <c r="A26" s="12"/>
      <c r="B26" s="11"/>
      <c r="C26" s="12"/>
      <c r="D26" s="12"/>
      <c r="E26" s="12"/>
      <c r="F26" s="16"/>
      <c r="G26" s="35"/>
      <c r="H26" s="17"/>
      <c r="I26" s="17"/>
      <c r="J26" s="18"/>
      <c r="K26" s="49"/>
      <c r="L26" s="49"/>
      <c r="M26" s="49"/>
      <c r="N26" s="49"/>
      <c r="O26" s="19"/>
    </row>
    <row r="27" spans="1:15" s="10" customFormat="1" ht="12.75" x14ac:dyDescent="0.2">
      <c r="A27" s="12"/>
      <c r="B27" s="11"/>
      <c r="C27" s="12"/>
      <c r="D27" s="12"/>
      <c r="E27" s="12"/>
      <c r="F27" s="16"/>
      <c r="G27" s="35"/>
      <c r="H27" s="17"/>
      <c r="I27" s="17"/>
      <c r="J27" s="18"/>
      <c r="K27" s="49"/>
      <c r="L27" s="49"/>
      <c r="M27" s="49"/>
      <c r="N27" s="49"/>
      <c r="O27" s="19"/>
    </row>
    <row r="28" spans="1:15" s="10" customFormat="1" ht="12.75" x14ac:dyDescent="0.2">
      <c r="A28" s="12"/>
      <c r="B28" s="11"/>
      <c r="C28" s="12"/>
      <c r="D28" s="12"/>
      <c r="E28" s="12"/>
      <c r="F28" s="16"/>
      <c r="G28" s="35"/>
      <c r="H28" s="17"/>
      <c r="I28" s="17"/>
      <c r="J28" s="18"/>
      <c r="K28" s="49"/>
      <c r="L28" s="49"/>
      <c r="M28" s="49"/>
      <c r="N28" s="49"/>
      <c r="O28" s="19"/>
    </row>
    <row r="29" spans="1:15" s="10" customFormat="1" ht="12.75" x14ac:dyDescent="0.2">
      <c r="A29" s="12"/>
      <c r="B29" s="11"/>
      <c r="C29" s="12"/>
      <c r="D29" s="12"/>
      <c r="E29" s="12"/>
      <c r="F29" s="16"/>
      <c r="G29" s="35"/>
      <c r="H29" s="17"/>
      <c r="I29" s="17"/>
      <c r="J29" s="18"/>
      <c r="K29" s="49"/>
      <c r="L29" s="49"/>
      <c r="M29" s="49"/>
      <c r="N29" s="49"/>
      <c r="O29" s="19"/>
    </row>
    <row r="30" spans="1:15" s="10" customFormat="1" ht="12.75" x14ac:dyDescent="0.2">
      <c r="A30" s="12"/>
      <c r="B30" s="11"/>
      <c r="C30" s="12"/>
      <c r="D30" s="12"/>
      <c r="E30" s="12"/>
      <c r="F30" s="16"/>
      <c r="G30" s="35"/>
      <c r="H30" s="17"/>
      <c r="I30" s="17"/>
      <c r="J30" s="18"/>
      <c r="K30" s="49"/>
      <c r="L30" s="49"/>
      <c r="M30" s="49"/>
      <c r="N30" s="49"/>
      <c r="O30" s="19"/>
    </row>
    <row r="31" spans="1:15" s="10" customFormat="1" ht="12.75" x14ac:dyDescent="0.2">
      <c r="A31" s="12"/>
      <c r="B31" s="11"/>
      <c r="C31" s="12"/>
      <c r="D31" s="12"/>
      <c r="E31" s="12"/>
      <c r="F31" s="16"/>
      <c r="G31" s="35"/>
      <c r="H31" s="17"/>
      <c r="I31" s="17"/>
      <c r="J31" s="18"/>
      <c r="K31" s="49"/>
      <c r="L31" s="49"/>
      <c r="M31" s="49"/>
      <c r="N31" s="49"/>
      <c r="O31" s="19"/>
    </row>
    <row r="32" spans="1:15" s="10" customFormat="1" ht="12.75" x14ac:dyDescent="0.2">
      <c r="A32" s="12"/>
      <c r="B32" s="11"/>
      <c r="C32" s="12"/>
      <c r="D32" s="12"/>
      <c r="E32" s="12"/>
      <c r="F32" s="16"/>
      <c r="G32" s="35"/>
      <c r="H32" s="17"/>
      <c r="I32" s="17"/>
      <c r="J32" s="18"/>
      <c r="K32" s="49"/>
      <c r="L32" s="49"/>
      <c r="M32" s="49"/>
      <c r="N32" s="49"/>
      <c r="O32" s="19"/>
    </row>
    <row r="33" spans="1:16" s="10" customFormat="1" ht="12.75" x14ac:dyDescent="0.2">
      <c r="A33" s="12"/>
      <c r="B33" s="11"/>
      <c r="C33" s="12"/>
      <c r="D33" s="12"/>
      <c r="E33" s="12"/>
      <c r="F33" s="16"/>
      <c r="G33" s="35"/>
      <c r="H33" s="17"/>
      <c r="I33" s="17"/>
      <c r="J33" s="18"/>
      <c r="K33" s="49"/>
      <c r="L33" s="49"/>
      <c r="M33" s="49"/>
      <c r="N33" s="49"/>
      <c r="O33" s="19"/>
    </row>
    <row r="34" spans="1:16" s="10" customFormat="1" ht="12.75" x14ac:dyDescent="0.2">
      <c r="A34" s="12"/>
      <c r="B34" s="11"/>
      <c r="C34" s="12"/>
      <c r="D34" s="12"/>
      <c r="E34" s="12"/>
      <c r="F34" s="16"/>
      <c r="G34" s="35"/>
      <c r="H34" s="17"/>
      <c r="I34" s="17"/>
      <c r="J34" s="18"/>
      <c r="K34" s="49"/>
      <c r="L34" s="49"/>
      <c r="M34" s="49"/>
      <c r="N34" s="49"/>
      <c r="O34" s="19"/>
    </row>
    <row r="35" spans="1:16" s="10" customFormat="1" ht="12.75" x14ac:dyDescent="0.2">
      <c r="A35" s="12"/>
      <c r="B35" s="11"/>
      <c r="C35" s="12"/>
      <c r="D35" s="12"/>
      <c r="E35" s="12"/>
      <c r="F35" s="16"/>
      <c r="G35" s="35"/>
      <c r="H35" s="17"/>
      <c r="I35" s="17"/>
      <c r="J35" s="18"/>
      <c r="K35" s="49"/>
      <c r="L35" s="49"/>
      <c r="M35" s="49"/>
      <c r="N35" s="49"/>
      <c r="O35" s="19"/>
    </row>
    <row r="36" spans="1:16" s="10" customFormat="1" ht="12.75" x14ac:dyDescent="0.2">
      <c r="A36" s="12"/>
      <c r="B36" s="11"/>
      <c r="C36" s="12"/>
      <c r="D36" s="12"/>
      <c r="E36" s="12"/>
      <c r="F36" s="16"/>
      <c r="G36" s="35"/>
      <c r="H36" s="17"/>
      <c r="I36" s="17"/>
      <c r="J36" s="18"/>
      <c r="K36" s="49"/>
      <c r="L36" s="49"/>
      <c r="M36" s="49"/>
      <c r="N36" s="49"/>
      <c r="O36" s="19"/>
    </row>
    <row r="37" spans="1:16" s="10" customFormat="1" ht="12.75" x14ac:dyDescent="0.2">
      <c r="A37" s="12"/>
      <c r="B37" s="11"/>
      <c r="C37" s="12"/>
      <c r="D37" s="12"/>
      <c r="E37" s="12"/>
      <c r="F37" s="16"/>
      <c r="G37" s="35"/>
      <c r="H37" s="17"/>
      <c r="I37" s="17"/>
      <c r="J37" s="18"/>
      <c r="K37" s="49"/>
      <c r="L37" s="49"/>
      <c r="M37" s="49"/>
      <c r="N37" s="49"/>
      <c r="O37" s="19"/>
    </row>
    <row r="38" spans="1:16" s="10" customFormat="1" ht="12.75" x14ac:dyDescent="0.2">
      <c r="A38" s="12"/>
      <c r="B38" s="11"/>
      <c r="C38" s="12"/>
      <c r="D38" s="12"/>
      <c r="E38" s="12"/>
      <c r="F38" s="16"/>
      <c r="G38" s="35"/>
      <c r="H38" s="17"/>
      <c r="I38" s="17"/>
      <c r="J38" s="18"/>
      <c r="K38" s="49"/>
      <c r="L38" s="49"/>
      <c r="M38" s="49"/>
      <c r="N38" s="49"/>
      <c r="O38" s="19"/>
    </row>
    <row r="39" spans="1:16" s="10" customFormat="1" ht="12.75" x14ac:dyDescent="0.2">
      <c r="A39" s="12"/>
      <c r="B39" s="11"/>
      <c r="C39" s="12"/>
      <c r="D39" s="12"/>
      <c r="E39" s="12"/>
      <c r="F39" s="16"/>
      <c r="G39" s="35"/>
      <c r="H39" s="17"/>
      <c r="I39" s="17"/>
      <c r="J39" s="18"/>
      <c r="K39" s="49"/>
      <c r="L39" s="49"/>
      <c r="M39" s="49"/>
      <c r="N39" s="49"/>
      <c r="O39" s="19"/>
    </row>
    <row r="40" spans="1:16" s="10" customFormat="1" ht="15" customHeight="1" x14ac:dyDescent="0.2">
      <c r="A40" s="12"/>
      <c r="B40" s="11"/>
      <c r="C40" s="12"/>
      <c r="D40" s="12"/>
      <c r="E40" s="12"/>
      <c r="F40" s="153" t="s">
        <v>4</v>
      </c>
      <c r="G40" s="153"/>
      <c r="H40" s="153"/>
      <c r="I40" s="153"/>
      <c r="J40" s="23"/>
      <c r="K40" s="50"/>
      <c r="L40" s="50"/>
      <c r="M40" s="50"/>
      <c r="N40" s="50"/>
      <c r="O40" s="38"/>
      <c r="P40" s="38"/>
    </row>
    <row r="41" spans="1:16" s="10" customFormat="1" ht="13.5" customHeight="1" x14ac:dyDescent="0.2">
      <c r="A41" s="12"/>
      <c r="B41" s="11"/>
      <c r="C41" s="12"/>
      <c r="D41" s="12"/>
      <c r="E41" s="12"/>
      <c r="F41" s="69" t="s">
        <v>15</v>
      </c>
      <c r="G41" s="23" t="s">
        <v>16</v>
      </c>
      <c r="H41" s="23"/>
      <c r="I41" s="23" t="s">
        <v>23</v>
      </c>
      <c r="J41" s="23"/>
      <c r="K41" s="51"/>
      <c r="L41" s="51"/>
      <c r="M41" s="101"/>
      <c r="N41" s="101"/>
      <c r="O41" s="102"/>
      <c r="P41" s="103"/>
    </row>
    <row r="42" spans="1:16" s="10" customFormat="1" ht="13.5" customHeight="1" x14ac:dyDescent="0.2">
      <c r="A42" s="12"/>
      <c r="B42" s="11"/>
      <c r="C42" s="12"/>
      <c r="D42" s="12"/>
      <c r="E42" s="12"/>
      <c r="F42" s="69" t="s">
        <v>19</v>
      </c>
      <c r="G42" s="23" t="s">
        <v>18</v>
      </c>
      <c r="H42" s="23"/>
      <c r="I42" s="23" t="s">
        <v>22</v>
      </c>
      <c r="J42" s="23"/>
      <c r="K42" s="51"/>
      <c r="L42" s="51"/>
      <c r="M42" s="105"/>
      <c r="N42" s="105"/>
      <c r="O42" s="105"/>
      <c r="P42" s="103"/>
    </row>
    <row r="43" spans="1:16" s="10" customFormat="1" ht="13.5" customHeight="1" x14ac:dyDescent="0.2">
      <c r="A43" s="12"/>
      <c r="B43" s="11"/>
      <c r="C43" s="12"/>
      <c r="D43" s="12"/>
      <c r="E43" s="12"/>
      <c r="F43" s="24" t="s">
        <v>5</v>
      </c>
      <c r="G43" s="23" t="s">
        <v>17</v>
      </c>
      <c r="H43" s="23"/>
      <c r="I43" s="23" t="s">
        <v>21</v>
      </c>
      <c r="J43" s="23"/>
      <c r="K43" s="51"/>
      <c r="L43" s="51"/>
      <c r="M43" s="105"/>
      <c r="N43" s="105"/>
      <c r="O43" s="105"/>
      <c r="P43" s="104"/>
    </row>
    <row r="44" spans="1:16" s="10" customFormat="1" ht="13.5" customHeight="1" x14ac:dyDescent="0.2">
      <c r="A44" s="12"/>
      <c r="B44" s="11"/>
      <c r="C44" s="12"/>
      <c r="D44" s="12"/>
      <c r="E44" s="12"/>
      <c r="F44" s="24"/>
      <c r="G44" s="23"/>
      <c r="H44" s="23"/>
      <c r="K44" s="51"/>
      <c r="L44" s="51"/>
      <c r="M44" s="52"/>
      <c r="N44" s="52"/>
      <c r="P44" s="104"/>
    </row>
    <row r="45" spans="1:16" s="10" customFormat="1" ht="13.5" customHeight="1" x14ac:dyDescent="0.2">
      <c r="A45" s="12"/>
      <c r="B45" s="11"/>
      <c r="C45" s="12"/>
      <c r="D45" s="12"/>
      <c r="E45" s="12"/>
      <c r="F45" s="24"/>
      <c r="G45" s="23"/>
      <c r="H45" s="23"/>
      <c r="K45" s="53"/>
      <c r="L45" s="53"/>
      <c r="M45" s="52"/>
      <c r="N45" s="52"/>
    </row>
    <row r="46" spans="1:16" s="10" customFormat="1" ht="13.5" customHeight="1" x14ac:dyDescent="0.2">
      <c r="A46" s="12"/>
      <c r="B46" s="11"/>
      <c r="C46" s="12"/>
      <c r="D46" s="12"/>
      <c r="E46" s="12"/>
      <c r="F46" s="24"/>
      <c r="G46" s="23"/>
      <c r="H46" s="23"/>
      <c r="I46" s="23"/>
      <c r="J46" s="22"/>
      <c r="K46" s="53"/>
      <c r="L46" s="53"/>
      <c r="M46" s="53"/>
      <c r="N46" s="53"/>
      <c r="O46" s="4"/>
    </row>
  </sheetData>
  <sheetProtection selectLockedCells="1" selectUnlockedCells="1"/>
  <mergeCells count="16">
    <mergeCell ref="H2:N3"/>
    <mergeCell ref="H4:N4"/>
    <mergeCell ref="H5:N5"/>
    <mergeCell ref="H12:I12"/>
    <mergeCell ref="H13:I13"/>
    <mergeCell ref="A10:A11"/>
    <mergeCell ref="B10:B11"/>
    <mergeCell ref="C10:C11"/>
    <mergeCell ref="D10:D11"/>
    <mergeCell ref="E10:E11"/>
    <mergeCell ref="F10:F11"/>
    <mergeCell ref="H14:I14"/>
    <mergeCell ref="F40:I40"/>
    <mergeCell ref="G10:I11"/>
    <mergeCell ref="J10:J11"/>
    <mergeCell ref="K10:N10"/>
  </mergeCells>
  <pageMargins left="0.59055118110236227" right="0.39370078740157483" top="0.39370078740157483" bottom="0.59055118110236227" header="1.1417322834645669" footer="0.19685039370078741"/>
  <pageSetup scale="80" firstPageNumber="0" orientation="landscape" r:id="rId1"/>
  <headerFooter alignWithMargins="0">
    <oddHeader xml:space="preserve">&amp;R&amp;"Tahoma,Negrita"&amp;12HOJA                              &amp;P      DE      &amp;N                             &amp;"Times New Roman,Negrita"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7"/>
  <sheetViews>
    <sheetView zoomScale="80" zoomScaleNormal="80" zoomScaleSheetLayoutView="90" workbookViewId="0">
      <selection activeCell="O10" sqref="O10:O11"/>
    </sheetView>
  </sheetViews>
  <sheetFormatPr baseColWidth="10" defaultRowHeight="15" x14ac:dyDescent="0.2"/>
  <cols>
    <col min="1" max="1" width="6" style="1" customWidth="1"/>
    <col min="2" max="2" width="6" style="93" customWidth="1"/>
    <col min="3" max="4" width="6" style="1" customWidth="1"/>
    <col min="5" max="5" width="11.75" style="1" customWidth="1"/>
    <col min="6" max="6" width="12" style="2" customWidth="1"/>
    <col min="7" max="7" width="3.75" style="31" customWidth="1"/>
    <col min="8" max="8" width="25.75" style="3" customWidth="1"/>
    <col min="9" max="9" width="31.375" style="3" customWidth="1"/>
    <col min="10" max="10" width="12.125" style="5" customWidth="1"/>
    <col min="11" max="14" width="6" style="44" customWidth="1"/>
    <col min="15" max="15" width="39.375" style="6" customWidth="1"/>
    <col min="16" max="16384" width="11" style="3"/>
  </cols>
  <sheetData>
    <row r="1" spans="1:15" ht="15.75" thickBot="1" x14ac:dyDescent="0.25"/>
    <row r="2" spans="1:15" ht="23.1" customHeight="1" thickBot="1" x14ac:dyDescent="0.25">
      <c r="G2" s="32"/>
      <c r="H2" s="135" t="s">
        <v>6</v>
      </c>
      <c r="I2" s="135"/>
      <c r="J2" s="135"/>
      <c r="K2" s="135"/>
      <c r="L2" s="135"/>
      <c r="M2" s="135"/>
      <c r="N2" s="135"/>
      <c r="O2" s="20" t="s">
        <v>24</v>
      </c>
    </row>
    <row r="3" spans="1:15" ht="23.1" customHeight="1" thickBot="1" x14ac:dyDescent="0.25">
      <c r="G3" s="33"/>
      <c r="H3" s="135"/>
      <c r="I3" s="135"/>
      <c r="J3" s="135"/>
      <c r="K3" s="135"/>
      <c r="L3" s="135"/>
      <c r="M3" s="135"/>
      <c r="N3" s="135"/>
      <c r="O3" s="20" t="s">
        <v>25</v>
      </c>
    </row>
    <row r="4" spans="1:15" ht="23.1" customHeight="1" thickBot="1" x14ac:dyDescent="0.25">
      <c r="G4" s="34"/>
      <c r="H4" s="136" t="s">
        <v>8</v>
      </c>
      <c r="I4" s="136"/>
      <c r="J4" s="136"/>
      <c r="K4" s="136"/>
      <c r="L4" s="136"/>
      <c r="M4" s="136"/>
      <c r="N4" s="136"/>
      <c r="O4" s="21"/>
    </row>
    <row r="5" spans="1:15" ht="23.1" customHeight="1" x14ac:dyDescent="0.2">
      <c r="F5" s="4"/>
      <c r="H5" s="146" t="s">
        <v>149</v>
      </c>
      <c r="I5" s="146"/>
      <c r="J5" s="146"/>
      <c r="K5" s="146"/>
      <c r="L5" s="146"/>
      <c r="M5" s="146"/>
      <c r="N5" s="146"/>
    </row>
    <row r="6" spans="1:15" ht="22.5" customHeight="1" x14ac:dyDescent="0.25">
      <c r="F6" s="126" t="s">
        <v>20</v>
      </c>
      <c r="G6" s="126"/>
      <c r="H6" s="126"/>
      <c r="I6" s="28" t="s">
        <v>147</v>
      </c>
      <c r="J6" s="28"/>
      <c r="K6" s="28"/>
      <c r="L6" s="28"/>
      <c r="M6" s="28"/>
      <c r="N6" s="28"/>
      <c r="O6" s="29"/>
    </row>
    <row r="7" spans="1:15" ht="22.5" customHeight="1" x14ac:dyDescent="0.35">
      <c r="A7" s="94" t="s">
        <v>15</v>
      </c>
      <c r="B7" s="95" t="s">
        <v>3</v>
      </c>
      <c r="F7" s="126" t="s">
        <v>163</v>
      </c>
      <c r="G7" s="126"/>
      <c r="H7" s="126"/>
      <c r="I7" s="28" t="s">
        <v>150</v>
      </c>
      <c r="J7" s="28"/>
      <c r="K7" s="28"/>
      <c r="L7" s="28"/>
      <c r="M7" s="28"/>
      <c r="N7" s="28"/>
      <c r="O7" s="29"/>
    </row>
    <row r="8" spans="1:15" ht="22.5" customHeight="1" x14ac:dyDescent="0.35">
      <c r="A8" s="94" t="s">
        <v>19</v>
      </c>
      <c r="B8" s="96" t="s">
        <v>58</v>
      </c>
      <c r="F8" s="126" t="s">
        <v>164</v>
      </c>
      <c r="G8" s="126"/>
      <c r="H8" s="126"/>
      <c r="I8" s="28" t="s">
        <v>153</v>
      </c>
      <c r="J8" s="28"/>
      <c r="K8" s="28"/>
      <c r="L8" s="28"/>
      <c r="M8" s="28"/>
      <c r="N8" s="28"/>
      <c r="O8" s="29"/>
    </row>
    <row r="9" spans="1:15" ht="15.75" thickBot="1" x14ac:dyDescent="0.25">
      <c r="F9" s="108"/>
      <c r="G9" s="36"/>
    </row>
    <row r="10" spans="1:15" s="10" customFormat="1" ht="15.75" customHeight="1" thickBot="1" x14ac:dyDescent="0.25">
      <c r="A10" s="147" t="s">
        <v>9</v>
      </c>
      <c r="B10" s="156" t="s">
        <v>27</v>
      </c>
      <c r="C10" s="147" t="s">
        <v>3</v>
      </c>
      <c r="D10" s="147" t="s">
        <v>10</v>
      </c>
      <c r="E10" s="154" t="s">
        <v>26</v>
      </c>
      <c r="F10" s="154" t="s">
        <v>11</v>
      </c>
      <c r="G10" s="137" t="s">
        <v>165</v>
      </c>
      <c r="H10" s="138"/>
      <c r="I10" s="139"/>
      <c r="J10" s="165" t="s">
        <v>12</v>
      </c>
      <c r="K10" s="167" t="s">
        <v>13</v>
      </c>
      <c r="L10" s="168"/>
      <c r="M10" s="168"/>
      <c r="N10" s="169"/>
      <c r="O10" s="127" t="s">
        <v>7</v>
      </c>
    </row>
    <row r="11" spans="1:15" s="10" customFormat="1" thickBot="1" x14ac:dyDescent="0.25">
      <c r="A11" s="148"/>
      <c r="B11" s="157"/>
      <c r="C11" s="148"/>
      <c r="D11" s="148"/>
      <c r="E11" s="155"/>
      <c r="F11" s="155"/>
      <c r="G11" s="162"/>
      <c r="H11" s="163"/>
      <c r="I11" s="164"/>
      <c r="J11" s="166"/>
      <c r="K11" s="122" t="s">
        <v>5</v>
      </c>
      <c r="L11" s="122" t="s">
        <v>2</v>
      </c>
      <c r="M11" s="122" t="s">
        <v>1</v>
      </c>
      <c r="N11" s="122" t="s">
        <v>0</v>
      </c>
      <c r="O11" s="128"/>
    </row>
    <row r="12" spans="1:15" s="10" customFormat="1" x14ac:dyDescent="0.2">
      <c r="A12" s="11" t="s">
        <v>161</v>
      </c>
      <c r="B12" s="99"/>
      <c r="C12" s="81" t="s">
        <v>14</v>
      </c>
      <c r="D12" s="82"/>
      <c r="E12" s="97" t="str">
        <f t="shared" ref="E12" si="0">C12</f>
        <v>06</v>
      </c>
      <c r="F12" s="42" t="str">
        <f t="shared" ref="F12:F22" si="1">CONCATENATE(A12,"-",E12)</f>
        <v>113-06</v>
      </c>
      <c r="G12" s="39" t="str">
        <f t="shared" ref="G12:G22" si="2">IF(D12=0,"g","c")</f>
        <v>g</v>
      </c>
      <c r="H12" s="129" t="str">
        <f>VLOOKUP(E12,'M.V.'!$E$6:$M$51,2,FALSE)</f>
        <v>CORRESPONDENCIA</v>
      </c>
      <c r="I12" s="130"/>
      <c r="J12" s="30" t="str">
        <f>IF(VLOOKUP(E12,'M.V.'!$E$6:$M$51,3,FALSE)=0," ",VLOOKUP(E12,'M.V.'!$E$6:$M$51,3,FALSE))</f>
        <v xml:space="preserve"> </v>
      </c>
      <c r="K12" s="30" t="str">
        <f>IF(VLOOKUP(E12,'M.V.'!$E$6:$M$51,4,FALSE)=0," ",VLOOKUP(E12,'M.V.'!$E$6:$M$51,4,FALSE))</f>
        <v xml:space="preserve"> </v>
      </c>
      <c r="L12" s="30" t="str">
        <f>IF(VLOOKUP(E12,'M.V.'!$E$6:$M$51,5,FALSE)=0," ",VLOOKUP(E12,'M.V.'!$E$6:$M$51,5,FALSE))</f>
        <v xml:space="preserve"> </v>
      </c>
      <c r="M12" s="47" t="str">
        <f>IF(VLOOKUP(E12,'M.V.'!$E$6:$M$51,6,FALSE)=0," ",VLOOKUP(E12,'M.V.'!$E$6:$M$51,6,FALSE))</f>
        <v xml:space="preserve"> </v>
      </c>
      <c r="N12" s="47" t="str">
        <f>IF(VLOOKUP(E12,'M.V.'!$E$6:$M$51,7,FALSE)=0," ",VLOOKUP(E12,'M.V.'!$E$6:$M$51,7,FALSE))</f>
        <v xml:space="preserve"> </v>
      </c>
      <c r="O12" s="100" t="str">
        <f>IF(VLOOKUP(E12,'M.V.'!$E$6:$M$51,9,FALSE)=0," ",VLOOKUP(E12,'M.V.'!$E$6:$M$51,9,FALSE))</f>
        <v xml:space="preserve"> </v>
      </c>
    </row>
    <row r="13" spans="1:15" s="10" customFormat="1" ht="42" x14ac:dyDescent="0.2">
      <c r="A13" s="11" t="s">
        <v>161</v>
      </c>
      <c r="B13" s="99">
        <v>7</v>
      </c>
      <c r="C13" s="81" t="s">
        <v>14</v>
      </c>
      <c r="D13" s="82" t="s">
        <v>51</v>
      </c>
      <c r="E13" s="98" t="str">
        <f t="shared" ref="E13:E20" si="3">CONCATENATE(C13,".",D13)</f>
        <v>06.02</v>
      </c>
      <c r="F13" s="43" t="str">
        <f t="shared" si="1"/>
        <v>113-06.02</v>
      </c>
      <c r="G13" s="39" t="str">
        <f t="shared" si="2"/>
        <v>c</v>
      </c>
      <c r="H13" s="131" t="str">
        <f>VLOOKUP(E13,'M.V.'!$E$6:$M$51,2,FALSE)</f>
        <v>CORRESPONDENCIA INTERNA</v>
      </c>
      <c r="I13" s="132"/>
      <c r="J13" s="30">
        <f>IF(VLOOKUP(E13,'M.V.'!$E$6:$M$51,3,FALSE)=0," ",VLOOKUP(E13,'M.V.'!$E$6:$M$51,3,FALSE))</f>
        <v>12</v>
      </c>
      <c r="K13" s="30" t="str">
        <f>IF(VLOOKUP(E13,'M.V.'!$E$6:$M$51,4,FALSE)=0," ",VLOOKUP(E13,'M.V.'!$E$6:$M$51,4,FALSE))</f>
        <v>X</v>
      </c>
      <c r="L13" s="30" t="str">
        <f>IF(VLOOKUP(E13,'M.V.'!$E$6:$M$51,5,FALSE)=0," ",VLOOKUP(E13,'M.V.'!$E$6:$M$51,5,FALSE))</f>
        <v xml:space="preserve"> </v>
      </c>
      <c r="M13" s="47" t="str">
        <f>IF(VLOOKUP(E13,'M.V.'!$E$6:$M$51,6,FALSE)=0," ",VLOOKUP(E13,'M.V.'!$E$6:$M$51,6,FALSE))</f>
        <v>X</v>
      </c>
      <c r="N13" s="47" t="str">
        <f>IF(VLOOKUP(E13,'M.V.'!$E$6:$M$51,7,FALSE)=0," ",VLOOKUP(E13,'M.V.'!$E$6:$M$51,7,FALSE))</f>
        <v xml:space="preserve"> </v>
      </c>
      <c r="O13" s="100" t="str">
        <f>IF(VLOOKUP(E13,'M.V.'!$E$6:$M$51,9,FALSE)=0," ",VLOOKUP(E13,'M.V.'!$E$6:$M$51,9,FALSE))</f>
        <v>Constituyen parte de la memoria histórica de la entidad, porque reflejan y testimonian el desarrollo de las actividades realizadas por cada dependencia en cumplimiento de las funciones administrativas; Ver ficha N°. 7</v>
      </c>
    </row>
    <row r="14" spans="1:15" s="10" customFormat="1" ht="15.75" thickBot="1" x14ac:dyDescent="0.25">
      <c r="A14" s="11" t="s">
        <v>161</v>
      </c>
      <c r="B14" s="99"/>
      <c r="C14" s="81"/>
      <c r="D14" s="82"/>
      <c r="E14" s="98"/>
      <c r="F14" s="62"/>
      <c r="G14" s="55"/>
      <c r="H14" s="56"/>
      <c r="I14" s="57"/>
      <c r="J14" s="58"/>
      <c r="K14" s="58"/>
      <c r="L14" s="58"/>
      <c r="M14" s="59"/>
      <c r="N14" s="59"/>
      <c r="O14" s="106"/>
    </row>
    <row r="15" spans="1:15" s="10" customFormat="1" ht="31.5" x14ac:dyDescent="0.2">
      <c r="A15" s="11" t="s">
        <v>161</v>
      </c>
      <c r="B15" s="99">
        <v>12</v>
      </c>
      <c r="C15" s="81" t="s">
        <v>30</v>
      </c>
      <c r="D15" s="82"/>
      <c r="E15" s="97" t="str">
        <f t="shared" ref="E15:E19" si="4">C15</f>
        <v>11</v>
      </c>
      <c r="F15" s="42" t="str">
        <f t="shared" si="1"/>
        <v>113-11</v>
      </c>
      <c r="G15" s="39" t="str">
        <f t="shared" si="2"/>
        <v>g</v>
      </c>
      <c r="H15" s="129" t="str">
        <f>VLOOKUP(E15,'M.V.'!$E$6:$M$51,2,FALSE)</f>
        <v>ESTADISTICAS MENSUALES DE SERVICIOS PRESTADOS</v>
      </c>
      <c r="I15" s="130"/>
      <c r="J15" s="30">
        <f>IF(VLOOKUP(E15,'M.V.'!$E$6:$M$51,3,FALSE)=0," ",VLOOKUP(E15,'M.V.'!$E$6:$M$51,3,FALSE))</f>
        <v>5</v>
      </c>
      <c r="K15" s="30" t="str">
        <f>IF(VLOOKUP(E15,'M.V.'!$E$6:$M$51,4,FALSE)=0," ",VLOOKUP(E15,'M.V.'!$E$6:$M$51,4,FALSE))</f>
        <v>X</v>
      </c>
      <c r="L15" s="30" t="str">
        <f>IF(VLOOKUP(E15,'M.V.'!$E$6:$M$51,5,FALSE)=0," ",VLOOKUP(E15,'M.V.'!$E$6:$M$51,5,FALSE))</f>
        <v xml:space="preserve"> </v>
      </c>
      <c r="M15" s="47" t="str">
        <f>IF(VLOOKUP(E15,'M.V.'!$E$6:$M$51,6,FALSE)=0," ",VLOOKUP(E15,'M.V.'!$E$6:$M$51,6,FALSE))</f>
        <v>X</v>
      </c>
      <c r="N15" s="47" t="str">
        <f>IF(VLOOKUP(E15,'M.V.'!$E$6:$M$51,7,FALSE)=0," ",VLOOKUP(E15,'M.V.'!$E$6:$M$51,7,FALSE))</f>
        <v xml:space="preserve"> </v>
      </c>
      <c r="O15" s="100" t="str">
        <f>IF(VLOOKUP(E15,'M.V.'!$E$6:$M$51,9,FALSE)=0," ",VLOOKUP(E15,'M.V.'!$E$6:$M$51,9,FALSE))</f>
        <v>Constituyen parte del patrimonio documental de la entidad, por cuanto consolidan las actividades realizadas en la atención de los diferentes servicios de emergencia; Ver ficha N°. 12</v>
      </c>
    </row>
    <row r="16" spans="1:15" s="10" customFormat="1" ht="15.75" thickBot="1" x14ac:dyDescent="0.25">
      <c r="A16" s="11" t="s">
        <v>161</v>
      </c>
      <c r="B16" s="99"/>
      <c r="C16" s="81"/>
      <c r="D16" s="82"/>
      <c r="E16" s="97"/>
      <c r="F16" s="54"/>
      <c r="G16" s="55"/>
      <c r="H16" s="60"/>
      <c r="I16" s="61"/>
      <c r="J16" s="58"/>
      <c r="K16" s="58"/>
      <c r="L16" s="58"/>
      <c r="M16" s="59"/>
      <c r="N16" s="59"/>
      <c r="O16" s="106"/>
    </row>
    <row r="17" spans="1:16" s="10" customFormat="1" ht="31.5" x14ac:dyDescent="0.2">
      <c r="A17" s="11" t="s">
        <v>161</v>
      </c>
      <c r="B17" s="99">
        <v>15</v>
      </c>
      <c r="C17" s="81" t="s">
        <v>33</v>
      </c>
      <c r="D17" s="82"/>
      <c r="E17" s="97" t="str">
        <f t="shared" si="4"/>
        <v>14</v>
      </c>
      <c r="F17" s="42" t="str">
        <f t="shared" si="1"/>
        <v>113-14</v>
      </c>
      <c r="G17" s="39" t="str">
        <f t="shared" si="2"/>
        <v>g</v>
      </c>
      <c r="H17" s="129" t="str">
        <f>VLOOKUP(E17,'M.V.'!$E$6:$M$51,2,FALSE)</f>
        <v>INFORMATIVOS ADMINISTRATIVOS</v>
      </c>
      <c r="I17" s="130"/>
      <c r="J17" s="30">
        <f>IF(VLOOKUP(E17,'M.V.'!$E$6:$M$51,3,FALSE)=0," ",VLOOKUP(E17,'M.V.'!$E$6:$M$51,3,FALSE))</f>
        <v>12</v>
      </c>
      <c r="K17" s="30" t="str">
        <f>IF(VLOOKUP(E17,'M.V.'!$E$6:$M$51,4,FALSE)=0," ",VLOOKUP(E17,'M.V.'!$E$6:$M$51,4,FALSE))</f>
        <v>X</v>
      </c>
      <c r="L17" s="30" t="str">
        <f>IF(VLOOKUP(E17,'M.V.'!$E$6:$M$51,5,FALSE)=0," ",VLOOKUP(E17,'M.V.'!$E$6:$M$51,5,FALSE))</f>
        <v xml:space="preserve"> </v>
      </c>
      <c r="M17" s="47" t="str">
        <f>IF(VLOOKUP(E17,'M.V.'!$E$6:$M$51,6,FALSE)=0," ",VLOOKUP(E17,'M.V.'!$E$6:$M$51,6,FALSE))</f>
        <v>X</v>
      </c>
      <c r="N17" s="47" t="str">
        <f>IF(VLOOKUP(E17,'M.V.'!$E$6:$M$51,7,FALSE)=0," ",VLOOKUP(E17,'M.V.'!$E$6:$M$51,7,FALSE))</f>
        <v xml:space="preserve"> </v>
      </c>
      <c r="O17" s="100" t="str">
        <f>IF(VLOOKUP(E17,'M.V.'!$E$6:$M$51,9,FALSE)=0," ",VLOOKUP(E17,'M.V.'!$E$6:$M$51,9,FALSE))</f>
        <v>Se conservan totalmente por evidenciar el proceso particular de investigaciones internas en el Cuerpo de Bomberos; Ver ficha N°. 15</v>
      </c>
    </row>
    <row r="18" spans="1:16" s="10" customFormat="1" ht="15.75" thickBot="1" x14ac:dyDescent="0.25">
      <c r="A18" s="11" t="s">
        <v>161</v>
      </c>
      <c r="B18" s="99"/>
      <c r="C18" s="81"/>
      <c r="D18" s="82"/>
      <c r="E18" s="97"/>
      <c r="F18" s="54"/>
      <c r="G18" s="55"/>
      <c r="H18" s="60"/>
      <c r="I18" s="61"/>
      <c r="J18" s="58"/>
      <c r="K18" s="58"/>
      <c r="L18" s="58"/>
      <c r="M18" s="59"/>
      <c r="N18" s="59"/>
      <c r="O18" s="106"/>
    </row>
    <row r="19" spans="1:16" s="10" customFormat="1" x14ac:dyDescent="0.2">
      <c r="A19" s="11" t="s">
        <v>161</v>
      </c>
      <c r="B19" s="99"/>
      <c r="C19" s="81" t="s">
        <v>34</v>
      </c>
      <c r="D19" s="82"/>
      <c r="E19" s="97" t="str">
        <f t="shared" si="4"/>
        <v>15</v>
      </c>
      <c r="F19" s="42" t="str">
        <f t="shared" si="1"/>
        <v>113-15</v>
      </c>
      <c r="G19" s="39" t="str">
        <f t="shared" si="2"/>
        <v>g</v>
      </c>
      <c r="H19" s="129" t="str">
        <f>VLOOKUP(E19,'M.V.'!$E$6:$M$51,2,FALSE)</f>
        <v>INFORMES</v>
      </c>
      <c r="I19" s="130"/>
      <c r="J19" s="30" t="str">
        <f>IF(VLOOKUP(E19,'M.V.'!$E$6:$M$51,3,FALSE)=0," ",VLOOKUP(E19,'M.V.'!$E$6:$M$51,3,FALSE))</f>
        <v xml:space="preserve"> </v>
      </c>
      <c r="K19" s="30" t="str">
        <f>IF(VLOOKUP(E19,'M.V.'!$E$6:$M$51,4,FALSE)=0," ",VLOOKUP(E19,'M.V.'!$E$6:$M$51,4,FALSE))</f>
        <v xml:space="preserve"> </v>
      </c>
      <c r="L19" s="30" t="str">
        <f>IF(VLOOKUP(E19,'M.V.'!$E$6:$M$51,5,FALSE)=0," ",VLOOKUP(E19,'M.V.'!$E$6:$M$51,5,FALSE))</f>
        <v xml:space="preserve"> </v>
      </c>
      <c r="M19" s="47" t="str">
        <f>IF(VLOOKUP(E19,'M.V.'!$E$6:$M$51,6,FALSE)=0," ",VLOOKUP(E19,'M.V.'!$E$6:$M$51,6,FALSE))</f>
        <v xml:space="preserve"> </v>
      </c>
      <c r="N19" s="47" t="str">
        <f>IF(VLOOKUP(E19,'M.V.'!$E$6:$M$51,7,FALSE)=0," ",VLOOKUP(E19,'M.V.'!$E$6:$M$51,7,FALSE))</f>
        <v xml:space="preserve"> </v>
      </c>
      <c r="O19" s="100" t="str">
        <f>IF(VLOOKUP(E19,'M.V.'!$E$6:$M$51,9,FALSE)=0," ",VLOOKUP(E19,'M.V.'!$E$6:$M$51,9,FALSE))</f>
        <v xml:space="preserve"> </v>
      </c>
    </row>
    <row r="20" spans="1:16" s="10" customFormat="1" ht="42" x14ac:dyDescent="0.2">
      <c r="A20" s="11" t="s">
        <v>161</v>
      </c>
      <c r="B20" s="99">
        <v>17</v>
      </c>
      <c r="C20" s="81" t="s">
        <v>34</v>
      </c>
      <c r="D20" s="82" t="s">
        <v>51</v>
      </c>
      <c r="E20" s="98" t="str">
        <f t="shared" si="3"/>
        <v>15.02</v>
      </c>
      <c r="F20" s="43" t="str">
        <f t="shared" si="1"/>
        <v>113-15.02</v>
      </c>
      <c r="G20" s="39" t="str">
        <f t="shared" si="2"/>
        <v>c</v>
      </c>
      <c r="H20" s="131" t="str">
        <f>VLOOKUP(E20,'M.V.'!$E$6:$M$51,2,FALSE)</f>
        <v>INFORMES DE SERVICIOS</v>
      </c>
      <c r="I20" s="132"/>
      <c r="J20" s="30">
        <f>IF(VLOOKUP(E20,'M.V.'!$E$6:$M$51,3,FALSE)=0," ",VLOOKUP(E20,'M.V.'!$E$6:$M$51,3,FALSE))</f>
        <v>12</v>
      </c>
      <c r="K20" s="30" t="str">
        <f>IF(VLOOKUP(E20,'M.V.'!$E$6:$M$51,4,FALSE)=0," ",VLOOKUP(E20,'M.V.'!$E$6:$M$51,4,FALSE))</f>
        <v>X</v>
      </c>
      <c r="L20" s="30" t="str">
        <f>IF(VLOOKUP(E20,'M.V.'!$E$6:$M$51,5,FALSE)=0," ",VLOOKUP(E20,'M.V.'!$E$6:$M$51,5,FALSE))</f>
        <v xml:space="preserve"> </v>
      </c>
      <c r="M20" s="47" t="str">
        <f>IF(VLOOKUP(E20,'M.V.'!$E$6:$M$51,6,FALSE)=0," ",VLOOKUP(E20,'M.V.'!$E$6:$M$51,6,FALSE))</f>
        <v>X</v>
      </c>
      <c r="N20" s="47" t="str">
        <f>IF(VLOOKUP(E20,'M.V.'!$E$6:$M$51,7,FALSE)=0," ",VLOOKUP(E20,'M.V.'!$E$6:$M$51,7,FALSE))</f>
        <v xml:space="preserve"> </v>
      </c>
      <c r="O20" s="100" t="str">
        <f>IF(VLOOKUP(E20,'M.V.'!$E$6:$M$51,9,FALSE)=0," ",VLOOKUP(E20,'M.V.'!$E$6:$M$51,9,FALSE))</f>
        <v>Constituyen parte del patrimonio documental de la entidad, por cuanto evidencian y describen de manera detallada, las actividades realizadas en la atención de los servicios de emergencia; Ver ficha N°. 17</v>
      </c>
    </row>
    <row r="21" spans="1:16" s="10" customFormat="1" ht="15.75" thickBot="1" x14ac:dyDescent="0.25">
      <c r="A21" s="11" t="s">
        <v>161</v>
      </c>
      <c r="B21" s="99"/>
      <c r="C21" s="81"/>
      <c r="D21" s="82"/>
      <c r="E21" s="98"/>
      <c r="F21" s="62"/>
      <c r="G21" s="55"/>
      <c r="H21" s="56"/>
      <c r="I21" s="57"/>
      <c r="J21" s="58"/>
      <c r="K21" s="58"/>
      <c r="L21" s="58"/>
      <c r="M21" s="59"/>
      <c r="N21" s="59"/>
      <c r="O21" s="106"/>
    </row>
    <row r="22" spans="1:16" s="10" customFormat="1" ht="42" x14ac:dyDescent="0.2">
      <c r="A22" s="11" t="s">
        <v>161</v>
      </c>
      <c r="B22" s="99">
        <v>20</v>
      </c>
      <c r="C22" s="81" t="s">
        <v>37</v>
      </c>
      <c r="D22" s="82"/>
      <c r="E22" s="97" t="str">
        <f t="shared" ref="E22" si="5">C22</f>
        <v>18</v>
      </c>
      <c r="F22" s="42" t="str">
        <f t="shared" si="1"/>
        <v>113-18</v>
      </c>
      <c r="G22" s="39" t="str">
        <f t="shared" si="2"/>
        <v>g</v>
      </c>
      <c r="H22" s="129" t="str">
        <f>VLOOKUP(E22,'M.V.'!$E$6:$M$51,2,FALSE)</f>
        <v>LIBROS DE MINUTAS DE SERVICIOS PRESTADOS</v>
      </c>
      <c r="I22" s="130"/>
      <c r="J22" s="30">
        <f>IF(VLOOKUP(E22,'M.V.'!$E$6:$M$51,3,FALSE)=0," ",VLOOKUP(E22,'M.V.'!$E$6:$M$51,3,FALSE))</f>
        <v>12</v>
      </c>
      <c r="K22" s="30" t="str">
        <f>IF(VLOOKUP(E22,'M.V.'!$E$6:$M$51,4,FALSE)=0," ",VLOOKUP(E22,'M.V.'!$E$6:$M$51,4,FALSE))</f>
        <v>X</v>
      </c>
      <c r="L22" s="30" t="str">
        <f>IF(VLOOKUP(E22,'M.V.'!$E$6:$M$51,5,FALSE)=0," ",VLOOKUP(E22,'M.V.'!$E$6:$M$51,5,FALSE))</f>
        <v xml:space="preserve"> </v>
      </c>
      <c r="M22" s="47" t="str">
        <f>IF(VLOOKUP(E22,'M.V.'!$E$6:$M$51,6,FALSE)=0," ",VLOOKUP(E22,'M.V.'!$E$6:$M$51,6,FALSE))</f>
        <v>X</v>
      </c>
      <c r="N22" s="47" t="str">
        <f>IF(VLOOKUP(E22,'M.V.'!$E$6:$M$51,7,FALSE)=0," ",VLOOKUP(E22,'M.V.'!$E$6:$M$51,7,FALSE))</f>
        <v xml:space="preserve"> </v>
      </c>
      <c r="O22" s="100" t="str">
        <f>IF(VLOOKUP(E22,'M.V.'!$E$6:$M$51,9,FALSE)=0," ",VLOOKUP(E22,'M.V.'!$E$6:$M$51,9,FALSE))</f>
        <v>Constituyen parte de la memoria histórica de la entidad, porque reflejan el desarrollo detallado de las actividades realizadas en cumplimiento de la atención de emergencias; Ver ficha N°. 20</v>
      </c>
    </row>
    <row r="23" spans="1:16" s="10" customFormat="1" ht="13.5" thickBot="1" x14ac:dyDescent="0.25">
      <c r="A23" s="12"/>
      <c r="B23" s="11"/>
      <c r="C23" s="12"/>
      <c r="D23" s="12"/>
      <c r="E23" s="12"/>
      <c r="F23" s="13"/>
      <c r="G23" s="37"/>
      <c r="H23" s="158"/>
      <c r="I23" s="159"/>
      <c r="J23" s="14"/>
      <c r="K23" s="48"/>
      <c r="L23" s="48"/>
      <c r="M23" s="48"/>
      <c r="N23" s="48"/>
      <c r="O23" s="15"/>
    </row>
    <row r="24" spans="1:16" s="10" customFormat="1" ht="12.75" x14ac:dyDescent="0.2">
      <c r="A24" s="12"/>
      <c r="B24" s="11"/>
      <c r="C24" s="12"/>
      <c r="D24" s="12"/>
      <c r="E24" s="12"/>
      <c r="F24" s="16"/>
      <c r="G24" s="35"/>
      <c r="H24" s="17"/>
      <c r="I24" s="17"/>
      <c r="J24" s="18"/>
      <c r="K24" s="49"/>
      <c r="L24" s="49"/>
      <c r="M24" s="49"/>
      <c r="N24" s="49"/>
      <c r="O24" s="19"/>
    </row>
    <row r="25" spans="1:16" s="10" customFormat="1" ht="12.75" x14ac:dyDescent="0.2">
      <c r="A25" s="12"/>
      <c r="B25" s="11"/>
      <c r="C25" s="12"/>
      <c r="D25" s="12"/>
      <c r="E25" s="12"/>
      <c r="F25" s="16"/>
      <c r="G25" s="35"/>
      <c r="H25" s="17"/>
      <c r="I25" s="17"/>
      <c r="J25" s="18"/>
      <c r="K25" s="49"/>
      <c r="L25" s="49"/>
      <c r="M25" s="49"/>
      <c r="N25" s="49"/>
      <c r="O25" s="19"/>
    </row>
    <row r="26" spans="1:16" s="10" customFormat="1" ht="12.75" x14ac:dyDescent="0.2">
      <c r="A26" s="12"/>
      <c r="B26" s="11"/>
      <c r="C26" s="12"/>
      <c r="D26" s="12"/>
      <c r="E26" s="12"/>
      <c r="F26" s="16"/>
      <c r="G26" s="35"/>
      <c r="H26" s="17"/>
      <c r="I26" s="17"/>
      <c r="J26" s="18"/>
      <c r="K26" s="49"/>
      <c r="L26" s="49"/>
      <c r="M26" s="49"/>
      <c r="N26" s="49"/>
      <c r="O26" s="19"/>
    </row>
    <row r="27" spans="1:16" s="10" customFormat="1" ht="12.75" x14ac:dyDescent="0.2">
      <c r="A27" s="12"/>
      <c r="B27" s="11"/>
      <c r="C27" s="12"/>
      <c r="D27" s="12"/>
      <c r="E27" s="12"/>
      <c r="F27" s="16"/>
      <c r="G27" s="35"/>
      <c r="H27" s="17"/>
      <c r="I27" s="17"/>
      <c r="J27" s="18"/>
      <c r="K27" s="49"/>
      <c r="L27" s="49"/>
      <c r="M27" s="49"/>
      <c r="N27" s="49"/>
      <c r="O27" s="19"/>
    </row>
    <row r="28" spans="1:16" s="10" customFormat="1" ht="12.75" x14ac:dyDescent="0.2">
      <c r="A28" s="12"/>
      <c r="B28" s="11"/>
      <c r="C28" s="12"/>
      <c r="D28" s="12"/>
      <c r="E28" s="12"/>
      <c r="F28" s="16"/>
      <c r="G28" s="35"/>
      <c r="H28" s="17"/>
      <c r="I28" s="17"/>
      <c r="J28" s="18"/>
      <c r="K28" s="49"/>
      <c r="L28" s="49"/>
      <c r="M28" s="49"/>
      <c r="N28" s="49"/>
      <c r="O28" s="19"/>
    </row>
    <row r="29" spans="1:16" s="10" customFormat="1" ht="12.75" x14ac:dyDescent="0.2">
      <c r="A29" s="12"/>
      <c r="B29" s="11"/>
      <c r="C29" s="12"/>
      <c r="D29" s="12"/>
      <c r="E29" s="12"/>
      <c r="F29" s="16"/>
      <c r="G29" s="35"/>
      <c r="H29" s="17"/>
      <c r="I29" s="17"/>
      <c r="J29" s="18"/>
      <c r="K29" s="49"/>
      <c r="L29" s="49"/>
      <c r="M29" s="49"/>
      <c r="N29" s="49"/>
      <c r="O29" s="19"/>
    </row>
    <row r="30" spans="1:16" s="10" customFormat="1" ht="12.75" x14ac:dyDescent="0.2">
      <c r="A30" s="12"/>
      <c r="B30" s="11"/>
      <c r="C30" s="12"/>
      <c r="D30" s="12"/>
      <c r="E30" s="12"/>
      <c r="F30" s="16"/>
      <c r="G30" s="35"/>
      <c r="H30" s="17"/>
      <c r="I30" s="17"/>
      <c r="J30" s="18"/>
      <c r="K30" s="49"/>
      <c r="L30" s="49"/>
      <c r="M30" s="49"/>
      <c r="N30" s="49"/>
      <c r="O30" s="19"/>
    </row>
    <row r="31" spans="1:16" s="10" customFormat="1" ht="15" customHeight="1" x14ac:dyDescent="0.2">
      <c r="A31" s="12"/>
      <c r="B31" s="11"/>
      <c r="C31" s="12"/>
      <c r="D31" s="12"/>
      <c r="E31" s="12"/>
      <c r="F31" s="153" t="s">
        <v>4</v>
      </c>
      <c r="G31" s="153"/>
      <c r="H31" s="153"/>
      <c r="I31" s="153"/>
      <c r="J31" s="23"/>
      <c r="K31" s="50"/>
      <c r="L31" s="50"/>
      <c r="M31" s="50"/>
      <c r="N31" s="50"/>
      <c r="O31" s="38"/>
      <c r="P31" s="38"/>
    </row>
    <row r="32" spans="1:16" s="10" customFormat="1" ht="13.5" customHeight="1" x14ac:dyDescent="0.2">
      <c r="A32" s="12"/>
      <c r="B32" s="11"/>
      <c r="C32" s="12"/>
      <c r="D32" s="12"/>
      <c r="E32" s="12"/>
      <c r="F32" s="69" t="s">
        <v>15</v>
      </c>
      <c r="G32" s="23" t="s">
        <v>16</v>
      </c>
      <c r="H32" s="23"/>
      <c r="I32" s="23" t="s">
        <v>23</v>
      </c>
      <c r="J32" s="23"/>
      <c r="K32" s="51"/>
      <c r="L32" s="51"/>
      <c r="M32" s="101"/>
      <c r="N32" s="101"/>
      <c r="O32" s="102"/>
      <c r="P32" s="103"/>
    </row>
    <row r="33" spans="1:16" s="10" customFormat="1" ht="13.5" customHeight="1" x14ac:dyDescent="0.2">
      <c r="A33" s="12"/>
      <c r="B33" s="11"/>
      <c r="C33" s="12"/>
      <c r="D33" s="12"/>
      <c r="E33" s="12"/>
      <c r="F33" s="69" t="s">
        <v>19</v>
      </c>
      <c r="G33" s="23" t="s">
        <v>18</v>
      </c>
      <c r="H33" s="23"/>
      <c r="I33" s="23" t="s">
        <v>22</v>
      </c>
      <c r="J33" s="23"/>
      <c r="K33" s="51"/>
      <c r="L33" s="51"/>
      <c r="M33" s="105"/>
      <c r="N33" s="105"/>
      <c r="O33" s="105"/>
      <c r="P33" s="103"/>
    </row>
    <row r="34" spans="1:16" s="10" customFormat="1" ht="13.5" customHeight="1" x14ac:dyDescent="0.2">
      <c r="A34" s="12"/>
      <c r="B34" s="11"/>
      <c r="C34" s="12"/>
      <c r="D34" s="12"/>
      <c r="E34" s="12"/>
      <c r="F34" s="24" t="s">
        <v>5</v>
      </c>
      <c r="G34" s="23" t="s">
        <v>17</v>
      </c>
      <c r="H34" s="23"/>
      <c r="I34" s="23" t="s">
        <v>21</v>
      </c>
      <c r="J34" s="23"/>
      <c r="K34" s="51"/>
      <c r="L34" s="51"/>
      <c r="M34" s="105"/>
      <c r="N34" s="105"/>
      <c r="O34" s="105"/>
      <c r="P34" s="104"/>
    </row>
    <row r="35" spans="1:16" s="10" customFormat="1" ht="13.5" customHeight="1" x14ac:dyDescent="0.2">
      <c r="A35" s="12"/>
      <c r="B35" s="11"/>
      <c r="C35" s="12"/>
      <c r="D35" s="12"/>
      <c r="E35" s="12"/>
      <c r="F35" s="24"/>
      <c r="G35" s="23"/>
      <c r="H35" s="23"/>
      <c r="K35" s="51"/>
      <c r="L35" s="51"/>
      <c r="M35" s="52"/>
      <c r="N35" s="52"/>
      <c r="P35" s="104"/>
    </row>
    <row r="36" spans="1:16" s="10" customFormat="1" ht="13.5" customHeight="1" x14ac:dyDescent="0.2">
      <c r="A36" s="12"/>
      <c r="B36" s="11"/>
      <c r="C36" s="12"/>
      <c r="D36" s="12"/>
      <c r="E36" s="12"/>
      <c r="F36" s="24"/>
      <c r="G36" s="23"/>
      <c r="H36" s="23"/>
      <c r="K36" s="53"/>
      <c r="L36" s="53"/>
      <c r="M36" s="52"/>
      <c r="N36" s="52"/>
    </row>
    <row r="37" spans="1:16" s="10" customFormat="1" ht="13.5" customHeight="1" x14ac:dyDescent="0.2">
      <c r="A37" s="12"/>
      <c r="B37" s="11"/>
      <c r="C37" s="12"/>
      <c r="D37" s="12"/>
      <c r="E37" s="12"/>
      <c r="F37" s="24"/>
      <c r="G37" s="23"/>
      <c r="H37" s="23"/>
      <c r="I37" s="23"/>
      <c r="J37" s="22"/>
      <c r="K37" s="53"/>
      <c r="L37" s="53"/>
      <c r="M37" s="53"/>
      <c r="N37" s="53"/>
      <c r="O37" s="4"/>
    </row>
  </sheetData>
  <sheetProtection selectLockedCells="1" selectUnlockedCells="1"/>
  <mergeCells count="21">
    <mergeCell ref="H2:N3"/>
    <mergeCell ref="H4:N4"/>
    <mergeCell ref="H5:N5"/>
    <mergeCell ref="K10:N10"/>
    <mergeCell ref="A10:A11"/>
    <mergeCell ref="B10:B11"/>
    <mergeCell ref="C10:C11"/>
    <mergeCell ref="D10:D11"/>
    <mergeCell ref="E10:E11"/>
    <mergeCell ref="F10:F11"/>
    <mergeCell ref="H13:I13"/>
    <mergeCell ref="H15:I15"/>
    <mergeCell ref="H12:I12"/>
    <mergeCell ref="G10:I11"/>
    <mergeCell ref="J10:J11"/>
    <mergeCell ref="H23:I23"/>
    <mergeCell ref="F31:I31"/>
    <mergeCell ref="H22:I22"/>
    <mergeCell ref="H17:I17"/>
    <mergeCell ref="H19:I19"/>
    <mergeCell ref="H20:I20"/>
  </mergeCells>
  <pageMargins left="0.59055118110236227" right="0.39370078740157483" top="0.39370078740157483" bottom="0.59055118110236227" header="1.1417322834645669" footer="0.19685039370078741"/>
  <pageSetup scale="80" firstPageNumber="0" orientation="landscape" horizontalDpi="300" verticalDpi="300" r:id="rId1"/>
  <headerFooter alignWithMargins="0">
    <oddHeader xml:space="preserve">&amp;R&amp;"Tahoma,Negrita"&amp;12HOJA                              &amp;P      DE      &amp;N                             &amp;"Times New Roman,Negrita"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zoomScale="80" zoomScaleNormal="80" zoomScaleSheetLayoutView="90" workbookViewId="0">
      <selection activeCell="O10" sqref="O10:O11"/>
    </sheetView>
  </sheetViews>
  <sheetFormatPr baseColWidth="10" defaultRowHeight="15" x14ac:dyDescent="0.2"/>
  <cols>
    <col min="1" max="1" width="6" style="1" customWidth="1"/>
    <col min="2" max="2" width="6" style="93" customWidth="1"/>
    <col min="3" max="4" width="6" style="1" customWidth="1"/>
    <col min="5" max="5" width="11.75" style="1" customWidth="1"/>
    <col min="6" max="6" width="12" style="2" customWidth="1"/>
    <col min="7" max="7" width="3.75" style="31" customWidth="1"/>
    <col min="8" max="8" width="25.75" style="3" customWidth="1"/>
    <col min="9" max="9" width="31.375" style="3" customWidth="1"/>
    <col min="10" max="10" width="12.125" style="5" customWidth="1"/>
    <col min="11" max="14" width="6" style="44" customWidth="1"/>
    <col min="15" max="15" width="39.375" style="6" customWidth="1"/>
    <col min="16" max="16384" width="11" style="3"/>
  </cols>
  <sheetData>
    <row r="1" spans="1:15" ht="15.75" thickBot="1" x14ac:dyDescent="0.25"/>
    <row r="2" spans="1:15" ht="23.1" customHeight="1" thickBot="1" x14ac:dyDescent="0.25">
      <c r="G2" s="32"/>
      <c r="H2" s="135" t="s">
        <v>6</v>
      </c>
      <c r="I2" s="135"/>
      <c r="J2" s="135"/>
      <c r="K2" s="135"/>
      <c r="L2" s="135"/>
      <c r="M2" s="135"/>
      <c r="N2" s="135"/>
      <c r="O2" s="20" t="s">
        <v>24</v>
      </c>
    </row>
    <row r="3" spans="1:15" ht="23.1" customHeight="1" thickBot="1" x14ac:dyDescent="0.25">
      <c r="G3" s="33"/>
      <c r="H3" s="135"/>
      <c r="I3" s="135"/>
      <c r="J3" s="135"/>
      <c r="K3" s="135"/>
      <c r="L3" s="135"/>
      <c r="M3" s="135"/>
      <c r="N3" s="135"/>
      <c r="O3" s="20" t="s">
        <v>25</v>
      </c>
    </row>
    <row r="4" spans="1:15" ht="23.1" customHeight="1" thickBot="1" x14ac:dyDescent="0.25">
      <c r="G4" s="34"/>
      <c r="H4" s="136" t="s">
        <v>8</v>
      </c>
      <c r="I4" s="136"/>
      <c r="J4" s="136"/>
      <c r="K4" s="136"/>
      <c r="L4" s="136"/>
      <c r="M4" s="136"/>
      <c r="N4" s="136"/>
      <c r="O4" s="21"/>
    </row>
    <row r="5" spans="1:15" ht="23.1" customHeight="1" x14ac:dyDescent="0.2">
      <c r="F5" s="4"/>
      <c r="H5" s="146" t="s">
        <v>149</v>
      </c>
      <c r="I5" s="146"/>
      <c r="J5" s="146"/>
      <c r="K5" s="146"/>
      <c r="L5" s="146"/>
      <c r="M5" s="146"/>
      <c r="N5" s="146"/>
    </row>
    <row r="6" spans="1:15" ht="22.5" customHeight="1" x14ac:dyDescent="0.25">
      <c r="F6" s="126" t="s">
        <v>20</v>
      </c>
      <c r="G6" s="126"/>
      <c r="H6" s="126"/>
      <c r="I6" s="28" t="s">
        <v>147</v>
      </c>
      <c r="J6" s="28"/>
      <c r="K6" s="28"/>
      <c r="L6" s="28"/>
      <c r="M6" s="28"/>
      <c r="N6" s="28"/>
      <c r="O6" s="29"/>
    </row>
    <row r="7" spans="1:15" ht="22.5" customHeight="1" x14ac:dyDescent="0.35">
      <c r="A7" s="94" t="s">
        <v>15</v>
      </c>
      <c r="B7" s="95" t="s">
        <v>3</v>
      </c>
      <c r="F7" s="126" t="s">
        <v>163</v>
      </c>
      <c r="G7" s="126"/>
      <c r="H7" s="126"/>
      <c r="I7" s="28" t="s">
        <v>150</v>
      </c>
      <c r="J7" s="28"/>
      <c r="K7" s="28"/>
      <c r="L7" s="28"/>
      <c r="M7" s="28"/>
      <c r="N7" s="28"/>
      <c r="O7" s="29"/>
    </row>
    <row r="8" spans="1:15" ht="22.5" customHeight="1" x14ac:dyDescent="0.35">
      <c r="A8" s="94" t="s">
        <v>19</v>
      </c>
      <c r="B8" s="96" t="s">
        <v>58</v>
      </c>
      <c r="F8" s="126" t="s">
        <v>164</v>
      </c>
      <c r="G8" s="126"/>
      <c r="H8" s="126"/>
      <c r="I8" s="28" t="s">
        <v>154</v>
      </c>
      <c r="J8" s="28"/>
      <c r="K8" s="28"/>
      <c r="L8" s="28"/>
      <c r="M8" s="28"/>
      <c r="N8" s="28"/>
      <c r="O8" s="29"/>
    </row>
    <row r="9" spans="1:15" ht="15.75" thickBot="1" x14ac:dyDescent="0.25">
      <c r="F9" s="108"/>
      <c r="G9" s="36"/>
    </row>
    <row r="10" spans="1:15" s="10" customFormat="1" ht="15.75" customHeight="1" thickBot="1" x14ac:dyDescent="0.25">
      <c r="A10" s="147" t="s">
        <v>9</v>
      </c>
      <c r="B10" s="156" t="s">
        <v>27</v>
      </c>
      <c r="C10" s="147" t="s">
        <v>3</v>
      </c>
      <c r="D10" s="147" t="s">
        <v>10</v>
      </c>
      <c r="E10" s="154" t="s">
        <v>26</v>
      </c>
      <c r="F10" s="154" t="s">
        <v>11</v>
      </c>
      <c r="G10" s="137" t="s">
        <v>165</v>
      </c>
      <c r="H10" s="138"/>
      <c r="I10" s="139"/>
      <c r="J10" s="165" t="s">
        <v>12</v>
      </c>
      <c r="K10" s="167" t="s">
        <v>13</v>
      </c>
      <c r="L10" s="168"/>
      <c r="M10" s="168"/>
      <c r="N10" s="169"/>
      <c r="O10" s="127" t="s">
        <v>7</v>
      </c>
    </row>
    <row r="11" spans="1:15" s="10" customFormat="1" thickBot="1" x14ac:dyDescent="0.25">
      <c r="A11" s="148"/>
      <c r="B11" s="157"/>
      <c r="C11" s="148"/>
      <c r="D11" s="148"/>
      <c r="E11" s="155"/>
      <c r="F11" s="155"/>
      <c r="G11" s="162"/>
      <c r="H11" s="163"/>
      <c r="I11" s="164"/>
      <c r="J11" s="166"/>
      <c r="K11" s="122" t="s">
        <v>5</v>
      </c>
      <c r="L11" s="122" t="s">
        <v>2</v>
      </c>
      <c r="M11" s="122" t="s">
        <v>1</v>
      </c>
      <c r="N11" s="122" t="s">
        <v>0</v>
      </c>
      <c r="O11" s="128"/>
    </row>
    <row r="12" spans="1:15" s="10" customFormat="1" x14ac:dyDescent="0.2">
      <c r="A12" s="11" t="s">
        <v>161</v>
      </c>
      <c r="B12" s="99"/>
      <c r="C12" s="81" t="s">
        <v>14</v>
      </c>
      <c r="D12" s="82"/>
      <c r="E12" s="97" t="str">
        <f t="shared" ref="E12" si="0">C12</f>
        <v>06</v>
      </c>
      <c r="F12" s="42" t="str">
        <f t="shared" ref="F12:F22" si="1">CONCATENATE(A12,"-",E12)</f>
        <v>113-06</v>
      </c>
      <c r="G12" s="39" t="str">
        <f t="shared" ref="G12:G22" si="2">IF(D12=0,"g","c")</f>
        <v>g</v>
      </c>
      <c r="H12" s="129" t="str">
        <f>VLOOKUP(E12,'M.V.'!$E$6:$M$51,2,FALSE)</f>
        <v>CORRESPONDENCIA</v>
      </c>
      <c r="I12" s="130"/>
      <c r="J12" s="30" t="str">
        <f>IF(VLOOKUP(E12,'M.V.'!$E$6:$M$51,3,FALSE)=0," ",VLOOKUP(E12,'M.V.'!$E$6:$M$51,3,FALSE))</f>
        <v xml:space="preserve"> </v>
      </c>
      <c r="K12" s="30" t="str">
        <f>IF(VLOOKUP(E12,'M.V.'!$E$6:$M$51,4,FALSE)=0," ",VLOOKUP(E12,'M.V.'!$E$6:$M$51,4,FALSE))</f>
        <v xml:space="preserve"> </v>
      </c>
      <c r="L12" s="30" t="str">
        <f>IF(VLOOKUP(E12,'M.V.'!$E$6:$M$51,5,FALSE)=0," ",VLOOKUP(E12,'M.V.'!$E$6:$M$51,5,FALSE))</f>
        <v xml:space="preserve"> </v>
      </c>
      <c r="M12" s="47" t="str">
        <f>IF(VLOOKUP(E12,'M.V.'!$E$6:$M$51,6,FALSE)=0," ",VLOOKUP(E12,'M.V.'!$E$6:$M$51,6,FALSE))</f>
        <v xml:space="preserve"> </v>
      </c>
      <c r="N12" s="47" t="str">
        <f>IF(VLOOKUP(E12,'M.V.'!$E$6:$M$51,7,FALSE)=0," ",VLOOKUP(E12,'M.V.'!$E$6:$M$51,7,FALSE))</f>
        <v xml:space="preserve"> </v>
      </c>
      <c r="O12" s="100" t="str">
        <f>IF(VLOOKUP(E12,'M.V.'!$E$6:$M$51,9,FALSE)=0," ",VLOOKUP(E12,'M.V.'!$E$6:$M$51,9,FALSE))</f>
        <v xml:space="preserve"> </v>
      </c>
    </row>
    <row r="13" spans="1:15" s="10" customFormat="1" ht="42" x14ac:dyDescent="0.2">
      <c r="A13" s="11" t="s">
        <v>161</v>
      </c>
      <c r="B13" s="99">
        <v>7</v>
      </c>
      <c r="C13" s="81" t="s">
        <v>14</v>
      </c>
      <c r="D13" s="82" t="s">
        <v>51</v>
      </c>
      <c r="E13" s="98" t="str">
        <f t="shared" ref="E13:E20" si="3">CONCATENATE(C13,".",D13)</f>
        <v>06.02</v>
      </c>
      <c r="F13" s="43" t="str">
        <f t="shared" si="1"/>
        <v>113-06.02</v>
      </c>
      <c r="G13" s="39" t="str">
        <f t="shared" si="2"/>
        <v>c</v>
      </c>
      <c r="H13" s="131" t="str">
        <f>VLOOKUP(E13,'M.V.'!$E$6:$M$51,2,FALSE)</f>
        <v>CORRESPONDENCIA INTERNA</v>
      </c>
      <c r="I13" s="132"/>
      <c r="J13" s="30">
        <f>IF(VLOOKUP(E13,'M.V.'!$E$6:$M$51,3,FALSE)=0," ",VLOOKUP(E13,'M.V.'!$E$6:$M$51,3,FALSE))</f>
        <v>12</v>
      </c>
      <c r="K13" s="30" t="str">
        <f>IF(VLOOKUP(E13,'M.V.'!$E$6:$M$51,4,FALSE)=0," ",VLOOKUP(E13,'M.V.'!$E$6:$M$51,4,FALSE))</f>
        <v>X</v>
      </c>
      <c r="L13" s="30" t="str">
        <f>IF(VLOOKUP(E13,'M.V.'!$E$6:$M$51,5,FALSE)=0," ",VLOOKUP(E13,'M.V.'!$E$6:$M$51,5,FALSE))</f>
        <v xml:space="preserve"> </v>
      </c>
      <c r="M13" s="47" t="str">
        <f>IF(VLOOKUP(E13,'M.V.'!$E$6:$M$51,6,FALSE)=0," ",VLOOKUP(E13,'M.V.'!$E$6:$M$51,6,FALSE))</f>
        <v>X</v>
      </c>
      <c r="N13" s="47" t="str">
        <f>IF(VLOOKUP(E13,'M.V.'!$E$6:$M$51,7,FALSE)=0," ",VLOOKUP(E13,'M.V.'!$E$6:$M$51,7,FALSE))</f>
        <v xml:space="preserve"> </v>
      </c>
      <c r="O13" s="100" t="str">
        <f>IF(VLOOKUP(E13,'M.V.'!$E$6:$M$51,9,FALSE)=0," ",VLOOKUP(E13,'M.V.'!$E$6:$M$51,9,FALSE))</f>
        <v>Constituyen parte de la memoria histórica de la entidad, porque reflejan y testimonian el desarrollo de las actividades realizadas por cada dependencia en cumplimiento de las funciones administrativas; Ver ficha N°. 7</v>
      </c>
    </row>
    <row r="14" spans="1:15" s="10" customFormat="1" ht="15.75" thickBot="1" x14ac:dyDescent="0.25">
      <c r="A14" s="11" t="s">
        <v>161</v>
      </c>
      <c r="B14" s="99"/>
      <c r="C14" s="81"/>
      <c r="D14" s="82"/>
      <c r="E14" s="98"/>
      <c r="F14" s="62"/>
      <c r="G14" s="55"/>
      <c r="H14" s="56"/>
      <c r="I14" s="57"/>
      <c r="J14" s="58"/>
      <c r="K14" s="58"/>
      <c r="L14" s="58"/>
      <c r="M14" s="59"/>
      <c r="N14" s="59"/>
      <c r="O14" s="106"/>
    </row>
    <row r="15" spans="1:15" s="10" customFormat="1" ht="31.5" x14ac:dyDescent="0.2">
      <c r="A15" s="11" t="s">
        <v>161</v>
      </c>
      <c r="B15" s="99">
        <v>12</v>
      </c>
      <c r="C15" s="81" t="s">
        <v>30</v>
      </c>
      <c r="D15" s="82"/>
      <c r="E15" s="97" t="str">
        <f t="shared" ref="E15:E19" si="4">C15</f>
        <v>11</v>
      </c>
      <c r="F15" s="42" t="str">
        <f t="shared" si="1"/>
        <v>113-11</v>
      </c>
      <c r="G15" s="39" t="str">
        <f t="shared" si="2"/>
        <v>g</v>
      </c>
      <c r="H15" s="129" t="str">
        <f>VLOOKUP(E15,'M.V.'!$E$6:$M$51,2,FALSE)</f>
        <v>ESTADISTICAS MENSUALES DE SERVICIOS PRESTADOS</v>
      </c>
      <c r="I15" s="130"/>
      <c r="J15" s="30">
        <f>IF(VLOOKUP(E15,'M.V.'!$E$6:$M$51,3,FALSE)=0," ",VLOOKUP(E15,'M.V.'!$E$6:$M$51,3,FALSE))</f>
        <v>5</v>
      </c>
      <c r="K15" s="30" t="str">
        <f>IF(VLOOKUP(E15,'M.V.'!$E$6:$M$51,4,FALSE)=0," ",VLOOKUP(E15,'M.V.'!$E$6:$M$51,4,FALSE))</f>
        <v>X</v>
      </c>
      <c r="L15" s="30" t="str">
        <f>IF(VLOOKUP(E15,'M.V.'!$E$6:$M$51,5,FALSE)=0," ",VLOOKUP(E15,'M.V.'!$E$6:$M$51,5,FALSE))</f>
        <v xml:space="preserve"> </v>
      </c>
      <c r="M15" s="47" t="str">
        <f>IF(VLOOKUP(E15,'M.V.'!$E$6:$M$51,6,FALSE)=0," ",VLOOKUP(E15,'M.V.'!$E$6:$M$51,6,FALSE))</f>
        <v>X</v>
      </c>
      <c r="N15" s="47" t="str">
        <f>IF(VLOOKUP(E15,'M.V.'!$E$6:$M$51,7,FALSE)=0," ",VLOOKUP(E15,'M.V.'!$E$6:$M$51,7,FALSE))</f>
        <v xml:space="preserve"> </v>
      </c>
      <c r="O15" s="100" t="str">
        <f>IF(VLOOKUP(E15,'M.V.'!$E$6:$M$51,9,FALSE)=0," ",VLOOKUP(E15,'M.V.'!$E$6:$M$51,9,FALSE))</f>
        <v>Constituyen parte del patrimonio documental de la entidad, por cuanto consolidan las actividades realizadas en la atención de los diferentes servicios de emergencia; Ver ficha N°. 12</v>
      </c>
    </row>
    <row r="16" spans="1:15" s="10" customFormat="1" ht="15.75" thickBot="1" x14ac:dyDescent="0.25">
      <c r="A16" s="11" t="s">
        <v>161</v>
      </c>
      <c r="B16" s="99"/>
      <c r="C16" s="81"/>
      <c r="D16" s="82"/>
      <c r="E16" s="97"/>
      <c r="F16" s="54"/>
      <c r="G16" s="55"/>
      <c r="H16" s="60"/>
      <c r="I16" s="61"/>
      <c r="J16" s="58"/>
      <c r="K16" s="58"/>
      <c r="L16" s="58"/>
      <c r="M16" s="59"/>
      <c r="N16" s="59"/>
      <c r="O16" s="106"/>
    </row>
    <row r="17" spans="1:16" s="10" customFormat="1" ht="31.5" x14ac:dyDescent="0.2">
      <c r="A17" s="11" t="s">
        <v>161</v>
      </c>
      <c r="B17" s="99">
        <v>15</v>
      </c>
      <c r="C17" s="81" t="s">
        <v>33</v>
      </c>
      <c r="D17" s="82"/>
      <c r="E17" s="97" t="str">
        <f t="shared" si="4"/>
        <v>14</v>
      </c>
      <c r="F17" s="42" t="str">
        <f t="shared" si="1"/>
        <v>113-14</v>
      </c>
      <c r="G17" s="39" t="str">
        <f t="shared" si="2"/>
        <v>g</v>
      </c>
      <c r="H17" s="129" t="str">
        <f>VLOOKUP(E17,'M.V.'!$E$6:$M$51,2,FALSE)</f>
        <v>INFORMATIVOS ADMINISTRATIVOS</v>
      </c>
      <c r="I17" s="130"/>
      <c r="J17" s="30">
        <f>IF(VLOOKUP(E17,'M.V.'!$E$6:$M$51,3,FALSE)=0," ",VLOOKUP(E17,'M.V.'!$E$6:$M$51,3,FALSE))</f>
        <v>12</v>
      </c>
      <c r="K17" s="30" t="str">
        <f>IF(VLOOKUP(E17,'M.V.'!$E$6:$M$51,4,FALSE)=0," ",VLOOKUP(E17,'M.V.'!$E$6:$M$51,4,FALSE))</f>
        <v>X</v>
      </c>
      <c r="L17" s="30" t="str">
        <f>IF(VLOOKUP(E17,'M.V.'!$E$6:$M$51,5,FALSE)=0," ",VLOOKUP(E17,'M.V.'!$E$6:$M$51,5,FALSE))</f>
        <v xml:space="preserve"> </v>
      </c>
      <c r="M17" s="47" t="str">
        <f>IF(VLOOKUP(E17,'M.V.'!$E$6:$M$51,6,FALSE)=0," ",VLOOKUP(E17,'M.V.'!$E$6:$M$51,6,FALSE))</f>
        <v>X</v>
      </c>
      <c r="N17" s="47" t="str">
        <f>IF(VLOOKUP(E17,'M.V.'!$E$6:$M$51,7,FALSE)=0," ",VLOOKUP(E17,'M.V.'!$E$6:$M$51,7,FALSE))</f>
        <v xml:space="preserve"> </v>
      </c>
      <c r="O17" s="100" t="str">
        <f>IF(VLOOKUP(E17,'M.V.'!$E$6:$M$51,9,FALSE)=0," ",VLOOKUP(E17,'M.V.'!$E$6:$M$51,9,FALSE))</f>
        <v>Se conservan totalmente por evidenciar el proceso particular de investigaciones internas en el Cuerpo de Bomberos; Ver ficha N°. 15</v>
      </c>
    </row>
    <row r="18" spans="1:16" s="10" customFormat="1" ht="15.75" thickBot="1" x14ac:dyDescent="0.25">
      <c r="A18" s="11" t="s">
        <v>161</v>
      </c>
      <c r="B18" s="99"/>
      <c r="C18" s="81"/>
      <c r="D18" s="82"/>
      <c r="E18" s="97"/>
      <c r="F18" s="54"/>
      <c r="G18" s="55"/>
      <c r="H18" s="60"/>
      <c r="I18" s="61"/>
      <c r="J18" s="58"/>
      <c r="K18" s="58"/>
      <c r="L18" s="58"/>
      <c r="M18" s="59"/>
      <c r="N18" s="59"/>
      <c r="O18" s="106"/>
    </row>
    <row r="19" spans="1:16" s="10" customFormat="1" x14ac:dyDescent="0.2">
      <c r="A19" s="11" t="s">
        <v>161</v>
      </c>
      <c r="B19" s="99"/>
      <c r="C19" s="81" t="s">
        <v>34</v>
      </c>
      <c r="D19" s="82"/>
      <c r="E19" s="97" t="str">
        <f t="shared" si="4"/>
        <v>15</v>
      </c>
      <c r="F19" s="42" t="str">
        <f t="shared" si="1"/>
        <v>113-15</v>
      </c>
      <c r="G19" s="39" t="str">
        <f t="shared" si="2"/>
        <v>g</v>
      </c>
      <c r="H19" s="129" t="str">
        <f>VLOOKUP(E19,'M.V.'!$E$6:$M$51,2,FALSE)</f>
        <v>INFORMES</v>
      </c>
      <c r="I19" s="130"/>
      <c r="J19" s="30" t="str">
        <f>IF(VLOOKUP(E19,'M.V.'!$E$6:$M$51,3,FALSE)=0," ",VLOOKUP(E19,'M.V.'!$E$6:$M$51,3,FALSE))</f>
        <v xml:space="preserve"> </v>
      </c>
      <c r="K19" s="30" t="str">
        <f>IF(VLOOKUP(E19,'M.V.'!$E$6:$M$51,4,FALSE)=0," ",VLOOKUP(E19,'M.V.'!$E$6:$M$51,4,FALSE))</f>
        <v xml:space="preserve"> </v>
      </c>
      <c r="L19" s="30" t="str">
        <f>IF(VLOOKUP(E19,'M.V.'!$E$6:$M$51,5,FALSE)=0," ",VLOOKUP(E19,'M.V.'!$E$6:$M$51,5,FALSE))</f>
        <v xml:space="preserve"> </v>
      </c>
      <c r="M19" s="47" t="str">
        <f>IF(VLOOKUP(E19,'M.V.'!$E$6:$M$51,6,FALSE)=0," ",VLOOKUP(E19,'M.V.'!$E$6:$M$51,6,FALSE))</f>
        <v xml:space="preserve"> </v>
      </c>
      <c r="N19" s="47" t="str">
        <f>IF(VLOOKUP(E19,'M.V.'!$E$6:$M$51,7,FALSE)=0," ",VLOOKUP(E19,'M.V.'!$E$6:$M$51,7,FALSE))</f>
        <v xml:space="preserve"> </v>
      </c>
      <c r="O19" s="100" t="str">
        <f>IF(VLOOKUP(E19,'M.V.'!$E$6:$M$51,9,FALSE)=0," ",VLOOKUP(E19,'M.V.'!$E$6:$M$51,9,FALSE))</f>
        <v xml:space="preserve"> </v>
      </c>
    </row>
    <row r="20" spans="1:16" s="10" customFormat="1" ht="42" x14ac:dyDescent="0.2">
      <c r="A20" s="11" t="s">
        <v>161</v>
      </c>
      <c r="B20" s="99">
        <v>17</v>
      </c>
      <c r="C20" s="81" t="s">
        <v>34</v>
      </c>
      <c r="D20" s="82" t="s">
        <v>51</v>
      </c>
      <c r="E20" s="98" t="str">
        <f t="shared" si="3"/>
        <v>15.02</v>
      </c>
      <c r="F20" s="43" t="str">
        <f t="shared" si="1"/>
        <v>113-15.02</v>
      </c>
      <c r="G20" s="39" t="str">
        <f t="shared" si="2"/>
        <v>c</v>
      </c>
      <c r="H20" s="131" t="str">
        <f>VLOOKUP(E20,'M.V.'!$E$6:$M$51,2,FALSE)</f>
        <v>INFORMES DE SERVICIOS</v>
      </c>
      <c r="I20" s="132"/>
      <c r="J20" s="30">
        <f>IF(VLOOKUP(E20,'M.V.'!$E$6:$M$51,3,FALSE)=0," ",VLOOKUP(E20,'M.V.'!$E$6:$M$51,3,FALSE))</f>
        <v>12</v>
      </c>
      <c r="K20" s="30" t="str">
        <f>IF(VLOOKUP(E20,'M.V.'!$E$6:$M$51,4,FALSE)=0," ",VLOOKUP(E20,'M.V.'!$E$6:$M$51,4,FALSE))</f>
        <v>X</v>
      </c>
      <c r="L20" s="30" t="str">
        <f>IF(VLOOKUP(E20,'M.V.'!$E$6:$M$51,5,FALSE)=0," ",VLOOKUP(E20,'M.V.'!$E$6:$M$51,5,FALSE))</f>
        <v xml:space="preserve"> </v>
      </c>
      <c r="M20" s="47" t="str">
        <f>IF(VLOOKUP(E20,'M.V.'!$E$6:$M$51,6,FALSE)=0," ",VLOOKUP(E20,'M.V.'!$E$6:$M$51,6,FALSE))</f>
        <v>X</v>
      </c>
      <c r="N20" s="47" t="str">
        <f>IF(VLOOKUP(E20,'M.V.'!$E$6:$M$51,7,FALSE)=0," ",VLOOKUP(E20,'M.V.'!$E$6:$M$51,7,FALSE))</f>
        <v xml:space="preserve"> </v>
      </c>
      <c r="O20" s="100" t="str">
        <f>IF(VLOOKUP(E20,'M.V.'!$E$6:$M$51,9,FALSE)=0," ",VLOOKUP(E20,'M.V.'!$E$6:$M$51,9,FALSE))</f>
        <v>Constituyen parte del patrimonio documental de la entidad, por cuanto evidencian y describen de manera detallada, las actividades realizadas en la atención de los servicios de emergencia; Ver ficha N°. 17</v>
      </c>
    </row>
    <row r="21" spans="1:16" s="10" customFormat="1" ht="15.75" thickBot="1" x14ac:dyDescent="0.25">
      <c r="A21" s="11" t="s">
        <v>161</v>
      </c>
      <c r="B21" s="99"/>
      <c r="C21" s="81"/>
      <c r="D21" s="82"/>
      <c r="E21" s="98"/>
      <c r="F21" s="62"/>
      <c r="G21" s="55"/>
      <c r="H21" s="56"/>
      <c r="I21" s="57"/>
      <c r="J21" s="58"/>
      <c r="K21" s="58"/>
      <c r="L21" s="58"/>
      <c r="M21" s="59"/>
      <c r="N21" s="59"/>
      <c r="O21" s="106"/>
    </row>
    <row r="22" spans="1:16" s="10" customFormat="1" ht="42" x14ac:dyDescent="0.2">
      <c r="A22" s="11" t="s">
        <v>161</v>
      </c>
      <c r="B22" s="99">
        <v>20</v>
      </c>
      <c r="C22" s="81" t="s">
        <v>37</v>
      </c>
      <c r="D22" s="82"/>
      <c r="E22" s="97" t="str">
        <f t="shared" ref="E22" si="5">C22</f>
        <v>18</v>
      </c>
      <c r="F22" s="42" t="str">
        <f t="shared" si="1"/>
        <v>113-18</v>
      </c>
      <c r="G22" s="39" t="str">
        <f t="shared" si="2"/>
        <v>g</v>
      </c>
      <c r="H22" s="129" t="str">
        <f>VLOOKUP(E22,'M.V.'!$E$6:$M$51,2,FALSE)</f>
        <v>LIBROS DE MINUTAS DE SERVICIOS PRESTADOS</v>
      </c>
      <c r="I22" s="130"/>
      <c r="J22" s="30">
        <f>IF(VLOOKUP(E22,'M.V.'!$E$6:$M$51,3,FALSE)=0," ",VLOOKUP(E22,'M.V.'!$E$6:$M$51,3,FALSE))</f>
        <v>12</v>
      </c>
      <c r="K22" s="30" t="str">
        <f>IF(VLOOKUP(E22,'M.V.'!$E$6:$M$51,4,FALSE)=0," ",VLOOKUP(E22,'M.V.'!$E$6:$M$51,4,FALSE))</f>
        <v>X</v>
      </c>
      <c r="L22" s="30" t="str">
        <f>IF(VLOOKUP(E22,'M.V.'!$E$6:$M$51,5,FALSE)=0," ",VLOOKUP(E22,'M.V.'!$E$6:$M$51,5,FALSE))</f>
        <v xml:space="preserve"> </v>
      </c>
      <c r="M22" s="47" t="str">
        <f>IF(VLOOKUP(E22,'M.V.'!$E$6:$M$51,6,FALSE)=0," ",VLOOKUP(E22,'M.V.'!$E$6:$M$51,6,FALSE))</f>
        <v>X</v>
      </c>
      <c r="N22" s="47" t="str">
        <f>IF(VLOOKUP(E22,'M.V.'!$E$6:$M$51,7,FALSE)=0," ",VLOOKUP(E22,'M.V.'!$E$6:$M$51,7,FALSE))</f>
        <v xml:space="preserve"> </v>
      </c>
      <c r="O22" s="100" t="str">
        <f>IF(VLOOKUP(E22,'M.V.'!$E$6:$M$51,9,FALSE)=0," ",VLOOKUP(E22,'M.V.'!$E$6:$M$51,9,FALSE))</f>
        <v>Constituyen parte de la memoria histórica de la entidad, porque reflejan el desarrollo detallado de las actividades realizadas en cumplimiento de la atención de emergencias; Ver ficha N°. 20</v>
      </c>
    </row>
    <row r="23" spans="1:16" s="10" customFormat="1" ht="13.5" thickBot="1" x14ac:dyDescent="0.25">
      <c r="A23" s="12"/>
      <c r="B23" s="11"/>
      <c r="C23" s="12"/>
      <c r="D23" s="12"/>
      <c r="E23" s="12"/>
      <c r="F23" s="13"/>
      <c r="G23" s="37"/>
      <c r="H23" s="158"/>
      <c r="I23" s="159"/>
      <c r="J23" s="14"/>
      <c r="K23" s="48"/>
      <c r="L23" s="48"/>
      <c r="M23" s="48"/>
      <c r="N23" s="48"/>
      <c r="O23" s="15"/>
    </row>
    <row r="24" spans="1:16" s="10" customFormat="1" ht="12.75" x14ac:dyDescent="0.2">
      <c r="A24" s="12"/>
      <c r="B24" s="11"/>
      <c r="C24" s="12"/>
      <c r="D24" s="12"/>
      <c r="E24" s="12"/>
      <c r="F24" s="16"/>
      <c r="G24" s="35"/>
      <c r="H24" s="17"/>
      <c r="I24" s="17"/>
      <c r="J24" s="18"/>
      <c r="K24" s="49"/>
      <c r="L24" s="49"/>
      <c r="M24" s="49"/>
      <c r="N24" s="49"/>
      <c r="O24" s="19"/>
    </row>
    <row r="25" spans="1:16" s="10" customFormat="1" ht="12.75" x14ac:dyDescent="0.2">
      <c r="A25" s="12"/>
      <c r="B25" s="11"/>
      <c r="C25" s="12"/>
      <c r="D25" s="12"/>
      <c r="E25" s="12"/>
      <c r="F25" s="16"/>
      <c r="G25" s="35"/>
      <c r="H25" s="17"/>
      <c r="I25" s="17"/>
      <c r="J25" s="18"/>
      <c r="K25" s="49"/>
      <c r="L25" s="49"/>
      <c r="M25" s="49"/>
      <c r="N25" s="49"/>
      <c r="O25" s="19"/>
    </row>
    <row r="26" spans="1:16" s="10" customFormat="1" ht="12.75" x14ac:dyDescent="0.2">
      <c r="A26" s="12"/>
      <c r="B26" s="11"/>
      <c r="C26" s="12"/>
      <c r="D26" s="12"/>
      <c r="E26" s="12"/>
      <c r="F26" s="16"/>
      <c r="G26" s="35"/>
      <c r="H26" s="17"/>
      <c r="I26" s="17"/>
      <c r="J26" s="18"/>
      <c r="K26" s="49"/>
      <c r="L26" s="49"/>
      <c r="M26" s="49"/>
      <c r="N26" s="49"/>
      <c r="O26" s="19"/>
    </row>
    <row r="27" spans="1:16" s="10" customFormat="1" ht="12.75" x14ac:dyDescent="0.2">
      <c r="A27" s="12"/>
      <c r="B27" s="11"/>
      <c r="C27" s="12"/>
      <c r="D27" s="12"/>
      <c r="E27" s="12"/>
      <c r="F27" s="16"/>
      <c r="G27" s="35"/>
      <c r="H27" s="17"/>
      <c r="I27" s="17"/>
      <c r="J27" s="18"/>
      <c r="K27" s="49"/>
      <c r="L27" s="49"/>
      <c r="M27" s="49"/>
      <c r="N27" s="49"/>
      <c r="O27" s="19"/>
    </row>
    <row r="28" spans="1:16" s="10" customFormat="1" ht="12.75" x14ac:dyDescent="0.2">
      <c r="A28" s="12"/>
      <c r="B28" s="11"/>
      <c r="C28" s="12"/>
      <c r="D28" s="12"/>
      <c r="E28" s="12"/>
      <c r="F28" s="16"/>
      <c r="G28" s="35"/>
      <c r="H28" s="17"/>
      <c r="I28" s="17"/>
      <c r="J28" s="18"/>
      <c r="K28" s="49"/>
      <c r="L28" s="49"/>
      <c r="M28" s="49"/>
      <c r="N28" s="49"/>
      <c r="O28" s="19"/>
    </row>
    <row r="29" spans="1:16" s="10" customFormat="1" ht="12.75" x14ac:dyDescent="0.2">
      <c r="A29" s="12"/>
      <c r="B29" s="11"/>
      <c r="C29" s="12"/>
      <c r="D29" s="12"/>
      <c r="E29" s="12"/>
      <c r="F29" s="16"/>
      <c r="G29" s="35"/>
      <c r="H29" s="17"/>
      <c r="I29" s="17"/>
      <c r="J29" s="18"/>
      <c r="K29" s="49"/>
      <c r="L29" s="49"/>
      <c r="M29" s="49"/>
      <c r="N29" s="49"/>
      <c r="O29" s="19"/>
    </row>
    <row r="30" spans="1:16" s="10" customFormat="1" ht="12.75" x14ac:dyDescent="0.2">
      <c r="A30" s="12"/>
      <c r="B30" s="11"/>
      <c r="C30" s="12"/>
      <c r="D30" s="12"/>
      <c r="E30" s="12"/>
      <c r="F30" s="16"/>
      <c r="G30" s="35"/>
      <c r="H30" s="17"/>
      <c r="I30" s="17"/>
      <c r="J30" s="18"/>
      <c r="K30" s="49"/>
      <c r="L30" s="49"/>
      <c r="M30" s="49"/>
      <c r="N30" s="49"/>
      <c r="O30" s="19"/>
    </row>
    <row r="31" spans="1:16" s="10" customFormat="1" ht="15" customHeight="1" x14ac:dyDescent="0.2">
      <c r="A31" s="12"/>
      <c r="B31" s="11"/>
      <c r="C31" s="12"/>
      <c r="D31" s="12"/>
      <c r="E31" s="12"/>
      <c r="F31" s="153" t="s">
        <v>4</v>
      </c>
      <c r="G31" s="153"/>
      <c r="H31" s="153"/>
      <c r="I31" s="153"/>
      <c r="J31" s="23"/>
      <c r="K31" s="50"/>
      <c r="L31" s="50"/>
      <c r="M31" s="50"/>
      <c r="N31" s="50"/>
      <c r="O31" s="38"/>
      <c r="P31" s="38"/>
    </row>
    <row r="32" spans="1:16" s="10" customFormat="1" ht="13.5" customHeight="1" x14ac:dyDescent="0.2">
      <c r="A32" s="12"/>
      <c r="B32" s="11"/>
      <c r="C32" s="12"/>
      <c r="D32" s="12"/>
      <c r="E32" s="12"/>
      <c r="F32" s="69" t="s">
        <v>15</v>
      </c>
      <c r="G32" s="23" t="s">
        <v>16</v>
      </c>
      <c r="H32" s="23"/>
      <c r="I32" s="23" t="s">
        <v>23</v>
      </c>
      <c r="J32" s="23"/>
      <c r="K32" s="51"/>
      <c r="L32" s="51"/>
      <c r="M32" s="101"/>
      <c r="N32" s="101"/>
      <c r="O32" s="102"/>
      <c r="P32" s="103"/>
    </row>
    <row r="33" spans="1:16" s="10" customFormat="1" ht="13.5" customHeight="1" x14ac:dyDescent="0.2">
      <c r="A33" s="12"/>
      <c r="B33" s="11"/>
      <c r="C33" s="12"/>
      <c r="D33" s="12"/>
      <c r="E33" s="12"/>
      <c r="F33" s="69" t="s">
        <v>19</v>
      </c>
      <c r="G33" s="23" t="s">
        <v>18</v>
      </c>
      <c r="H33" s="23"/>
      <c r="I33" s="23" t="s">
        <v>22</v>
      </c>
      <c r="J33" s="23"/>
      <c r="K33" s="51"/>
      <c r="L33" s="51"/>
      <c r="M33" s="105"/>
      <c r="N33" s="105"/>
      <c r="O33" s="105"/>
      <c r="P33" s="103"/>
    </row>
    <row r="34" spans="1:16" s="10" customFormat="1" ht="13.5" customHeight="1" x14ac:dyDescent="0.2">
      <c r="A34" s="12"/>
      <c r="B34" s="11"/>
      <c r="C34" s="12"/>
      <c r="D34" s="12"/>
      <c r="E34" s="12"/>
      <c r="F34" s="24" t="s">
        <v>5</v>
      </c>
      <c r="G34" s="23" t="s">
        <v>17</v>
      </c>
      <c r="H34" s="23"/>
      <c r="I34" s="23" t="s">
        <v>21</v>
      </c>
      <c r="J34" s="23"/>
      <c r="K34" s="51"/>
      <c r="L34" s="51"/>
      <c r="M34" s="105"/>
      <c r="N34" s="105"/>
      <c r="O34" s="105"/>
      <c r="P34" s="104"/>
    </row>
    <row r="35" spans="1:16" s="10" customFormat="1" ht="13.5" customHeight="1" x14ac:dyDescent="0.2">
      <c r="A35" s="12"/>
      <c r="B35" s="11"/>
      <c r="C35" s="12"/>
      <c r="D35" s="12"/>
      <c r="E35" s="12"/>
      <c r="F35" s="24"/>
      <c r="G35" s="23"/>
      <c r="H35" s="23"/>
      <c r="K35" s="51"/>
      <c r="L35" s="51"/>
      <c r="M35" s="52"/>
      <c r="N35" s="52"/>
      <c r="P35" s="104"/>
    </row>
    <row r="36" spans="1:16" s="10" customFormat="1" ht="13.5" customHeight="1" x14ac:dyDescent="0.2">
      <c r="A36" s="12"/>
      <c r="B36" s="11"/>
      <c r="C36" s="12"/>
      <c r="D36" s="12"/>
      <c r="E36" s="12"/>
      <c r="F36" s="24"/>
      <c r="G36" s="23"/>
      <c r="H36" s="23"/>
      <c r="K36" s="53"/>
      <c r="L36" s="53"/>
      <c r="M36" s="52"/>
      <c r="N36" s="52"/>
    </row>
    <row r="37" spans="1:16" s="10" customFormat="1" ht="13.5" customHeight="1" x14ac:dyDescent="0.2">
      <c r="A37" s="12"/>
      <c r="B37" s="11"/>
      <c r="C37" s="12"/>
      <c r="D37" s="12"/>
      <c r="E37" s="12"/>
      <c r="F37" s="24"/>
      <c r="G37" s="23"/>
      <c r="H37" s="23"/>
      <c r="I37" s="23"/>
      <c r="J37" s="22"/>
      <c r="K37" s="53"/>
      <c r="L37" s="53"/>
      <c r="M37" s="53"/>
      <c r="N37" s="53"/>
      <c r="O37" s="4"/>
    </row>
  </sheetData>
  <sheetProtection selectLockedCells="1" selectUnlockedCells="1"/>
  <mergeCells count="21">
    <mergeCell ref="H2:N3"/>
    <mergeCell ref="H4:N4"/>
    <mergeCell ref="H5:N5"/>
    <mergeCell ref="A10:A11"/>
    <mergeCell ref="B10:B11"/>
    <mergeCell ref="C10:C11"/>
    <mergeCell ref="D10:D11"/>
    <mergeCell ref="E10:E11"/>
    <mergeCell ref="J10:J11"/>
    <mergeCell ref="K10:N10"/>
    <mergeCell ref="H12:I12"/>
    <mergeCell ref="F31:I31"/>
    <mergeCell ref="H15:I15"/>
    <mergeCell ref="H17:I17"/>
    <mergeCell ref="H19:I19"/>
    <mergeCell ref="H20:I20"/>
    <mergeCell ref="H22:I22"/>
    <mergeCell ref="H23:I23"/>
    <mergeCell ref="H13:I13"/>
    <mergeCell ref="F10:F11"/>
    <mergeCell ref="G10:I11"/>
  </mergeCells>
  <pageMargins left="0.59055118110236227" right="0.39370078740157483" top="0.39370078740157483" bottom="0.59055118110236227" header="1.1417322834645669" footer="0.19685039370078741"/>
  <pageSetup scale="80" firstPageNumber="0" orientation="landscape" horizontalDpi="300" verticalDpi="300" r:id="rId1"/>
  <headerFooter alignWithMargins="0">
    <oddHeader xml:space="preserve">&amp;R&amp;"Tahoma,Negrita"&amp;12HOJA                              &amp;P      DE      &amp;N                             &amp;"Times New Roman,Negrita"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8"/>
  <sheetViews>
    <sheetView zoomScale="80" zoomScaleNormal="80" zoomScaleSheetLayoutView="90" workbookViewId="0">
      <selection activeCell="O10" sqref="O10:O11"/>
    </sheetView>
  </sheetViews>
  <sheetFormatPr baseColWidth="10" defaultRowHeight="15" x14ac:dyDescent="0.2"/>
  <cols>
    <col min="1" max="1" width="6" style="1" customWidth="1"/>
    <col min="2" max="2" width="6" style="93" customWidth="1"/>
    <col min="3" max="4" width="6" style="1" customWidth="1"/>
    <col min="5" max="5" width="11.75" style="1" customWidth="1"/>
    <col min="6" max="6" width="12" style="2" customWidth="1"/>
    <col min="7" max="7" width="3.75" style="31" customWidth="1"/>
    <col min="8" max="8" width="25.75" style="3" customWidth="1"/>
    <col min="9" max="9" width="31.375" style="3" customWidth="1"/>
    <col min="10" max="10" width="12.125" style="5" customWidth="1"/>
    <col min="11" max="14" width="6" style="44" customWidth="1"/>
    <col min="15" max="15" width="39.375" style="6" customWidth="1"/>
    <col min="16" max="16384" width="11" style="3"/>
  </cols>
  <sheetData>
    <row r="1" spans="1:15" ht="15.75" thickBot="1" x14ac:dyDescent="0.25"/>
    <row r="2" spans="1:15" ht="23.1" customHeight="1" thickBot="1" x14ac:dyDescent="0.25">
      <c r="G2" s="32"/>
      <c r="H2" s="135" t="s">
        <v>6</v>
      </c>
      <c r="I2" s="135"/>
      <c r="J2" s="135"/>
      <c r="K2" s="135"/>
      <c r="L2" s="135"/>
      <c r="M2" s="135"/>
      <c r="N2" s="135"/>
      <c r="O2" s="20" t="s">
        <v>24</v>
      </c>
    </row>
    <row r="3" spans="1:15" ht="23.1" customHeight="1" thickBot="1" x14ac:dyDescent="0.25">
      <c r="G3" s="33"/>
      <c r="H3" s="135"/>
      <c r="I3" s="135"/>
      <c r="J3" s="135"/>
      <c r="K3" s="135"/>
      <c r="L3" s="135"/>
      <c r="M3" s="135"/>
      <c r="N3" s="135"/>
      <c r="O3" s="20" t="s">
        <v>25</v>
      </c>
    </row>
    <row r="4" spans="1:15" ht="23.1" customHeight="1" thickBot="1" x14ac:dyDescent="0.25">
      <c r="G4" s="34"/>
      <c r="H4" s="136" t="s">
        <v>8</v>
      </c>
      <c r="I4" s="136"/>
      <c r="J4" s="136"/>
      <c r="K4" s="136"/>
      <c r="L4" s="136"/>
      <c r="M4" s="136"/>
      <c r="N4" s="136"/>
      <c r="O4" s="21"/>
    </row>
    <row r="5" spans="1:15" ht="23.1" customHeight="1" x14ac:dyDescent="0.2">
      <c r="F5" s="4"/>
      <c r="H5" s="146" t="s">
        <v>149</v>
      </c>
      <c r="I5" s="146"/>
      <c r="J5" s="146"/>
      <c r="K5" s="146"/>
      <c r="L5" s="146"/>
      <c r="M5" s="146"/>
      <c r="N5" s="146"/>
    </row>
    <row r="6" spans="1:15" ht="22.5" customHeight="1" x14ac:dyDescent="0.25">
      <c r="F6" s="126" t="s">
        <v>20</v>
      </c>
      <c r="G6" s="126"/>
      <c r="H6" s="126"/>
      <c r="I6" s="28" t="s">
        <v>147</v>
      </c>
      <c r="J6" s="28"/>
      <c r="K6" s="28"/>
      <c r="L6" s="28"/>
      <c r="M6" s="28"/>
      <c r="N6" s="28"/>
      <c r="O6" s="29"/>
    </row>
    <row r="7" spans="1:15" ht="22.5" customHeight="1" x14ac:dyDescent="0.35">
      <c r="A7" s="94" t="s">
        <v>15</v>
      </c>
      <c r="B7" s="95" t="s">
        <v>3</v>
      </c>
      <c r="F7" s="126" t="s">
        <v>163</v>
      </c>
      <c r="G7" s="126"/>
      <c r="H7" s="126"/>
      <c r="I7" s="28" t="s">
        <v>150</v>
      </c>
      <c r="J7" s="28"/>
      <c r="K7" s="28"/>
      <c r="L7" s="28"/>
      <c r="M7" s="28"/>
      <c r="N7" s="28"/>
      <c r="O7" s="29"/>
    </row>
    <row r="8" spans="1:15" ht="22.5" customHeight="1" x14ac:dyDescent="0.35">
      <c r="A8" s="94" t="s">
        <v>19</v>
      </c>
      <c r="B8" s="96" t="s">
        <v>58</v>
      </c>
      <c r="F8" s="126" t="s">
        <v>164</v>
      </c>
      <c r="G8" s="126"/>
      <c r="H8" s="126"/>
      <c r="I8" s="28" t="s">
        <v>155</v>
      </c>
      <c r="J8" s="28"/>
      <c r="K8" s="28"/>
      <c r="L8" s="28"/>
      <c r="M8" s="28"/>
      <c r="N8" s="28"/>
      <c r="O8" s="29"/>
    </row>
    <row r="9" spans="1:15" ht="15.75" thickBot="1" x14ac:dyDescent="0.25">
      <c r="F9" s="108"/>
      <c r="G9" s="36"/>
    </row>
    <row r="10" spans="1:15" s="10" customFormat="1" ht="15.75" customHeight="1" thickBot="1" x14ac:dyDescent="0.25">
      <c r="A10" s="147" t="s">
        <v>9</v>
      </c>
      <c r="B10" s="156" t="s">
        <v>27</v>
      </c>
      <c r="C10" s="147" t="s">
        <v>3</v>
      </c>
      <c r="D10" s="147" t="s">
        <v>10</v>
      </c>
      <c r="E10" s="154" t="s">
        <v>26</v>
      </c>
      <c r="F10" s="154" t="s">
        <v>11</v>
      </c>
      <c r="G10" s="137" t="s">
        <v>165</v>
      </c>
      <c r="H10" s="138"/>
      <c r="I10" s="139"/>
      <c r="J10" s="165" t="s">
        <v>12</v>
      </c>
      <c r="K10" s="167" t="s">
        <v>13</v>
      </c>
      <c r="L10" s="168"/>
      <c r="M10" s="168"/>
      <c r="N10" s="169"/>
      <c r="O10" s="127" t="s">
        <v>7</v>
      </c>
    </row>
    <row r="11" spans="1:15" s="10" customFormat="1" thickBot="1" x14ac:dyDescent="0.25">
      <c r="A11" s="148"/>
      <c r="B11" s="157"/>
      <c r="C11" s="148"/>
      <c r="D11" s="148"/>
      <c r="E11" s="155"/>
      <c r="F11" s="155"/>
      <c r="G11" s="162"/>
      <c r="H11" s="163"/>
      <c r="I11" s="164"/>
      <c r="J11" s="166"/>
      <c r="K11" s="122" t="s">
        <v>5</v>
      </c>
      <c r="L11" s="122" t="s">
        <v>2</v>
      </c>
      <c r="M11" s="122" t="s">
        <v>1</v>
      </c>
      <c r="N11" s="122" t="s">
        <v>0</v>
      </c>
      <c r="O11" s="128"/>
    </row>
    <row r="12" spans="1:15" s="10" customFormat="1" x14ac:dyDescent="0.2">
      <c r="A12" s="11" t="s">
        <v>161</v>
      </c>
      <c r="B12" s="99"/>
      <c r="C12" s="81" t="s">
        <v>14</v>
      </c>
      <c r="D12" s="82"/>
      <c r="E12" s="97" t="str">
        <f t="shared" ref="E12" si="0">C12</f>
        <v>06</v>
      </c>
      <c r="F12" s="42" t="str">
        <f t="shared" ref="F12:F22" si="1">CONCATENATE(A12,"-",E12)</f>
        <v>113-06</v>
      </c>
      <c r="G12" s="39" t="str">
        <f t="shared" ref="G12:G22" si="2">IF(D12=0,"g","c")</f>
        <v>g</v>
      </c>
      <c r="H12" s="129" t="str">
        <f>VLOOKUP(E12,'M.V.'!$E$6:$M$51,2,FALSE)</f>
        <v>CORRESPONDENCIA</v>
      </c>
      <c r="I12" s="130"/>
      <c r="J12" s="30" t="str">
        <f>IF(VLOOKUP(E12,'M.V.'!$E$6:$M$51,3,FALSE)=0," ",VLOOKUP(E12,'M.V.'!$E$6:$M$51,3,FALSE))</f>
        <v xml:space="preserve"> </v>
      </c>
      <c r="K12" s="30" t="str">
        <f>IF(VLOOKUP(E12,'M.V.'!$E$6:$M$51,4,FALSE)=0," ",VLOOKUP(E12,'M.V.'!$E$6:$M$51,4,FALSE))</f>
        <v xml:space="preserve"> </v>
      </c>
      <c r="L12" s="30" t="str">
        <f>IF(VLOOKUP(E12,'M.V.'!$E$6:$M$51,5,FALSE)=0," ",VLOOKUP(E12,'M.V.'!$E$6:$M$51,5,FALSE))</f>
        <v xml:space="preserve"> </v>
      </c>
      <c r="M12" s="47" t="str">
        <f>IF(VLOOKUP(E12,'M.V.'!$E$6:$M$51,6,FALSE)=0," ",VLOOKUP(E12,'M.V.'!$E$6:$M$51,6,FALSE))</f>
        <v xml:space="preserve"> </v>
      </c>
      <c r="N12" s="47" t="str">
        <f>IF(VLOOKUP(E12,'M.V.'!$E$6:$M$51,7,FALSE)=0," ",VLOOKUP(E12,'M.V.'!$E$6:$M$51,7,FALSE))</f>
        <v xml:space="preserve"> </v>
      </c>
      <c r="O12" s="100" t="str">
        <f>IF(VLOOKUP(E12,'M.V.'!$E$6:$M$51,9,FALSE)=0," ",VLOOKUP(E12,'M.V.'!$E$6:$M$51,9,FALSE))</f>
        <v xml:space="preserve"> </v>
      </c>
    </row>
    <row r="13" spans="1:15" s="10" customFormat="1" ht="31.5" x14ac:dyDescent="0.2">
      <c r="A13" s="11" t="s">
        <v>161</v>
      </c>
      <c r="B13" s="99">
        <v>6</v>
      </c>
      <c r="C13" s="81" t="s">
        <v>14</v>
      </c>
      <c r="D13" s="82" t="s">
        <v>50</v>
      </c>
      <c r="E13" s="98" t="str">
        <f t="shared" ref="E13:E20" si="3">CONCATENATE(C13,".",D13)</f>
        <v>06.01</v>
      </c>
      <c r="F13" s="43" t="str">
        <f t="shared" si="1"/>
        <v>113-06.01</v>
      </c>
      <c r="G13" s="39" t="str">
        <f t="shared" si="2"/>
        <v>c</v>
      </c>
      <c r="H13" s="131" t="str">
        <f>VLOOKUP(E13,'M.V.'!$E$6:$M$51,2,FALSE)</f>
        <v>CORRESPONDENCIA EXTERNA</v>
      </c>
      <c r="I13" s="132"/>
      <c r="J13" s="30">
        <f>IF(VLOOKUP(E13,'M.V.'!$E$6:$M$51,3,FALSE)=0," ",VLOOKUP(E13,'M.V.'!$E$6:$M$51,3,FALSE))</f>
        <v>12</v>
      </c>
      <c r="K13" s="30" t="str">
        <f>IF(VLOOKUP(E13,'M.V.'!$E$6:$M$51,4,FALSE)=0," ",VLOOKUP(E13,'M.V.'!$E$6:$M$51,4,FALSE))</f>
        <v>X</v>
      </c>
      <c r="L13" s="30" t="str">
        <f>IF(VLOOKUP(E13,'M.V.'!$E$6:$M$51,5,FALSE)=0," ",VLOOKUP(E13,'M.V.'!$E$6:$M$51,5,FALSE))</f>
        <v xml:space="preserve"> </v>
      </c>
      <c r="M13" s="47" t="str">
        <f>IF(VLOOKUP(E13,'M.V.'!$E$6:$M$51,6,FALSE)=0," ",VLOOKUP(E13,'M.V.'!$E$6:$M$51,6,FALSE))</f>
        <v>X</v>
      </c>
      <c r="N13" s="47" t="str">
        <f>IF(VLOOKUP(E13,'M.V.'!$E$6:$M$51,7,FALSE)=0," ",VLOOKUP(E13,'M.V.'!$E$6:$M$51,7,FALSE))</f>
        <v xml:space="preserve"> </v>
      </c>
      <c r="O13" s="100" t="str">
        <f>IF(VLOOKUP(E13,'M.V.'!$E$6:$M$51,9,FALSE)=0," ",VLOOKUP(E13,'M.V.'!$E$6:$M$51,9,FALSE))</f>
        <v>Constituyen parte de la memoria histórica, porque testimonian el desarrollo de las actividades realizadas en cumplimiento de las funciones administrativas; Ver ficha N°. 6</v>
      </c>
    </row>
    <row r="14" spans="1:15" s="10" customFormat="1" ht="15.75" thickBot="1" x14ac:dyDescent="0.25">
      <c r="A14" s="11" t="s">
        <v>161</v>
      </c>
      <c r="B14" s="99"/>
      <c r="C14" s="81"/>
      <c r="D14" s="82"/>
      <c r="E14" s="98"/>
      <c r="F14" s="62"/>
      <c r="G14" s="55"/>
      <c r="H14" s="56"/>
      <c r="I14" s="57"/>
      <c r="J14" s="58"/>
      <c r="K14" s="58"/>
      <c r="L14" s="58"/>
      <c r="M14" s="59"/>
      <c r="N14" s="59"/>
      <c r="O14" s="106"/>
    </row>
    <row r="15" spans="1:15" s="10" customFormat="1" ht="31.5" x14ac:dyDescent="0.2">
      <c r="A15" s="11" t="s">
        <v>161</v>
      </c>
      <c r="B15" s="99">
        <v>12</v>
      </c>
      <c r="C15" s="81" t="s">
        <v>30</v>
      </c>
      <c r="D15" s="82"/>
      <c r="E15" s="97" t="str">
        <f t="shared" ref="E15:E19" si="4">C15</f>
        <v>11</v>
      </c>
      <c r="F15" s="42" t="str">
        <f t="shared" si="1"/>
        <v>113-11</v>
      </c>
      <c r="G15" s="39" t="str">
        <f t="shared" si="2"/>
        <v>g</v>
      </c>
      <c r="H15" s="129" t="str">
        <f>VLOOKUP(E15,'M.V.'!$E$6:$M$51,2,FALSE)</f>
        <v>ESTADISTICAS MENSUALES DE SERVICIOS PRESTADOS</v>
      </c>
      <c r="I15" s="130"/>
      <c r="J15" s="30">
        <f>IF(VLOOKUP(E15,'M.V.'!$E$6:$M$51,3,FALSE)=0," ",VLOOKUP(E15,'M.V.'!$E$6:$M$51,3,FALSE))</f>
        <v>5</v>
      </c>
      <c r="K15" s="30" t="str">
        <f>IF(VLOOKUP(E15,'M.V.'!$E$6:$M$51,4,FALSE)=0," ",VLOOKUP(E15,'M.V.'!$E$6:$M$51,4,FALSE))</f>
        <v>X</v>
      </c>
      <c r="L15" s="30" t="str">
        <f>IF(VLOOKUP(E15,'M.V.'!$E$6:$M$51,5,FALSE)=0," ",VLOOKUP(E15,'M.V.'!$E$6:$M$51,5,FALSE))</f>
        <v xml:space="preserve"> </v>
      </c>
      <c r="M15" s="47" t="str">
        <f>IF(VLOOKUP(E15,'M.V.'!$E$6:$M$51,6,FALSE)=0," ",VLOOKUP(E15,'M.V.'!$E$6:$M$51,6,FALSE))</f>
        <v>X</v>
      </c>
      <c r="N15" s="47" t="str">
        <f>IF(VLOOKUP(E15,'M.V.'!$E$6:$M$51,7,FALSE)=0," ",VLOOKUP(E15,'M.V.'!$E$6:$M$51,7,FALSE))</f>
        <v xml:space="preserve"> </v>
      </c>
      <c r="O15" s="100" t="str">
        <f>IF(VLOOKUP(E15,'M.V.'!$E$6:$M$51,9,FALSE)=0," ",VLOOKUP(E15,'M.V.'!$E$6:$M$51,9,FALSE))</f>
        <v>Constituyen parte del patrimonio documental de la entidad, por cuanto consolidan las actividades realizadas en la atención de los diferentes servicios de emergencia; Ver ficha N°. 12</v>
      </c>
    </row>
    <row r="16" spans="1:15" s="10" customFormat="1" ht="15.75" thickBot="1" x14ac:dyDescent="0.25">
      <c r="A16" s="11" t="s">
        <v>161</v>
      </c>
      <c r="B16" s="99"/>
      <c r="C16" s="81"/>
      <c r="D16" s="82"/>
      <c r="E16" s="97"/>
      <c r="F16" s="54"/>
      <c r="G16" s="55"/>
      <c r="H16" s="60"/>
      <c r="I16" s="61"/>
      <c r="J16" s="58"/>
      <c r="K16" s="58"/>
      <c r="L16" s="58"/>
      <c r="M16" s="59"/>
      <c r="N16" s="59"/>
      <c r="O16" s="106"/>
    </row>
    <row r="17" spans="1:16" s="10" customFormat="1" ht="31.5" x14ac:dyDescent="0.2">
      <c r="A17" s="11" t="s">
        <v>161</v>
      </c>
      <c r="B17" s="99">
        <v>15</v>
      </c>
      <c r="C17" s="81" t="s">
        <v>33</v>
      </c>
      <c r="D17" s="82"/>
      <c r="E17" s="97" t="str">
        <f t="shared" si="4"/>
        <v>14</v>
      </c>
      <c r="F17" s="42" t="str">
        <f t="shared" si="1"/>
        <v>113-14</v>
      </c>
      <c r="G17" s="39" t="str">
        <f t="shared" si="2"/>
        <v>g</v>
      </c>
      <c r="H17" s="129" t="str">
        <f>VLOOKUP(E17,'M.V.'!$E$6:$M$51,2,FALSE)</f>
        <v>INFORMATIVOS ADMINISTRATIVOS</v>
      </c>
      <c r="I17" s="130"/>
      <c r="J17" s="30">
        <f>IF(VLOOKUP(E17,'M.V.'!$E$6:$M$51,3,FALSE)=0," ",VLOOKUP(E17,'M.V.'!$E$6:$M$51,3,FALSE))</f>
        <v>12</v>
      </c>
      <c r="K17" s="30" t="str">
        <f>IF(VLOOKUP(E17,'M.V.'!$E$6:$M$51,4,FALSE)=0," ",VLOOKUP(E17,'M.V.'!$E$6:$M$51,4,FALSE))</f>
        <v>X</v>
      </c>
      <c r="L17" s="30" t="str">
        <f>IF(VLOOKUP(E17,'M.V.'!$E$6:$M$51,5,FALSE)=0," ",VLOOKUP(E17,'M.V.'!$E$6:$M$51,5,FALSE))</f>
        <v xml:space="preserve"> </v>
      </c>
      <c r="M17" s="47" t="str">
        <f>IF(VLOOKUP(E17,'M.V.'!$E$6:$M$51,6,FALSE)=0," ",VLOOKUP(E17,'M.V.'!$E$6:$M$51,6,FALSE))</f>
        <v>X</v>
      </c>
      <c r="N17" s="47" t="str">
        <f>IF(VLOOKUP(E17,'M.V.'!$E$6:$M$51,7,FALSE)=0," ",VLOOKUP(E17,'M.V.'!$E$6:$M$51,7,FALSE))</f>
        <v xml:space="preserve"> </v>
      </c>
      <c r="O17" s="100" t="str">
        <f>IF(VLOOKUP(E17,'M.V.'!$E$6:$M$51,9,FALSE)=0," ",VLOOKUP(E17,'M.V.'!$E$6:$M$51,9,FALSE))</f>
        <v>Se conservan totalmente por evidenciar el proceso particular de investigaciones internas en el Cuerpo de Bomberos; Ver ficha N°. 15</v>
      </c>
    </row>
    <row r="18" spans="1:16" s="10" customFormat="1" ht="15.75" thickBot="1" x14ac:dyDescent="0.25">
      <c r="A18" s="11" t="s">
        <v>161</v>
      </c>
      <c r="B18" s="99"/>
      <c r="C18" s="81"/>
      <c r="D18" s="82"/>
      <c r="E18" s="97"/>
      <c r="F18" s="54"/>
      <c r="G18" s="55"/>
      <c r="H18" s="60"/>
      <c r="I18" s="61"/>
      <c r="J18" s="58"/>
      <c r="K18" s="58"/>
      <c r="L18" s="58"/>
      <c r="M18" s="59"/>
      <c r="N18" s="59"/>
      <c r="O18" s="106"/>
    </row>
    <row r="19" spans="1:16" s="10" customFormat="1" x14ac:dyDescent="0.2">
      <c r="A19" s="11" t="s">
        <v>161</v>
      </c>
      <c r="B19" s="99"/>
      <c r="C19" s="81" t="s">
        <v>34</v>
      </c>
      <c r="D19" s="82"/>
      <c r="E19" s="97" t="str">
        <f t="shared" si="4"/>
        <v>15</v>
      </c>
      <c r="F19" s="42" t="str">
        <f t="shared" si="1"/>
        <v>113-15</v>
      </c>
      <c r="G19" s="39" t="str">
        <f t="shared" si="2"/>
        <v>g</v>
      </c>
      <c r="H19" s="129" t="str">
        <f>VLOOKUP(E19,'M.V.'!$E$6:$M$51,2,FALSE)</f>
        <v>INFORMES</v>
      </c>
      <c r="I19" s="130"/>
      <c r="J19" s="30" t="str">
        <f>IF(VLOOKUP(E19,'M.V.'!$E$6:$M$51,3,FALSE)=0," ",VLOOKUP(E19,'M.V.'!$E$6:$M$51,3,FALSE))</f>
        <v xml:space="preserve"> </v>
      </c>
      <c r="K19" s="30" t="str">
        <f>IF(VLOOKUP(E19,'M.V.'!$E$6:$M$51,4,FALSE)=0," ",VLOOKUP(E19,'M.V.'!$E$6:$M$51,4,FALSE))</f>
        <v xml:space="preserve"> </v>
      </c>
      <c r="L19" s="30" t="str">
        <f>IF(VLOOKUP(E19,'M.V.'!$E$6:$M$51,5,FALSE)=0," ",VLOOKUP(E19,'M.V.'!$E$6:$M$51,5,FALSE))</f>
        <v xml:space="preserve"> </v>
      </c>
      <c r="M19" s="47" t="str">
        <f>IF(VLOOKUP(E19,'M.V.'!$E$6:$M$51,6,FALSE)=0," ",VLOOKUP(E19,'M.V.'!$E$6:$M$51,6,FALSE))</f>
        <v xml:space="preserve"> </v>
      </c>
      <c r="N19" s="47" t="str">
        <f>IF(VLOOKUP(E19,'M.V.'!$E$6:$M$51,7,FALSE)=0," ",VLOOKUP(E19,'M.V.'!$E$6:$M$51,7,FALSE))</f>
        <v xml:space="preserve"> </v>
      </c>
      <c r="O19" s="100" t="str">
        <f>IF(VLOOKUP(E19,'M.V.'!$E$6:$M$51,9,FALSE)=0," ",VLOOKUP(E19,'M.V.'!$E$6:$M$51,9,FALSE))</f>
        <v xml:space="preserve"> </v>
      </c>
    </row>
    <row r="20" spans="1:16" s="10" customFormat="1" ht="42" x14ac:dyDescent="0.2">
      <c r="A20" s="11" t="s">
        <v>161</v>
      </c>
      <c r="B20" s="99">
        <v>17</v>
      </c>
      <c r="C20" s="81" t="s">
        <v>34</v>
      </c>
      <c r="D20" s="82" t="s">
        <v>51</v>
      </c>
      <c r="E20" s="98" t="str">
        <f t="shared" si="3"/>
        <v>15.02</v>
      </c>
      <c r="F20" s="43" t="str">
        <f t="shared" si="1"/>
        <v>113-15.02</v>
      </c>
      <c r="G20" s="39" t="str">
        <f t="shared" si="2"/>
        <v>c</v>
      </c>
      <c r="H20" s="131" t="str">
        <f>VLOOKUP(E20,'M.V.'!$E$6:$M$51,2,FALSE)</f>
        <v>INFORMES DE SERVICIOS</v>
      </c>
      <c r="I20" s="132"/>
      <c r="J20" s="30">
        <f>IF(VLOOKUP(E20,'M.V.'!$E$6:$M$51,3,FALSE)=0," ",VLOOKUP(E20,'M.V.'!$E$6:$M$51,3,FALSE))</f>
        <v>12</v>
      </c>
      <c r="K20" s="30" t="str">
        <f>IF(VLOOKUP(E20,'M.V.'!$E$6:$M$51,4,FALSE)=0," ",VLOOKUP(E20,'M.V.'!$E$6:$M$51,4,FALSE))</f>
        <v>X</v>
      </c>
      <c r="L20" s="30" t="str">
        <f>IF(VLOOKUP(E20,'M.V.'!$E$6:$M$51,5,FALSE)=0," ",VLOOKUP(E20,'M.V.'!$E$6:$M$51,5,FALSE))</f>
        <v xml:space="preserve"> </v>
      </c>
      <c r="M20" s="47" t="str">
        <f>IF(VLOOKUP(E20,'M.V.'!$E$6:$M$51,6,FALSE)=0," ",VLOOKUP(E20,'M.V.'!$E$6:$M$51,6,FALSE))</f>
        <v>X</v>
      </c>
      <c r="N20" s="47" t="str">
        <f>IF(VLOOKUP(E20,'M.V.'!$E$6:$M$51,7,FALSE)=0," ",VLOOKUP(E20,'M.V.'!$E$6:$M$51,7,FALSE))</f>
        <v xml:space="preserve"> </v>
      </c>
      <c r="O20" s="100" t="str">
        <f>IF(VLOOKUP(E20,'M.V.'!$E$6:$M$51,9,FALSE)=0," ",VLOOKUP(E20,'M.V.'!$E$6:$M$51,9,FALSE))</f>
        <v>Constituyen parte del patrimonio documental de la entidad, por cuanto evidencian y describen de manera detallada, las actividades realizadas en la atención de los servicios de emergencia; Ver ficha N°. 17</v>
      </c>
    </row>
    <row r="21" spans="1:16" s="10" customFormat="1" ht="15.75" thickBot="1" x14ac:dyDescent="0.25">
      <c r="A21" s="11" t="s">
        <v>161</v>
      </c>
      <c r="B21" s="99"/>
      <c r="C21" s="81"/>
      <c r="D21" s="82"/>
      <c r="E21" s="98"/>
      <c r="F21" s="62"/>
      <c r="G21" s="55"/>
      <c r="H21" s="56"/>
      <c r="I21" s="57"/>
      <c r="J21" s="58"/>
      <c r="K21" s="58"/>
      <c r="L21" s="58"/>
      <c r="M21" s="59"/>
      <c r="N21" s="59"/>
      <c r="O21" s="106"/>
    </row>
    <row r="22" spans="1:16" s="10" customFormat="1" ht="42" x14ac:dyDescent="0.2">
      <c r="A22" s="11" t="s">
        <v>161</v>
      </c>
      <c r="B22" s="99">
        <v>20</v>
      </c>
      <c r="C22" s="81" t="s">
        <v>37</v>
      </c>
      <c r="D22" s="82"/>
      <c r="E22" s="97" t="str">
        <f t="shared" ref="E22" si="5">C22</f>
        <v>18</v>
      </c>
      <c r="F22" s="42" t="str">
        <f t="shared" si="1"/>
        <v>113-18</v>
      </c>
      <c r="G22" s="39" t="str">
        <f t="shared" si="2"/>
        <v>g</v>
      </c>
      <c r="H22" s="129" t="str">
        <f>VLOOKUP(E22,'M.V.'!$E$6:$M$51,2,FALSE)</f>
        <v>LIBROS DE MINUTAS DE SERVICIOS PRESTADOS</v>
      </c>
      <c r="I22" s="130"/>
      <c r="J22" s="30">
        <f>IF(VLOOKUP(E22,'M.V.'!$E$6:$M$51,3,FALSE)=0," ",VLOOKUP(E22,'M.V.'!$E$6:$M$51,3,FALSE))</f>
        <v>12</v>
      </c>
      <c r="K22" s="30" t="str">
        <f>IF(VLOOKUP(E22,'M.V.'!$E$6:$M$51,4,FALSE)=0," ",VLOOKUP(E22,'M.V.'!$E$6:$M$51,4,FALSE))</f>
        <v>X</v>
      </c>
      <c r="L22" s="30" t="str">
        <f>IF(VLOOKUP(E22,'M.V.'!$E$6:$M$51,5,FALSE)=0," ",VLOOKUP(E22,'M.V.'!$E$6:$M$51,5,FALSE))</f>
        <v xml:space="preserve"> </v>
      </c>
      <c r="M22" s="47" t="str">
        <f>IF(VLOOKUP(E22,'M.V.'!$E$6:$M$51,6,FALSE)=0," ",VLOOKUP(E22,'M.V.'!$E$6:$M$51,6,FALSE))</f>
        <v>X</v>
      </c>
      <c r="N22" s="47" t="str">
        <f>IF(VLOOKUP(E22,'M.V.'!$E$6:$M$51,7,FALSE)=0," ",VLOOKUP(E22,'M.V.'!$E$6:$M$51,7,FALSE))</f>
        <v xml:space="preserve"> </v>
      </c>
      <c r="O22" s="100" t="str">
        <f>IF(VLOOKUP(E22,'M.V.'!$E$6:$M$51,9,FALSE)=0," ",VLOOKUP(E22,'M.V.'!$E$6:$M$51,9,FALSE))</f>
        <v>Constituyen parte de la memoria histórica de la entidad, porque reflejan el desarrollo detallado de las actividades realizadas en cumplimiento de la atención de emergencias; Ver ficha N°. 20</v>
      </c>
    </row>
    <row r="23" spans="1:16" s="10" customFormat="1" ht="13.5" thickBot="1" x14ac:dyDescent="0.25">
      <c r="A23" s="12"/>
      <c r="B23" s="11"/>
      <c r="C23" s="12"/>
      <c r="D23" s="12"/>
      <c r="E23" s="12"/>
      <c r="F23" s="13"/>
      <c r="G23" s="37"/>
      <c r="H23" s="158"/>
      <c r="I23" s="159"/>
      <c r="J23" s="14"/>
      <c r="K23" s="48"/>
      <c r="L23" s="48"/>
      <c r="M23" s="48"/>
      <c r="N23" s="48"/>
      <c r="O23" s="15"/>
    </row>
    <row r="24" spans="1:16" s="10" customFormat="1" ht="12.75" x14ac:dyDescent="0.2">
      <c r="A24" s="12"/>
      <c r="B24" s="11"/>
      <c r="C24" s="12"/>
      <c r="D24" s="12"/>
      <c r="E24" s="12"/>
      <c r="F24" s="16"/>
      <c r="G24" s="35"/>
      <c r="H24" s="17"/>
      <c r="I24" s="17"/>
      <c r="J24" s="18"/>
      <c r="K24" s="49"/>
      <c r="L24" s="49"/>
      <c r="M24" s="49"/>
      <c r="N24" s="49"/>
      <c r="O24" s="19"/>
    </row>
    <row r="25" spans="1:16" s="10" customFormat="1" ht="12.75" x14ac:dyDescent="0.2">
      <c r="A25" s="12"/>
      <c r="B25" s="11"/>
      <c r="C25" s="12"/>
      <c r="D25" s="12"/>
      <c r="E25" s="12"/>
      <c r="F25" s="16"/>
      <c r="G25" s="35"/>
      <c r="H25" s="17"/>
      <c r="I25" s="17"/>
      <c r="J25" s="18"/>
      <c r="K25" s="49"/>
      <c r="L25" s="49"/>
      <c r="M25" s="49"/>
      <c r="N25" s="49"/>
      <c r="O25" s="19"/>
    </row>
    <row r="26" spans="1:16" s="10" customFormat="1" ht="12.75" x14ac:dyDescent="0.2">
      <c r="A26" s="12"/>
      <c r="B26" s="11"/>
      <c r="C26" s="12"/>
      <c r="D26" s="12"/>
      <c r="E26" s="12"/>
      <c r="F26" s="16"/>
      <c r="G26" s="35"/>
      <c r="H26" s="17"/>
      <c r="I26" s="17"/>
      <c r="J26" s="18"/>
      <c r="K26" s="49"/>
      <c r="L26" s="49"/>
      <c r="M26" s="49"/>
      <c r="N26" s="49"/>
      <c r="O26" s="19"/>
    </row>
    <row r="27" spans="1:16" s="10" customFormat="1" ht="12.75" x14ac:dyDescent="0.2">
      <c r="A27" s="12"/>
      <c r="B27" s="11"/>
      <c r="C27" s="12"/>
      <c r="D27" s="12"/>
      <c r="E27" s="12"/>
      <c r="F27" s="16"/>
      <c r="G27" s="35"/>
      <c r="H27" s="17"/>
      <c r="I27" s="17"/>
      <c r="J27" s="18"/>
      <c r="K27" s="49"/>
      <c r="L27" s="49"/>
      <c r="M27" s="49"/>
      <c r="N27" s="49"/>
      <c r="O27" s="19"/>
    </row>
    <row r="28" spans="1:16" s="10" customFormat="1" ht="12.75" x14ac:dyDescent="0.2">
      <c r="A28" s="12"/>
      <c r="B28" s="11"/>
      <c r="C28" s="12"/>
      <c r="D28" s="12"/>
      <c r="E28" s="12"/>
      <c r="F28" s="16"/>
      <c r="G28" s="35"/>
      <c r="H28" s="17"/>
      <c r="I28" s="17"/>
      <c r="J28" s="18"/>
      <c r="K28" s="49"/>
      <c r="L28" s="49"/>
      <c r="M28" s="49"/>
      <c r="N28" s="49"/>
      <c r="O28" s="19"/>
    </row>
    <row r="29" spans="1:16" s="10" customFormat="1" ht="12.75" x14ac:dyDescent="0.2">
      <c r="A29" s="12"/>
      <c r="B29" s="11"/>
      <c r="C29" s="12"/>
      <c r="D29" s="12"/>
      <c r="E29" s="12"/>
      <c r="F29" s="16"/>
      <c r="G29" s="35"/>
      <c r="H29" s="17"/>
      <c r="I29" s="17"/>
      <c r="J29" s="18"/>
      <c r="K29" s="49"/>
      <c r="L29" s="49"/>
      <c r="M29" s="49"/>
      <c r="N29" s="49"/>
      <c r="O29" s="19"/>
    </row>
    <row r="30" spans="1:16" s="10" customFormat="1" ht="12.75" x14ac:dyDescent="0.2">
      <c r="A30" s="12"/>
      <c r="B30" s="11"/>
      <c r="C30" s="12"/>
      <c r="D30" s="12"/>
      <c r="E30" s="12"/>
      <c r="F30" s="16"/>
      <c r="G30" s="35"/>
      <c r="H30" s="17"/>
      <c r="I30" s="17"/>
      <c r="J30" s="18"/>
      <c r="K30" s="49"/>
      <c r="L30" s="49"/>
      <c r="M30" s="49"/>
      <c r="N30" s="49"/>
      <c r="O30" s="19"/>
    </row>
    <row r="31" spans="1:16" s="10" customFormat="1" ht="12.75" x14ac:dyDescent="0.2">
      <c r="A31" s="12"/>
      <c r="B31" s="11"/>
      <c r="C31" s="12"/>
      <c r="D31" s="12"/>
      <c r="E31" s="12"/>
      <c r="F31" s="16"/>
      <c r="G31" s="35"/>
      <c r="H31" s="17"/>
      <c r="I31" s="17"/>
      <c r="J31" s="18"/>
      <c r="K31" s="49"/>
      <c r="L31" s="49"/>
      <c r="M31" s="49"/>
      <c r="N31" s="49"/>
      <c r="O31" s="19"/>
    </row>
    <row r="32" spans="1:16" s="10" customFormat="1" ht="15" customHeight="1" x14ac:dyDescent="0.2">
      <c r="A32" s="12"/>
      <c r="B32" s="11"/>
      <c r="C32" s="12"/>
      <c r="D32" s="12"/>
      <c r="E32" s="12"/>
      <c r="F32" s="153" t="s">
        <v>4</v>
      </c>
      <c r="G32" s="153"/>
      <c r="H32" s="153"/>
      <c r="I32" s="153"/>
      <c r="J32" s="23"/>
      <c r="K32" s="50"/>
      <c r="L32" s="50"/>
      <c r="M32" s="50"/>
      <c r="N32" s="50"/>
      <c r="O32" s="38"/>
      <c r="P32" s="38"/>
    </row>
    <row r="33" spans="1:16" s="10" customFormat="1" ht="13.5" customHeight="1" x14ac:dyDescent="0.2">
      <c r="A33" s="12"/>
      <c r="B33" s="11"/>
      <c r="C33" s="12"/>
      <c r="D33" s="12"/>
      <c r="E33" s="12"/>
      <c r="F33" s="69" t="s">
        <v>15</v>
      </c>
      <c r="G33" s="23" t="s">
        <v>16</v>
      </c>
      <c r="H33" s="23"/>
      <c r="I33" s="23" t="s">
        <v>23</v>
      </c>
      <c r="J33" s="23"/>
      <c r="K33" s="51"/>
      <c r="L33" s="51"/>
      <c r="M33" s="101"/>
      <c r="N33" s="101"/>
      <c r="O33" s="102"/>
      <c r="P33" s="103"/>
    </row>
    <row r="34" spans="1:16" s="10" customFormat="1" ht="13.5" customHeight="1" x14ac:dyDescent="0.2">
      <c r="A34" s="12"/>
      <c r="B34" s="11"/>
      <c r="C34" s="12"/>
      <c r="D34" s="12"/>
      <c r="E34" s="12"/>
      <c r="F34" s="69" t="s">
        <v>19</v>
      </c>
      <c r="G34" s="23" t="s">
        <v>18</v>
      </c>
      <c r="H34" s="23"/>
      <c r="I34" s="23" t="s">
        <v>22</v>
      </c>
      <c r="J34" s="23"/>
      <c r="K34" s="51"/>
      <c r="L34" s="51"/>
      <c r="M34" s="105"/>
      <c r="N34" s="105"/>
      <c r="O34" s="105"/>
      <c r="P34" s="103"/>
    </row>
    <row r="35" spans="1:16" s="10" customFormat="1" ht="13.5" customHeight="1" x14ac:dyDescent="0.2">
      <c r="A35" s="12"/>
      <c r="B35" s="11"/>
      <c r="C35" s="12"/>
      <c r="D35" s="12"/>
      <c r="E35" s="12"/>
      <c r="F35" s="24" t="s">
        <v>5</v>
      </c>
      <c r="G35" s="23" t="s">
        <v>17</v>
      </c>
      <c r="H35" s="23"/>
      <c r="I35" s="23" t="s">
        <v>21</v>
      </c>
      <c r="J35" s="23"/>
      <c r="K35" s="51"/>
      <c r="L35" s="51"/>
      <c r="M35" s="105"/>
      <c r="N35" s="105"/>
      <c r="O35" s="105"/>
      <c r="P35" s="104"/>
    </row>
    <row r="36" spans="1:16" s="10" customFormat="1" ht="13.5" customHeight="1" x14ac:dyDescent="0.2">
      <c r="A36" s="12"/>
      <c r="B36" s="11"/>
      <c r="C36" s="12"/>
      <c r="D36" s="12"/>
      <c r="E36" s="12"/>
      <c r="F36" s="24"/>
      <c r="G36" s="23"/>
      <c r="H36" s="23"/>
      <c r="K36" s="51"/>
      <c r="L36" s="51"/>
      <c r="M36" s="52"/>
      <c r="N36" s="52"/>
      <c r="P36" s="104"/>
    </row>
    <row r="37" spans="1:16" s="10" customFormat="1" ht="13.5" customHeight="1" x14ac:dyDescent="0.2">
      <c r="A37" s="12"/>
      <c r="B37" s="11"/>
      <c r="C37" s="12"/>
      <c r="D37" s="12"/>
      <c r="E37" s="12"/>
      <c r="F37" s="24"/>
      <c r="G37" s="23"/>
      <c r="H37" s="23"/>
      <c r="K37" s="53"/>
      <c r="L37" s="53"/>
      <c r="M37" s="52"/>
      <c r="N37" s="52"/>
    </row>
    <row r="38" spans="1:16" s="10" customFormat="1" ht="13.5" customHeight="1" x14ac:dyDescent="0.2">
      <c r="A38" s="12"/>
      <c r="B38" s="11"/>
      <c r="C38" s="12"/>
      <c r="D38" s="12"/>
      <c r="E38" s="12"/>
      <c r="F38" s="24"/>
      <c r="G38" s="23"/>
      <c r="H38" s="23"/>
      <c r="I38" s="23"/>
      <c r="J38" s="22"/>
      <c r="K38" s="53"/>
      <c r="L38" s="53"/>
      <c r="M38" s="53"/>
      <c r="N38" s="53"/>
      <c r="O38" s="4"/>
    </row>
  </sheetData>
  <sheetProtection selectLockedCells="1" selectUnlockedCells="1"/>
  <mergeCells count="21">
    <mergeCell ref="H2:N3"/>
    <mergeCell ref="H4:N4"/>
    <mergeCell ref="H5:N5"/>
    <mergeCell ref="K10:N10"/>
    <mergeCell ref="A10:A11"/>
    <mergeCell ref="B10:B11"/>
    <mergeCell ref="C10:C11"/>
    <mergeCell ref="D10:D11"/>
    <mergeCell ref="E10:E11"/>
    <mergeCell ref="F10:F11"/>
    <mergeCell ref="H15:I15"/>
    <mergeCell ref="H12:I12"/>
    <mergeCell ref="H13:I13"/>
    <mergeCell ref="G10:I11"/>
    <mergeCell ref="J10:J11"/>
    <mergeCell ref="H23:I23"/>
    <mergeCell ref="F32:I32"/>
    <mergeCell ref="H22:I22"/>
    <mergeCell ref="H17:I17"/>
    <mergeCell ref="H19:I19"/>
    <mergeCell ref="H20:I20"/>
  </mergeCells>
  <pageMargins left="0.59055118110236227" right="0.39370078740157483" top="0.39370078740157483" bottom="0.59055118110236227" header="1.1417322834645669" footer="0.19685039370078741"/>
  <pageSetup scale="80" firstPageNumber="0" orientation="landscape" horizontalDpi="300" verticalDpi="300" r:id="rId1"/>
  <headerFooter alignWithMargins="0">
    <oddHeader xml:space="preserve">&amp;R&amp;"Tahoma,Negrita"&amp;12HOJA                              &amp;P      DE      &amp;N                             &amp;"Times New Roman,Negrita"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19</vt:i4>
      </vt:variant>
    </vt:vector>
  </HeadingPairs>
  <TitlesOfParts>
    <vt:vector size="29" baseType="lpstr">
      <vt:lpstr>M.V.</vt:lpstr>
      <vt:lpstr>MODELO</vt:lpstr>
      <vt:lpstr>100</vt:lpstr>
      <vt:lpstr>110</vt:lpstr>
      <vt:lpstr>111</vt:lpstr>
      <vt:lpstr>112</vt:lpstr>
      <vt:lpstr>113 B.1.</vt:lpstr>
      <vt:lpstr>113 B.2.</vt:lpstr>
      <vt:lpstr>113 B.3.</vt:lpstr>
      <vt:lpstr>113 B.5.</vt:lpstr>
      <vt:lpstr>'100'!Área_de_impresión</vt:lpstr>
      <vt:lpstr>'110'!Área_de_impresión</vt:lpstr>
      <vt:lpstr>'111'!Área_de_impresión</vt:lpstr>
      <vt:lpstr>'112'!Área_de_impresión</vt:lpstr>
      <vt:lpstr>'113 B.1.'!Área_de_impresión</vt:lpstr>
      <vt:lpstr>'113 B.2.'!Área_de_impresión</vt:lpstr>
      <vt:lpstr>'113 B.3.'!Área_de_impresión</vt:lpstr>
      <vt:lpstr>'113 B.5.'!Área_de_impresión</vt:lpstr>
      <vt:lpstr>MODELO!Área_de_impresión</vt:lpstr>
      <vt:lpstr>'100'!Títulos_a_imprimir</vt:lpstr>
      <vt:lpstr>'110'!Títulos_a_imprimir</vt:lpstr>
      <vt:lpstr>'111'!Títulos_a_imprimir</vt:lpstr>
      <vt:lpstr>'112'!Títulos_a_imprimir</vt:lpstr>
      <vt:lpstr>'113 B.1.'!Títulos_a_imprimir</vt:lpstr>
      <vt:lpstr>'113 B.2.'!Títulos_a_imprimir</vt:lpstr>
      <vt:lpstr>'113 B.3.'!Títulos_a_imprimir</vt:lpstr>
      <vt:lpstr>'113 B.5.'!Títulos_a_imprimir</vt:lpstr>
      <vt:lpstr>M.V.!Títulos_a_imprimir</vt:lpstr>
      <vt:lpstr>MODELO!Títulos_a_imprimir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WALGARZON</dc:creator>
  <cp:lastModifiedBy>Juan Sebastian Parraga Abril</cp:lastModifiedBy>
  <cp:lastPrinted>2011-11-23T21:39:02Z</cp:lastPrinted>
  <dcterms:created xsi:type="dcterms:W3CDTF">2009-11-26T20:01:15Z</dcterms:created>
  <dcterms:modified xsi:type="dcterms:W3CDTF">2022-03-03T19:30:23Z</dcterms:modified>
</cp:coreProperties>
</file>