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checkCompatibility="1"/>
  <mc:AlternateContent xmlns:mc="http://schemas.openxmlformats.org/markup-compatibility/2006">
    <mc:Choice Requires="x15">
      <x15ac:absPath xmlns:x15ac="http://schemas.microsoft.com/office/spreadsheetml/2010/11/ac" url="D:\UAECOB\UAECOB 2020\INDICADORES\SEGUIMIENTO INDICADORES\JUNIO\"/>
    </mc:Choice>
  </mc:AlternateContent>
  <xr:revisionPtr revIDLastSave="0" documentId="13_ncr:1_{5B8FF500-4B3A-4420-B0C1-33117DF879A9}" xr6:coauthVersionLast="46" xr6:coauthVersionMax="46" xr10:uidLastSave="{00000000-0000-0000-0000-000000000000}"/>
  <bookViews>
    <workbookView xWindow="-120" yWindow="-120" windowWidth="20730" windowHeight="11160" xr2:uid="{00000000-000D-0000-FFFF-FFFF00000000}"/>
  </bookViews>
  <sheets>
    <sheet name="TABLERO INDICADORES 2020 UAECOB" sheetId="1" r:id="rId1"/>
    <sheet name="tablas" sheetId="3" state="hidden" r:id="rId2"/>
    <sheet name="Indicadores eliminados" sheetId="5" state="hidden" r:id="rId3"/>
    <sheet name="Indi. eliminados" sheetId="2" state="hidden" r:id="rId4"/>
  </sheets>
  <externalReferences>
    <externalReference r:id="rId5"/>
    <externalReference r:id="rId6"/>
  </externalReferences>
  <definedNames>
    <definedName name="_xlnm._FilterDatabase" localSheetId="0" hidden="1">'TABLERO INDICADORES 2020 UAECOB'!$A$5:$Z$61</definedName>
  </definedNames>
  <calcPr calcId="191029"/>
  <pivotCaches>
    <pivotCache cacheId="0" r:id="rId7"/>
    <pivotCache cacheId="1" r:id="rId8"/>
  </pivotCache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U9" i="1" l="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 i="1"/>
  <c r="AM21" i="1"/>
  <c r="AM22" i="1"/>
  <c r="AM23" i="1"/>
  <c r="AM24" i="1"/>
  <c r="AM25" i="1"/>
  <c r="AM26" i="1"/>
  <c r="AM27" i="1"/>
  <c r="AM28" i="1"/>
  <c r="AM29" i="1"/>
  <c r="AM30" i="1"/>
  <c r="AM9" i="1"/>
  <c r="AM10" i="1"/>
  <c r="AM11" i="1"/>
  <c r="AM12" i="1"/>
  <c r="AM13" i="1"/>
  <c r="AM14" i="1"/>
  <c r="AM15" i="1"/>
  <c r="AM16" i="1"/>
  <c r="AM17" i="1"/>
  <c r="AM18" i="1"/>
  <c r="AM19" i="1"/>
  <c r="AM20" i="1"/>
  <c r="AM6" i="1"/>
  <c r="AT7" i="1"/>
  <c r="AT8" i="1"/>
  <c r="AQ31" i="1" l="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30" i="1"/>
  <c r="AM55" i="1"/>
  <c r="AM56" i="1"/>
  <c r="AM57" i="1"/>
  <c r="AM58" i="1"/>
  <c r="AM59" i="1"/>
  <c r="AM60" i="1"/>
  <c r="AM54" i="1"/>
  <c r="AI56" i="1"/>
  <c r="AI57" i="1"/>
  <c r="AI58" i="1"/>
  <c r="AI59" i="1"/>
  <c r="AI60" i="1"/>
  <c r="AI55" i="1"/>
  <c r="AM47" i="1"/>
  <c r="AM33" i="1"/>
  <c r="AM32" i="1"/>
  <c r="AE55" i="1"/>
  <c r="AE56" i="1"/>
  <c r="AE57" i="1"/>
  <c r="AE58" i="1"/>
  <c r="AE59" i="1"/>
  <c r="AE60" i="1"/>
  <c r="AE54" i="1"/>
  <c r="AE33" i="1"/>
  <c r="AE32"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30" i="1"/>
  <c r="AT60" i="1" l="1"/>
  <c r="AL60" i="1"/>
  <c r="AD60" i="1"/>
  <c r="AT58" i="1"/>
  <c r="AL58" i="1"/>
  <c r="AD58" i="1"/>
  <c r="AL57" i="1"/>
  <c r="AD57" i="1"/>
  <c r="AS56" i="1"/>
  <c r="AT56" i="1" s="1"/>
  <c r="AR56" i="1"/>
  <c r="AT55" i="1"/>
  <c r="AI49" i="1" l="1"/>
  <c r="AT48" i="1"/>
  <c r="AL48" i="1"/>
  <c r="AD48" i="1"/>
  <c r="AT46" i="1"/>
  <c r="AL46" i="1"/>
  <c r="AD46" i="1"/>
  <c r="AT45" i="1"/>
  <c r="AL45" i="1"/>
  <c r="AD45" i="1"/>
  <c r="AT44" i="1"/>
  <c r="AT43" i="1"/>
  <c r="AT42" i="1"/>
  <c r="AL42" i="1"/>
  <c r="AD42" i="1"/>
  <c r="AT41" i="1"/>
  <c r="AL41" i="1"/>
  <c r="AD41" i="1"/>
  <c r="AT40" i="1"/>
  <c r="AS38" i="1"/>
  <c r="AT38" i="1" s="1"/>
  <c r="AT35" i="1"/>
  <c r="AT34" i="1"/>
  <c r="AD6" i="1" l="1"/>
  <c r="AT33" i="1" l="1"/>
  <c r="AL33" i="1"/>
  <c r="AD33" i="1"/>
  <c r="AT30" i="1"/>
  <c r="AD30" i="1"/>
  <c r="DC2" i="5" l="1"/>
  <c r="CT2" i="5"/>
  <c r="CV2" i="5"/>
  <c r="DB2" i="5"/>
  <c r="CB2" i="5"/>
  <c r="BU2" i="5"/>
  <c r="CA2" i="5"/>
  <c r="AP2" i="5"/>
  <c r="AH2" i="5"/>
  <c r="Z2" i="5"/>
  <c r="J56" i="3"/>
</calcChain>
</file>

<file path=xl/sharedStrings.xml><?xml version="1.0" encoding="utf-8"?>
<sst xmlns="http://schemas.openxmlformats.org/spreadsheetml/2006/main" count="2090" uniqueCount="789">
  <si>
    <t>INFORMACIÓN BASICA DEL INDICADOR</t>
  </si>
  <si>
    <t>DESEMPEÑO</t>
  </si>
  <si>
    <t>No.</t>
  </si>
  <si>
    <t>Objetivo Estratégico</t>
  </si>
  <si>
    <t>Proceso</t>
  </si>
  <si>
    <t>Dependencia</t>
  </si>
  <si>
    <t>Clasificación (Estratégico / De Gestión)</t>
  </si>
  <si>
    <t>Nombre del indicador</t>
  </si>
  <si>
    <t>Objetivo del indicador</t>
  </si>
  <si>
    <t>Periodicidad</t>
  </si>
  <si>
    <t>Recursos</t>
  </si>
  <si>
    <t>Puntos de lectura</t>
  </si>
  <si>
    <t>Tipo de indicador</t>
  </si>
  <si>
    <t>Formula</t>
  </si>
  <si>
    <t>Escala de medición</t>
  </si>
  <si>
    <t>Fuente de datos</t>
  </si>
  <si>
    <t>Frecuencia de recolección datos</t>
  </si>
  <si>
    <t>Frecuencia de análisis de los datos</t>
  </si>
  <si>
    <t>MALO</t>
  </si>
  <si>
    <t>REGULAR</t>
  </si>
  <si>
    <t>BUENO</t>
  </si>
  <si>
    <t>EXCELENTE</t>
  </si>
  <si>
    <t>Proceso que suministran información y datos al indicador</t>
  </si>
  <si>
    <t>Responsable Calcular indicador</t>
  </si>
  <si>
    <t>Responsable de Analizar indicador</t>
  </si>
  <si>
    <t>Usuarios que utilizan la información (indicador)</t>
  </si>
  <si>
    <t>4. Fortalecer la capacidad de gestión y desarrollo institucional e interinstitucional, para consolidar la modernización de la UAECOB y llevarla a la excelencia</t>
  </si>
  <si>
    <t>Gestión de las Comunicaciones Internas y Externas</t>
  </si>
  <si>
    <t>1. Dirección</t>
  </si>
  <si>
    <t>De gestión</t>
  </si>
  <si>
    <t>Gestión Piezas de comunicaciones interna y Externa realizadas</t>
  </si>
  <si>
    <t>Evaluar la capacidad operativa del área de comunicaciones y prensa, frente al diseño y divulgación de piezas comunicativas</t>
  </si>
  <si>
    <t>Trimestral</t>
  </si>
  <si>
    <t>Personal y Tecnológico (Computador)</t>
  </si>
  <si>
    <t>Final de cada proceso</t>
  </si>
  <si>
    <t>Eficacia</t>
  </si>
  <si>
    <t>(Piezas de comunicación internas y externas realizadas / Piezas de comunicación programadas)*100</t>
  </si>
  <si>
    <t>Porcentaje</t>
  </si>
  <si>
    <t>Consolidado de piezas de comunicación realizadas</t>
  </si>
  <si>
    <t>Mensual</t>
  </si>
  <si>
    <t>&lt;70%</t>
  </si>
  <si>
    <t>≥70% y ≤90%</t>
  </si>
  <si>
    <t>&gt;90%</t>
  </si>
  <si>
    <t>(=100%)</t>
  </si>
  <si>
    <t>Oficina de Comunicaciones y Prensa</t>
  </si>
  <si>
    <t>Encargado de gestionar las piezas de comunicación</t>
  </si>
  <si>
    <t>Líder Oficina de Comunicaciones y Prensa</t>
  </si>
  <si>
    <t>Todas las Dependencias
Ciudadano</t>
  </si>
  <si>
    <t>Evaluación Independiente</t>
  </si>
  <si>
    <t>2. Oficina de Control Interno</t>
  </si>
  <si>
    <t>Fortalecimiento de la Cultura del Autocontrol, autorregulación y autogestión</t>
  </si>
  <si>
    <t>Generar en los servidores una actitud de hacer bien las cosas en condiciones de justicia, calidad, oportunidad, participación y transparencia</t>
  </si>
  <si>
    <t>semestral</t>
  </si>
  <si>
    <t xml:space="preserve">Humanos, físicos y Tecnológicos </t>
  </si>
  <si>
    <t>Final de cada actividad, el indicador se calcula sobre las actividades finalizadas</t>
  </si>
  <si>
    <t>Número de Actividades de fomento de control Realizadas/Número de Actividades de fomento de control Programadas)*100</t>
  </si>
  <si>
    <t>Actas de capacitación 
plegables, correos electrónicos tip´s o actividades realizadas.</t>
  </si>
  <si>
    <t>&lt;=50%</t>
  </si>
  <si>
    <t>&gt;50%</t>
  </si>
  <si>
    <t>&gt;=90%</t>
  </si>
  <si>
    <t>Evaluación y mejora continua</t>
  </si>
  <si>
    <t>Profesional 219 grado 20</t>
  </si>
  <si>
    <t>Jefe de la Oficina de Control Interno</t>
  </si>
  <si>
    <t>Alta Dirección
Oficina Asesora de Planeación
Jefe de la Oficina de Control Interno
Profesionales de la Oficina de Control Interno</t>
  </si>
  <si>
    <t>Eficiencia en la ejecución del Plan Anual de auditorias</t>
  </si>
  <si>
    <t>Controlar el cumplimiento del cronograma de las actividades a desarrollar en la vigencia</t>
  </si>
  <si>
    <t>Eficiencia</t>
  </si>
  <si>
    <t>(Número de actividades terminadas en los tiempos programados en el período/Número de actividades a terminar programadas en el período) *100</t>
  </si>
  <si>
    <t>Actas, reportes electrónicos e informes que reposan el archivo de la Oficina,  producto de las diferentes tareas realizadas</t>
  </si>
  <si>
    <t>Secretaría General de la Alcaldía Mayor
Alta Dirección
Oficina Asesora de Planeación
Jefe de la Oficina de Control Interno
Profesionales de la Oficina de Control Interno</t>
  </si>
  <si>
    <t>3. Oficina Asesora de Planeación</t>
  </si>
  <si>
    <t>Estratégico</t>
  </si>
  <si>
    <t>Riesgos Materializados</t>
  </si>
  <si>
    <t xml:space="preserve">Identificar los riesgos que se materializan, debido al incumplimiento de los controles por parte de las responsables </t>
  </si>
  <si>
    <t>Semestral</t>
  </si>
  <si>
    <t>Seguimiento durante el proceso a los controles para mitigar la materialización de los riesgos</t>
  </si>
  <si>
    <t xml:space="preserve">(Número de riesgos materializados / Número total de riesgos del periodo anterior)*100 </t>
  </si>
  <si>
    <t>Matriz de seguimiento a los Riesgos la UAECOB</t>
  </si>
  <si>
    <t>&gt;20%</t>
  </si>
  <si>
    <t>&gt;15% y  &lt;=20%</t>
  </si>
  <si>
    <t>&lt;=15%</t>
  </si>
  <si>
    <t>&lt;=10%</t>
  </si>
  <si>
    <t>Área de Mejora Continua de la OAP</t>
  </si>
  <si>
    <t>Responsables Dependencias de la UAECOB</t>
  </si>
  <si>
    <t>Cumplimiento en la atención de incidentes reportados a la mesa de ayuda.</t>
  </si>
  <si>
    <t>Final del proceso de atención a incidentes</t>
  </si>
  <si>
    <t>Diaria</t>
  </si>
  <si>
    <t>&lt; 75%</t>
  </si>
  <si>
    <t>(&gt;= 75% y &lt; 85%)</t>
  </si>
  <si>
    <t>(&gt;= 85% y &lt; 100%)</t>
  </si>
  <si>
    <t>(= 100%)</t>
  </si>
  <si>
    <t>Mesa de ayuda, Área de tecnología OAP</t>
  </si>
  <si>
    <t>Mariano Garrido</t>
  </si>
  <si>
    <t>Oficina Asesora de Planeación</t>
  </si>
  <si>
    <t>Disponibilidad de servidores -Infraestructura-</t>
  </si>
  <si>
    <t xml:space="preserve">Final del proceso </t>
  </si>
  <si>
    <t>(Tiempo total de disponibilidad de servidores / Tiempo total de operación) *100</t>
  </si>
  <si>
    <t>Herramientas servidores e informes mensuales de incidentes</t>
  </si>
  <si>
    <t>Semanal</t>
  </si>
  <si>
    <t>Oficina de infraestructura</t>
  </si>
  <si>
    <t>Disponibilidad de canales de acceso a internet</t>
  </si>
  <si>
    <t>Cumplimiento en la atención a requerimientos de software de la Entidad</t>
  </si>
  <si>
    <t>Final del proceso</t>
  </si>
  <si>
    <t>Gestión Estratégica</t>
  </si>
  <si>
    <t>Cumplimiento de los productos del Plan de acción Institucional</t>
  </si>
  <si>
    <t>Verificar el cumplimiento ponderado de las metas de los productos programados en el plan de acción Institucional</t>
  </si>
  <si>
    <t xml:space="preserve">*Personal
*Físicos
*Tecnológicos </t>
  </si>
  <si>
    <t>Al finalizar del cierre trimestral con el reporte por parte de las Dependencias.</t>
  </si>
  <si>
    <t>Formato de Reporte y seguimiento trimestral al Plan de acción Institucional.</t>
  </si>
  <si>
    <t xml:space="preserve">Monitoreo mensual </t>
  </si>
  <si>
    <t>(&gt; 50% y &lt;90%)</t>
  </si>
  <si>
    <t>(&gt;= 90% y &lt;100%)</t>
  </si>
  <si>
    <t>Grupo de Gestión Estratégica</t>
  </si>
  <si>
    <t>Responsable Seguimiento al Plan de Acción Institucional</t>
  </si>
  <si>
    <t>Todas las Dependencias de la Entidad.</t>
  </si>
  <si>
    <t>Avance acumulado en la gestión de las actividades del Plan de Acción Institucional.</t>
  </si>
  <si>
    <t>Verificar el cumplimiento ponderado de todas las actividades que hacen parte del plan de acción Institucional.</t>
  </si>
  <si>
    <t>Avance en la gestión de las actividades del Plan de Acción Institucional en el periodo evaluado.</t>
  </si>
  <si>
    <t>verificar que actividades debieron cumplirse en el periodo evaluado</t>
  </si>
  <si>
    <t>Seguimiento a la ejecución presupuestal de los Proyectos de Inversión vigencia actual de la UAECOB.</t>
  </si>
  <si>
    <t>Realizar el seguimiento a los compromisos de las Dependencias responsables de la ejecución presupuestal de los proyectos de inversión.</t>
  </si>
  <si>
    <t>Durante el proceso en el marco de los comités de contratación y /o Directivos se le realiza seguimiento y control a la ejecución de los Proyectos de inversión</t>
  </si>
  <si>
    <t>(Porcentaje comprometido del presupuesto de inversión asignado/ Porcentaje programado del presupuesto de inversión en el periodo)*100</t>
  </si>
  <si>
    <t>*Predis (Presupuesto Distrital SDH)
*Matriz base Plan de Contratación</t>
  </si>
  <si>
    <t>(&gt;= 70% y &lt;85%)</t>
  </si>
  <si>
    <t>(&gt;= 85% y &lt;=95%)</t>
  </si>
  <si>
    <t>Responsables seguimiento Predis y Presupuesto de Inversión.</t>
  </si>
  <si>
    <t>Todas las Dependencias de la Entidad. (En el marco del comité Directivo)</t>
  </si>
  <si>
    <t>De Gestión</t>
  </si>
  <si>
    <t>Oportunidad en la expedición de viabilidades</t>
  </si>
  <si>
    <t>Controlar el tiempo de expedición de las viabilidades solicitadas</t>
  </si>
  <si>
    <t>Al finalizar</t>
  </si>
  <si>
    <t>(Número de viabilidades expedidas en un término no mayor  a 2 días hábiles  / Número de viabilidades solicitadas en el periodo)*100</t>
  </si>
  <si>
    <t>matriz de control de viabilidades</t>
  </si>
  <si>
    <t>Responsables seguimiento Predis y Presupuesto.</t>
  </si>
  <si>
    <t>Responsables seguimiento Presupuesto</t>
  </si>
  <si>
    <t>Oficina de Planeación</t>
  </si>
  <si>
    <t>Gestión de Asuntos Jurídicos</t>
  </si>
  <si>
    <t>4. Oficina Asesora Jurídica</t>
  </si>
  <si>
    <t>Asistencia Conciliaciones Prejudiciales y Judiciales</t>
  </si>
  <si>
    <t>Cuantificar la gestión de la Oficina Asesora Jurídica en el cumplimiento de la asistencia a las audiencias de conciliación prejudicial y Judicial, conforme a las citaciones que se entreguen en la UAECOBB</t>
  </si>
  <si>
    <t>*Personal y tecnológicos</t>
  </si>
  <si>
    <t>(Asistencia a audiencias conciliación Prejudicial + Asistencia a audiencias conciliación Judicial) / (Citaciones para audiencia de conciliación Prejudicial radicadas en la UAECOB + Notificaciones para audiencia de conciliación judicial)*100</t>
  </si>
  <si>
    <t>Telegramas de citación y Autos recibidos en la UAECOBB</t>
  </si>
  <si>
    <t>≥71% y ≤80%</t>
  </si>
  <si>
    <t>&gt;81%</t>
  </si>
  <si>
    <t>Oficina Asesora Jurídica</t>
  </si>
  <si>
    <t xml:space="preserve">Responsable del seguimiento de las asistencia a las audiencias de conciliación prejudicial y Judicial, </t>
  </si>
  <si>
    <t>Todas las Dependencias de la Entidad</t>
  </si>
  <si>
    <t>Estudio de solicitudes de conciliación</t>
  </si>
  <si>
    <t>Cuantificar la gestión de la Oficina Asesora Jurídica en el cumplimiento del análisis  de las solicitudes de  conciliación que se radiquen en la UAECOB, mediante las fichas técnicas respectivas.</t>
  </si>
  <si>
    <t>(Número de fichas técnicas de conciliación analizadas en comité) / (Número de solicitudes de conciliación)*100</t>
  </si>
  <si>
    <t>Solicitudes de conciliación radicadas en la entidad</t>
  </si>
  <si>
    <t>&lt;90%</t>
  </si>
  <si>
    <t>≥90% y &lt;99%</t>
  </si>
  <si>
    <t>(=99%)</t>
  </si>
  <si>
    <t>Responsable de Conciliaciones</t>
  </si>
  <si>
    <t>Aprobación de Estudios Previos</t>
  </si>
  <si>
    <t xml:space="preserve">Evaluar el Porcentaje de estudios previos asesorados jurídicamente por los abogados del área de contratación </t>
  </si>
  <si>
    <t>EFICIENCIA</t>
  </si>
  <si>
    <t>(Número de Estudios Previos asesorados / Número de estudios previos radicados en la OAJ) * 100</t>
  </si>
  <si>
    <t>Libro de Radicación OAJ
Documento Estudios Previos</t>
  </si>
  <si>
    <t>&gt;90 y ≤95%</t>
  </si>
  <si>
    <t>&gt;95%</t>
  </si>
  <si>
    <t>Abogados Área de Contratación</t>
  </si>
  <si>
    <t>Promedio expedición minutas Prestación de servicios</t>
  </si>
  <si>
    <t>Determinar la oportunidad en la elaboración de la minutas de prestación de servicios luego del cumplimiento de los requisitos exigidos</t>
  </si>
  <si>
    <t>Bimestral</t>
  </si>
  <si>
    <t>(Promedio (Fecha de entrega de la minuta para firma de Dirección - Fecha de radicación para elaboración de Minuta))</t>
  </si>
  <si>
    <t>Libro de Radicación OAJ
Libro de Radicación en Dirección</t>
  </si>
  <si>
    <t>&gt;6</t>
  </si>
  <si>
    <t>&gt;4 y ≤6 días</t>
  </si>
  <si>
    <t>≤4</t>
  </si>
  <si>
    <t>≤3</t>
  </si>
  <si>
    <t>Oportunidad de respuesta a  Derechos de Petición</t>
  </si>
  <si>
    <t>Evaluar la oportunidad de respuesta a Derechos de Petición de competencia de la OAJ</t>
  </si>
  <si>
    <t>(Número de Derechos de petición respondidos oportunamente por la OAJ / Total de derechos de petición con vencimiento en el periodo de competencia de la OAJ)*100</t>
  </si>
  <si>
    <t>&lt;100%</t>
  </si>
  <si>
    <t>No Aplica</t>
  </si>
  <si>
    <t>3. Consolidar la Gestión del Conocimiento a través del modelo de Gestión del Riesgo y sus líneas de acción</t>
  </si>
  <si>
    <t>Conocimiento del Riesgo</t>
  </si>
  <si>
    <t>5. Subdirección de Gestión del Riesgo</t>
  </si>
  <si>
    <t>Oportunidad en emisión de constancias de la investigaciones de incendios</t>
  </si>
  <si>
    <t>Hacer seguimiento al tiempo promedio de respuesta de constancias desde su solicitud</t>
  </si>
  <si>
    <t>humanos, físicos y tecnológicos.</t>
  </si>
  <si>
    <t>Final de cada periodo, después de hacer cierre de semestre</t>
  </si>
  <si>
    <t>(Constancias respondidas oportunamente / Total de constancias respondidas en el periodo)*100</t>
  </si>
  <si>
    <t xml:space="preserve">Base de datos e informe s de Gestión Mensual </t>
  </si>
  <si>
    <t>&lt;= 90%</t>
  </si>
  <si>
    <t>(&gt; 91% y &lt; 98%)</t>
  </si>
  <si>
    <t>&gt;=100%</t>
  </si>
  <si>
    <t>Equipo de Investigación de Incendios</t>
  </si>
  <si>
    <t>Determinación de causas de investigación de incendios</t>
  </si>
  <si>
    <t>Determinar la efectividad en la determinación de las causas de  los incendios</t>
  </si>
  <si>
    <t>(Número de investigaciones donde se determinaron causas / Investigaciones atendidas en el periodo)*100</t>
  </si>
  <si>
    <t>Personas que aprueban el curso de brigadas contra incendio clase I</t>
  </si>
  <si>
    <t>Medir la cantidad de personas que aprueban el curso de brigadas contra incendio clase I</t>
  </si>
  <si>
    <t>eficiencia</t>
  </si>
  <si>
    <t>(Número de personas que aprobaron la capacitación a brigadas contra incendios clase I) / (Número de personas que cursaron la capacitación a brigadas contra incendios clase I) * 100</t>
  </si>
  <si>
    <t>Base de datos de capacitación a brigadas contra incendio clase I</t>
  </si>
  <si>
    <t>&lt;= 75%</t>
  </si>
  <si>
    <t>(&gt; 76% y &lt; 78%)</t>
  </si>
  <si>
    <t>(=79%)</t>
  </si>
  <si>
    <t>&gt;=80%</t>
  </si>
  <si>
    <t>Reducción del Riesgo</t>
  </si>
  <si>
    <t>Personal de Reducción del riesgo</t>
  </si>
  <si>
    <t>2. Generar corresponsabilidad del riesgo mediante la prevención, mitigación, transferencia y preparación con la comunidad ante el riesgo de incendios, incidentes con materiales peligrosos y rescates en general</t>
  </si>
  <si>
    <t>Nivel de efectividad de sensibilización de la comunidad en auto revisión de establecimientos</t>
  </si>
  <si>
    <t>Evaluar el nivel de interiorización en las personas que asistieron a la sensibilización e auto revisión de establecimientos</t>
  </si>
  <si>
    <t>Final de cada periodo, después de hacer cierre de mes</t>
  </si>
  <si>
    <t>(Número conceptos ratificados en auto revisiones a establecimientos visitados/ total establecimientos de riesgo bajo con seguimiento en el periodo) * 100</t>
  </si>
  <si>
    <t>Informe mensual del personal operativo de la subdirección de gestión del Riesgo</t>
  </si>
  <si>
    <t>&lt;= 80%</t>
  </si>
  <si>
    <t>(&gt; 81% y &lt; 83%)</t>
  </si>
  <si>
    <t>(=84%)</t>
  </si>
  <si>
    <t>&gt;=85%</t>
  </si>
  <si>
    <t>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</si>
  <si>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</si>
  <si>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 xml:space="preserve">(Número  de eventos de alta complejidad asistidas / Total de solicitudes de eventos alta complejidad en el periodo)*100 </t>
  </si>
  <si>
    <t>Base de datos aglomeraciones alta complejidad</t>
  </si>
  <si>
    <t>Personal de Conocimiento del Riesgo</t>
  </si>
  <si>
    <t>Revisiones técnicas de riesgo moderado y alto realizadas oportunamente</t>
  </si>
  <si>
    <t>Evaluar la oportunidad en la realización de revisiones técnicas de riesgo moderado y alto.</t>
  </si>
  <si>
    <t>(Número de revisiones técnicas de riesgo moderado y alto realizadas oportunamente según el periodo de medición)/ Total de revisiones técnicas  de riesgo moderado y alto radicadas en el periodo anterior)*100</t>
  </si>
  <si>
    <t>Revisiones de riesgo moderado y alto realizadas oportunamente</t>
  </si>
  <si>
    <t>Nivel de cumplimiento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</si>
  <si>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</si>
  <si>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(Nº de actividades desarrolladas en el plan de acción /  Nº de actividades asignadas a la UAECOB en el plan de acción )*100</t>
  </si>
  <si>
    <t>TRD - CARPETA 500-53.26 - INFORMES DE LA UAECOB EN EL PLAN DE ACCION DELA COMISION DISTRITAL DE INCENDIOS FORESTALES</t>
  </si>
  <si>
    <t>Asesoría y acompañamiento a ejercicios de entrenamiento (simulaciones y Simulacros)</t>
  </si>
  <si>
    <t>Realizar seguimiento a los ejercicios de entrenamiento que se soliciten a la Subdirección de Gestión del Riesgo</t>
  </si>
  <si>
    <t>(Numero de asesoría y/o acompañamientos a simulacros y simulaciones realizados)/(Numero total de solicitudes radicadas en el periodo)* 100</t>
  </si>
  <si>
    <t>TRD - CARPETA 500-93 SIMULACROS Y SIMULACIONES</t>
  </si>
  <si>
    <t xml:space="preserve">Oportunidad de gestión en la capacitación comunitaria.   </t>
  </si>
  <si>
    <t xml:space="preserve">Medir el nivel de gestión de la Subdirección de Gestión del Riesgo frente a los requerimientos de capacitación comunitaria. </t>
  </si>
  <si>
    <t>(Número de capacitación comunitaria tramitada) / (Numero total de solicitudes en el periodo) * 100</t>
  </si>
  <si>
    <t>Base de datos de Capacitación comunitaria.</t>
  </si>
  <si>
    <t>Gestión Integral de Incendios</t>
  </si>
  <si>
    <t>6. Subdirección Operativa</t>
  </si>
  <si>
    <t>Actualización de procedimientos para la atención de incendios de la UAECOB.</t>
  </si>
  <si>
    <t>Actualizar los procedimientos asociados al proceso de Atención de Incendios desactualizados con mas de 2,5 años.</t>
  </si>
  <si>
    <t>Tecnológicos,
Físicos, 
Operativos,
Asesorías de planeación</t>
  </si>
  <si>
    <t>Finalizada la actualización de los procedimientos objeto de medición</t>
  </si>
  <si>
    <t>(# procedimientos de incendios actualizados/# procedimientos de incendios con mas de 2,5 años de vigencia)</t>
  </si>
  <si>
    <t>Procedimientos publicados en ruta de la calidad</t>
  </si>
  <si>
    <t>trimestral</t>
  </si>
  <si>
    <t xml:space="preserve"> &lt;=55%</t>
  </si>
  <si>
    <t>56%-75%</t>
  </si>
  <si>
    <t>76%-85%</t>
  </si>
  <si>
    <t>86%-100%</t>
  </si>
  <si>
    <t>Líderes funcionales de los grupos especiales y las 17 Estaciones, áreas de la UAECOB en la que desempeñan funciones el personal operativo</t>
  </si>
  <si>
    <t>Profesional del Sistema Integrado de Gestión de la Subdirección Operativa</t>
  </si>
  <si>
    <t>Profesional Sub.Operativa</t>
  </si>
  <si>
    <t>Subdirector Operativo y las 17 estaciones.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</si>
  <si>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</si>
  <si>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Disponibilidad de personal</t>
  </si>
  <si>
    <t>Contar con la disponibilidad de personal permanente garantizando el funcionamiento.</t>
  </si>
  <si>
    <t>Tecnológicos,
Físicos, 
Personal</t>
  </si>
  <si>
    <t>* Aplicativo de control de disponibilidad.
*Análisis mensual y
*Análisis anual.</t>
  </si>
  <si>
    <t>cantidad personal operativo reportado como disponible en el turno o sección/cantidad personal asignado en el turno o sección</t>
  </si>
  <si>
    <t>*Estaciones y 
*Central de radio</t>
  </si>
  <si>
    <t>Diario  y mensual</t>
  </si>
  <si>
    <t>45%-54%</t>
  </si>
  <si>
    <t>55%-64%</t>
  </si>
  <si>
    <t xml:space="preserve">&gt;=65% </t>
  </si>
  <si>
    <t>17 Estaciones, áreas de la UAECOB en la que desempeñan funciones el personal operativo</t>
  </si>
  <si>
    <t>Profesional Sub.Operativa (Disponibilidad de personal)</t>
  </si>
  <si>
    <t>Tiempo de respuesta servicios IMER</t>
  </si>
  <si>
    <t>Registro PROCAD Base de datos única información de incidentes de la CCC.</t>
  </si>
  <si>
    <t xml:space="preserve">Promedio tiempos de respuesta  de servicios IMER  </t>
  </si>
  <si>
    <t>Tiempo (minutos)</t>
  </si>
  <si>
    <t>*Registro PROCAD Base de datos única información de incidentes de la CCC.</t>
  </si>
  <si>
    <t>Permanente</t>
  </si>
  <si>
    <t xml:space="preserve"> &gt; 9:10</t>
  </si>
  <si>
    <t>(&gt; 8:35 y &lt; 9:09)</t>
  </si>
  <si>
    <t>(=8:34)</t>
  </si>
  <si>
    <t>&lt;8:30:00</t>
  </si>
  <si>
    <t>17 Estaciones en las que se desarrollan actividades misionales.
Profesional Apoyo Manejo de Información - Sub. Operativa.</t>
  </si>
  <si>
    <t>Profesional Apoyo Manejo de Información - Sub. Operativa.</t>
  </si>
  <si>
    <t>Estadística de atención  de emergencias, incidentes y/o eventos por estación, localidad y fuera del Distrito Capital que fueron atendidos por la UAECOB.</t>
  </si>
  <si>
    <t>Establecer la frecuencia, tipo y cantidad de servicios atendidos por la UAECOB que sirvan de insumos para la toma de decisiones</t>
  </si>
  <si>
    <t>Base de datos única información de incidentes de la CCC.</t>
  </si>
  <si>
    <t>Tipo de emergencia  según lo requerido / Total de emergencias atendidos por la UAECOB.</t>
  </si>
  <si>
    <t xml:space="preserve"> &lt;=50%</t>
  </si>
  <si>
    <t>51%-60%</t>
  </si>
  <si>
    <t>61%-85%</t>
  </si>
  <si>
    <t>Gestión Integrada</t>
  </si>
  <si>
    <t>7. Subdirección de Gestión Corporativa</t>
  </si>
  <si>
    <t>Cumplimiento de las acciones de los subsistemas</t>
  </si>
  <si>
    <t xml:space="preserve"> =80 Y &lt;95</t>
  </si>
  <si>
    <t>Subsistemas del SIG  que cuenten con indicadores</t>
  </si>
  <si>
    <t>Coordinación SIG</t>
  </si>
  <si>
    <t>Directivos, Oficina Asesora de Planeación, coordinadores y referentes del SIG</t>
  </si>
  <si>
    <t>Gestión Asuntos Jurídicos</t>
  </si>
  <si>
    <t>medir el cumplimiento de la eficacia de los trabajadores de la Oficina de control interno disciplinarios.</t>
  </si>
  <si>
    <t>El indicador se calcula sobre los procesos impulsados</t>
  </si>
  <si>
    <t>libro de registro de procesos aperturados.
Tabla de Excel donde resume la gestión de los procesos</t>
  </si>
  <si>
    <t>&lt;50%</t>
  </si>
  <si>
    <t>Oficina de Control Interno</t>
  </si>
  <si>
    <t>Asistente Administrativa OCDI</t>
  </si>
  <si>
    <t>Coordinador OCDI</t>
  </si>
  <si>
    <t>Directivos</t>
  </si>
  <si>
    <t>cumplimiento del programa de capacitación de CID en las estaciones de la UAECOB</t>
  </si>
  <si>
    <t>Prevenir y capacitar a los funcionarios de la UAECOB en los diferentes aspectos disciplinarios</t>
  </si>
  <si>
    <t xml:space="preserve">Seguimiento al cronograma de capacitación </t>
  </si>
  <si>
    <t>(Número de estaciones capacitadas en temas de prevención / total de las estaciones *100</t>
  </si>
  <si>
    <t>Actas de asistencia y desarrollo de la metodología planificada.
Responsables de las capacitaciones.</t>
  </si>
  <si>
    <t>&gt;51 y &lt; 81</t>
  </si>
  <si>
    <t xml:space="preserve"> =80 Y &lt;100</t>
  </si>
  <si>
    <t>Tiempo de respuesta para decisión de quejas.</t>
  </si>
  <si>
    <t>oportunidad en los tiempos de respuesta</t>
  </si>
  <si>
    <t>Inicio, durante y final del proceso que respuesta</t>
  </si>
  <si>
    <t>Actas de reparto y libro apertura de procesos.</t>
  </si>
  <si>
    <t>Gestión de PQRS</t>
  </si>
  <si>
    <t>Medición del nivel de satisfacción general del ciudadano en los puntos de atención de la UAECOB.</t>
  </si>
  <si>
    <t>Medir el nivel de satisfacción en cuanto a tiempo de respuesta, claridad de la información y trato digno. En el punto principal y red CADE</t>
  </si>
  <si>
    <t>Personal
Físicos(Papelería, Espacio adecuado)
Tecnológicos (encuestas Tabuladas en Excel)</t>
  </si>
  <si>
    <t>Final del ejercicio de atención se mide la satisfacción del ciudadano</t>
  </si>
  <si>
    <t>(% del promedio  de calificación positiva de la encuesta.)</t>
  </si>
  <si>
    <t>Encuestas físicas diligenciadas por la ciudadanía</t>
  </si>
  <si>
    <t>&lt;=75%</t>
  </si>
  <si>
    <t>(&gt;= 76% y &lt; 85%)</t>
  </si>
  <si>
    <t xml:space="preserve"> =85% Y &lt;95%</t>
  </si>
  <si>
    <t>&gt;=95 %</t>
  </si>
  <si>
    <t>Servicio al Ciudadano Procedimiento Satisfacción Ciudadana</t>
  </si>
  <si>
    <t xml:space="preserve">Apoyo a la coordinación y 
Coordinador del Área 
</t>
  </si>
  <si>
    <t>Directivos
Coordinadores 
(Entes de Control Veeduría Distrital y Secretaría general)</t>
  </si>
  <si>
    <t>Oportunidad de las respuestas de los PQRS ingresados a la entidad, y serados en el aplicativo SDQS</t>
  </si>
  <si>
    <t xml:space="preserve">Medir la oportunidad de respuesta al ciudadano, de acuerdo a los tiempos de Ley </t>
  </si>
  <si>
    <t>Sistema Distrital de Quejas y Soluciones y recurso humano</t>
  </si>
  <si>
    <t>Se hace seguimiento durante el proceso de la respuesta de las PQRS</t>
  </si>
  <si>
    <t>Numero de PQRS - SDQS contestadas en los términos de Ley/ Sobre las  PQRS recibidas para la gestión*100</t>
  </si>
  <si>
    <t xml:space="preserve">Sistemas SDQS Reporte de Gestión </t>
  </si>
  <si>
    <t xml:space="preserve">Mensual </t>
  </si>
  <si>
    <t>&lt;=80%</t>
  </si>
  <si>
    <t>(&gt;= 81% y &lt; 89%)</t>
  </si>
  <si>
    <t xml:space="preserve"> =89% Y &lt;95%</t>
  </si>
  <si>
    <t>Servicio al Ciudadano Procedimiento Satisfacción Ciudadana PQRS</t>
  </si>
  <si>
    <t xml:space="preserve">Satisfacción ciudadana, frente a la respuesta de fondo </t>
  </si>
  <si>
    <t xml:space="preserve">Medir la satisfacción ciudadana, frente a la respuesta generada </t>
  </si>
  <si>
    <t xml:space="preserve">Recursos tecnológicos, humanos Sistema distrital de Quejas y Soluciones </t>
  </si>
  <si>
    <t>Final del ejercicio en la respuesta generada</t>
  </si>
  <si>
    <t>Encuesta realizada vía telefónicamente por el área a la ciudadanía</t>
  </si>
  <si>
    <t>(&gt;=76% y &lt; 85%)</t>
  </si>
  <si>
    <t xml:space="preserve"> =85% Y &lt;90%</t>
  </si>
  <si>
    <t>&gt;=90 %</t>
  </si>
  <si>
    <t>Servicio al Ciudadano Procedimiento Peticiones, Quejas y Reclamos (PQRS)</t>
  </si>
  <si>
    <t>Gestión Administrativa</t>
  </si>
  <si>
    <t xml:space="preserve">Reducción en el Consumo de agua </t>
  </si>
  <si>
    <t>&lt;1%</t>
  </si>
  <si>
    <t>Gestión Ambiental</t>
  </si>
  <si>
    <t>Profesional de Gestión Ambiental</t>
  </si>
  <si>
    <t>Coordinación de Gestión Ambiental</t>
  </si>
  <si>
    <t>Reducción en el Consumo de energía</t>
  </si>
  <si>
    <t xml:space="preserve">Reducción en el Consumo de gas </t>
  </si>
  <si>
    <t>Gestión Financiera</t>
  </si>
  <si>
    <t>Cuentas rechazadas por el área financiera</t>
  </si>
  <si>
    <t>verificar el cumplimiento de los requisitos para la presentación y tramite de las cuentas de cobro de la UAECOB</t>
  </si>
  <si>
    <t>Personal de área
Herramientas Informáticas</t>
  </si>
  <si>
    <t>Final del ejercicio cuando se revisa y se tramita las cuentas de cobro</t>
  </si>
  <si>
    <t>(Cuentas rechazadas / Cuentas radicadas)*100</t>
  </si>
  <si>
    <t>Financiera, lista de chequeo y se registra en Excel para tramite de devolución</t>
  </si>
  <si>
    <t>&gt; 4%</t>
  </si>
  <si>
    <t>&gt;1% y &lt; 4%</t>
  </si>
  <si>
    <t>Pagos</t>
  </si>
  <si>
    <t>Profesional Especializado Financiera</t>
  </si>
  <si>
    <t>Dirección y Subdirección Gestión Corporativa, SIG</t>
  </si>
  <si>
    <t>Pagos de cuentas de cobro rechazados por la tesorería distrital</t>
  </si>
  <si>
    <t>Revisar y mantener actualizado los datos y estado de las cuentas bancarias minimizar el rechazo de los pagos.</t>
  </si>
  <si>
    <t>(Cuentas rechazadas de pago por la Tesorería Distrital / Cuentas radicadas)*100</t>
  </si>
  <si>
    <t>Reporte de las cuentas no pagadas por la tesorería Distrital</t>
  </si>
  <si>
    <t>Tesorería Distrital, Dirección y Subdirección Gestión Corporativa, SIG</t>
  </si>
  <si>
    <t>Giros realizados</t>
  </si>
  <si>
    <t>Medir la ejecución real de la entidad (Para mostrar la relación con lo ejecutado y mostrar avance significativo)</t>
  </si>
  <si>
    <t>Personal de área
Herramientas Informáticas, registros</t>
  </si>
  <si>
    <t>Seguimiento mensual de acuerdo a lo ejecutado
Depende del nivel de ejecución es proporcional al nivel de los giros.</t>
  </si>
  <si>
    <t>(Giros realizados a la fecha / Presupuesto comprometido)*100</t>
  </si>
  <si>
    <t>Ejecución presupuestal del periodo</t>
  </si>
  <si>
    <t>Ejecución Presupuestal</t>
  </si>
  <si>
    <t>SHD, Dirección, Subdirección Gestión Corporativa, Oficina Asesora Planeación y SIG</t>
  </si>
  <si>
    <t>Reservas giradas</t>
  </si>
  <si>
    <t>Que pasivos exigibles (cuentas susceptibles de pago posteriormente)  que Voy a generar</t>
  </si>
  <si>
    <t>Seguimiento mensual de acuerdo a lo ejecutado</t>
  </si>
  <si>
    <t>(Reservas giradas a la fecha / reservas presupuestadas del año anterior)*100</t>
  </si>
  <si>
    <t>Disponibilidades presupuestales por comprometer</t>
  </si>
  <si>
    <t>Medir el nivel de disponibidades presupuestales sin comprometer</t>
  </si>
  <si>
    <t>(CDP pendientes por comprometer/ Total de disponibilidades solicitadas)</t>
  </si>
  <si>
    <t xml:space="preserve"> &gt; 39% y &lt; =26%</t>
  </si>
  <si>
    <t>Dirección, Subdirección Gestión Corporativa, Oficina Asesora Jurídica y SIG</t>
  </si>
  <si>
    <t>Nivel de Ejecución presupuestal</t>
  </si>
  <si>
    <t>Cumplimiento de la ejecución presupuestal asignado a la UAECOB.</t>
  </si>
  <si>
    <t xml:space="preserve">(Presupuesto comprometido/Presupuesto asignado*100) </t>
  </si>
  <si>
    <t>Transferencias primarias documentales</t>
  </si>
  <si>
    <t>Cumplir con la transferencia primaria al archivo central de acuerdo al tiempo de retención de la documentación de la UAECOB</t>
  </si>
  <si>
    <t>Anual</t>
  </si>
  <si>
    <t>Personal y tecnológicos</t>
  </si>
  <si>
    <t>Por Demanda</t>
  </si>
  <si>
    <t>final de cada año</t>
  </si>
  <si>
    <t>(Número de Transferencias realizadas / Número Transferencias programadas)*100</t>
  </si>
  <si>
    <t>Archivos de gestión de cada Área</t>
  </si>
  <si>
    <t>Anual (trimestre posterior a la recolección)</t>
  </si>
  <si>
    <t xml:space="preserve"> &lt; = 50%</t>
  </si>
  <si>
    <t>&gt; 50% y &lt; =80%</t>
  </si>
  <si>
    <t>&gt;81% y &lt; 100%</t>
  </si>
  <si>
    <t>Gestión Documental</t>
  </si>
  <si>
    <t>Técnico de Gestión Documental</t>
  </si>
  <si>
    <t>Coordinador de Gestión Documental</t>
  </si>
  <si>
    <t>Oficina Asesora de Planeación, Sistema Integrado de Gestión y Dirección</t>
  </si>
  <si>
    <t>Gestión de Infraestructura</t>
  </si>
  <si>
    <t>Solicitudes de mantenimiento de locativas atendidas</t>
  </si>
  <si>
    <t>Evaluar el nivel de atención frente a las necesidades locativas.</t>
  </si>
  <si>
    <t>Físicos y humanos del Área de infraestructura</t>
  </si>
  <si>
    <t>Cortes mensuales durante el año, evaluando solicitudes atendidas y pendientes.</t>
  </si>
  <si>
    <t>(Mantenimiento de locativas atendidas/ Necesidades identificadas)*100</t>
  </si>
  <si>
    <t>Las solicitudes que nos hacen a través del correo y la información  reportada tiene como fundamento las actas de obra, la programación y priorización de la inversión, además de la atención de urgencias.</t>
  </si>
  <si>
    <t>&gt; 80</t>
  </si>
  <si>
    <t>Área de Infraestructura</t>
  </si>
  <si>
    <t>Apoyo de Infraestructura</t>
  </si>
  <si>
    <t>Coordinador de Infraestructura</t>
  </si>
  <si>
    <t xml:space="preserve">Subdirección de Gestión Corporativa, Oficina Asesora de Planeación </t>
  </si>
  <si>
    <t>oportunidad de correspondencia externa por parte de la mensajería contratada</t>
  </si>
  <si>
    <t>Realizar seguimiento a los documentos que se envían por correspondencia externa que son entregados de manera oportuna por la mensajería contratada</t>
  </si>
  <si>
    <t>Personal y tecnológico</t>
  </si>
  <si>
    <t>Se recolecta la información diariamente, cuando se entrega la correspondencia externa</t>
  </si>
  <si>
    <t>Número de documentos entregados por los mensajeros de manera externa en el periodo/número total de documentos relacionados en la planilla de correspondencia en el periodo*100</t>
  </si>
  <si>
    <t>Planilla de comunicaciones oficiales enviadas</t>
  </si>
  <si>
    <t>&gt;50 y &lt;80%</t>
  </si>
  <si>
    <t>Área Administrativa</t>
  </si>
  <si>
    <t>Auxiliar Administrativo</t>
  </si>
  <si>
    <t>Coordinador Área Administrativa</t>
  </si>
  <si>
    <t>Todas las Áreas de la UAE Cuerpo Oficial de Bomberos</t>
  </si>
  <si>
    <t>Servidores retirados con inventario a cargo</t>
  </si>
  <si>
    <t>Humanos y tecnológicos</t>
  </si>
  <si>
    <t>Sistema PCT</t>
  </si>
  <si>
    <t>Gestión Integral de Vehículos y Equipos</t>
  </si>
  <si>
    <t>8. Subdirección Logística</t>
  </si>
  <si>
    <t>Disponibilidad del parque automotor de primera respuesta para la atención de incidentes y emergencias en la ciudad.</t>
  </si>
  <si>
    <t>Verificar mensualmente la Disponibilidad del parque automotor de *primera respuesta  para la atención de incidentes y emergencias en la ciudad.</t>
  </si>
  <si>
    <t>Durante el proceso y monitoreo de la disponibilidad de vehículos.</t>
  </si>
  <si>
    <t>Base de datos (Control líder del Parque automotor)</t>
  </si>
  <si>
    <t>Monitoreo Diario</t>
  </si>
  <si>
    <t>PARQUE AUTOMOTOR</t>
  </si>
  <si>
    <t>LIDER DEL PARQUE AUTOMOTOR</t>
  </si>
  <si>
    <t>LIDER DEL PARQUE AUTOMOTOR
SUBDIRECTOR LOGISTICA</t>
  </si>
  <si>
    <t>SUBDIRECCION LOGISTICA
DIRECCION
SUBDIRECCION OPERATIVA
PLANEACION</t>
  </si>
  <si>
    <t>Tiempo de respuesta en la ejecución de mantenimientos correctivos frecuentes en taller a los vehículos de la UAECOB.</t>
  </si>
  <si>
    <t>Identificar el tiempo promedio para atención de actividades de mantenimiento correctivo frecuente con el fin de proyectar la programación de mantenimientos para la disponibilidad de vehículos.</t>
  </si>
  <si>
    <t>Tiempo (Días)</t>
  </si>
  <si>
    <t>Disponibilidad del Equipo menor (mayor frecuencia y/o rotación) para la atención de incidentes y emergencias en la ciudad.</t>
  </si>
  <si>
    <t>Verificar mensualmente la Disponibilidad del Equipo menor (mayor frecuencia de utilización) para la atención de incidentes y emergencias en la ciudad.</t>
  </si>
  <si>
    <t xml:space="preserve">*Personal (Técnicos administrativos y uniformados)
*Físicos
*Tecnológicos </t>
  </si>
  <si>
    <t>Durante el proceso y monitoreo de la disponibilidad de Equipo menor (mayor frecuencia y/o rotación).</t>
  </si>
  <si>
    <t>Base de datos</t>
  </si>
  <si>
    <t>Monitoreo Semanal</t>
  </si>
  <si>
    <t>EQUIPO MENOR</t>
  </si>
  <si>
    <t>LIDER EQUIPO MENOR</t>
  </si>
  <si>
    <t>LIDER DE EQUIPO MENOR 
SUBDIRECTOR LOGISTICA</t>
  </si>
  <si>
    <t xml:space="preserve">SUBDIRECCION LOGISTICA
DIRECCION
PLANEACION
SUBDIRECCION OPERATIVA
</t>
  </si>
  <si>
    <t>Tiempo de respuesta para la realización de mantenimientos correctivos del equipo menor (mayor frecuencia y/o rotación) de la UAECOB.</t>
  </si>
  <si>
    <t>Monitoreo mensual</t>
  </si>
  <si>
    <t>Gestión Logística en Emergencias</t>
  </si>
  <si>
    <t>Contratos de suministros en Ejecución (de Consumo y Controlados) de la Subdirección Logística</t>
  </si>
  <si>
    <t>SUBDIRECTOR LOGISTICO</t>
  </si>
  <si>
    <t>Evaluar el nivel de Eficiencia de disponibilidad de logística para la atención de emergencias según activaciones realizadas por personal operativo</t>
  </si>
  <si>
    <t>Nivel de eficiencia de las activaciones a Logística en Emergencias, incidentes, eventos y suministros</t>
  </si>
  <si>
    <t>Durante el proceso y monitoreo de la disponibilidad de activaciones requeridas.</t>
  </si>
  <si>
    <t>(Total de emergencias apoyadas por el área logística en emergencias)/ (Total de solicitudes de apoyo logístico a las emergencias hechas a través de la central de radio)*100</t>
  </si>
  <si>
    <t xml:space="preserve">Reporte por Personal Uniformados B3 Logística
La información se obtiene del reporte de Central de Radio y las bitácoras de los equipos operativos a cargo de la atención de logística en emergencias y eventos
</t>
  </si>
  <si>
    <t>LOGISTICA PARA SUMINISTROS EN EMERGENCIA</t>
  </si>
  <si>
    <t>PERSONAL UNIFORMADO B3</t>
  </si>
  <si>
    <t>Gestión del Talento Humano</t>
  </si>
  <si>
    <t>9. Subdirección de Gestión Humana</t>
  </si>
  <si>
    <t>Cumplimiento del programa de Bienestar</t>
  </si>
  <si>
    <t>Hacer seguimiento a la ejecución de las actividades de bienestar establecidas</t>
  </si>
  <si>
    <t>El indicador se calcula en el desarrollo de las actividades en el año</t>
  </si>
  <si>
    <t>(Actividades de Bienestar Desarrolladas/Actividades de Bienestar Establecidas para el periodo) *100%</t>
  </si>
  <si>
    <t>área de Bienestar- actividades de bienestar realizadas</t>
  </si>
  <si>
    <t>&gt;= 75% y &lt;85%</t>
  </si>
  <si>
    <t>&gt;= 85% &lt;= 95%</t>
  </si>
  <si>
    <t>SGH- BIENESTAR</t>
  </si>
  <si>
    <t>Profesional Universitario área de Bienestar</t>
  </si>
  <si>
    <t>Subdirección de Gestión Humana, Alta Dirección, Entidades de Control (contraloría)</t>
  </si>
  <si>
    <t>Participación en el programa de Bienestar</t>
  </si>
  <si>
    <t>(Número de servidores públicos que participan programas B.S / Total de funcionarios programados B.S.) *100</t>
  </si>
  <si>
    <t>&lt; 70%</t>
  </si>
  <si>
    <t>&gt;= 70% y &lt;80%</t>
  </si>
  <si>
    <t>&gt;= 80% &lt;= 95%</t>
  </si>
  <si>
    <t>Evaluación a la capacitación impartida</t>
  </si>
  <si>
    <t>Hacer seguimiento a la efectividad de la capacitación</t>
  </si>
  <si>
    <t>Al final de cada proceso de capacitación</t>
  </si>
  <si>
    <t>Efectividad</t>
  </si>
  <si>
    <t>(Número de calificaciones satisfactorias y sobresalientes / Total de participantes )*100%</t>
  </si>
  <si>
    <t>Consolidado resultados de evaluaciones</t>
  </si>
  <si>
    <t>&lt; 80%</t>
  </si>
  <si>
    <t>≥ 80% y &lt;85%</t>
  </si>
  <si>
    <t>&gt;= 85% ≤ 95%</t>
  </si>
  <si>
    <t>SGH- ACADEMIA</t>
  </si>
  <si>
    <t>Profesional Contratista área de ACADEMIA</t>
  </si>
  <si>
    <t>SGH, SOP, Alta Dirección.</t>
  </si>
  <si>
    <t>Cumplimiento en las Actividades Programadas de capacitación</t>
  </si>
  <si>
    <t>Hacer seguimiento al cumplimiento del Plan de Capacitación</t>
  </si>
  <si>
    <t>(Número de capacitaciones ejecutadas / Número de Capacitaciones programadas en el periodo)*100</t>
  </si>
  <si>
    <t>Base de datos e ADAMDEMIA de cursos de capacitación realizados</t>
  </si>
  <si>
    <t>&gt;= 85% ≤95%</t>
  </si>
  <si>
    <t>Tasa de Accidentalidad</t>
  </si>
  <si>
    <t>Hacer seguimiento a la frecuencia de accidentes incapacitantes</t>
  </si>
  <si>
    <t>AL final de cada periodo</t>
  </si>
  <si>
    <t>(Número de accidentes incapacitantes / Total de funcionarios)*100</t>
  </si>
  <si>
    <t>Los datos se obtienen de la bases de datos de accidentes de trabajo de la UAECOB, la cual se verifica periódicamente con la información enviada por ARL POSITIVA</t>
  </si>
  <si>
    <t>&gt;7%</t>
  </si>
  <si>
    <t>≥5% y ≤7%</t>
  </si>
  <si>
    <t xml:space="preserve">≥ 3,5% y ≤5% </t>
  </si>
  <si>
    <t>&lt; 3,5%</t>
  </si>
  <si>
    <t>SGH- SYST</t>
  </si>
  <si>
    <t>SGH- Profesional Especializado SYST</t>
  </si>
  <si>
    <t>Índice de Ausentismo por enfermedad común</t>
  </si>
  <si>
    <t>Conocer la cantidad de horas hombres perdidas por enfermedad común respecto a las HHT en el período</t>
  </si>
  <si>
    <t>(HH perdidos por EC en el periodo / Número H.H. Trabajadas en el periodo)*100</t>
  </si>
  <si>
    <t>Los datos se obtienen de la bases de datos de ausentismo de la UAECOB</t>
  </si>
  <si>
    <t xml:space="preserve">≥ 4% y ≤5% </t>
  </si>
  <si>
    <t>&lt; 4%</t>
  </si>
  <si>
    <t>RESPONSABLES - INDICADOR</t>
  </si>
  <si>
    <t>Meta</t>
  </si>
  <si>
    <t>Autos impulsados por abogados</t>
  </si>
  <si>
    <t>Número de procesos impulsados/Número de abogados</t>
  </si>
  <si>
    <t>&lt;=7</t>
  </si>
  <si>
    <t>&gt;8 - &lt;11</t>
  </si>
  <si>
    <t>(=)11 y &lt;13</t>
  </si>
  <si>
    <t>(=)13</t>
  </si>
  <si>
    <t>&gt;15</t>
  </si>
  <si>
    <t>&lt;=15 y &gt;=13</t>
  </si>
  <si>
    <t>&lt;=12 y &gt;=11</t>
  </si>
  <si>
    <t>&lt;=10</t>
  </si>
  <si>
    <t>&lt;</t>
  </si>
  <si>
    <t>No aplica</t>
  </si>
  <si>
    <t>La meta del 56% corresponde a lo programado para el primer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</si>
  <si>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Reunión de seguimiento con los responsables del presupuesto.</t>
  </si>
  <si>
    <t>Excelente</t>
  </si>
  <si>
    <t>&gt;80%</t>
  </si>
  <si>
    <t>Etiquetas de fila</t>
  </si>
  <si>
    <t>Total general</t>
  </si>
  <si>
    <t>Cuenta de DESEMPEÑO FINAL 1erTRIMESTRE</t>
  </si>
  <si>
    <t>Etiquetas de columna</t>
  </si>
  <si>
    <t>INDICADORES</t>
  </si>
  <si>
    <t>&lt;=60%</t>
  </si>
  <si>
    <t>(&gt; 60% y &lt;=80%)</t>
  </si>
  <si>
    <t>(&gt;80% y &lt;100%)</t>
  </si>
  <si>
    <t>Objetivos Estrategicos</t>
  </si>
  <si>
    <t>RESULTADO</t>
  </si>
  <si>
    <t>La meta del 87% corresponde a lo programado acumulado  para el segundo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</si>
  <si>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DESEMPEÑO FINAL 2do TRIMESTRE</t>
  </si>
  <si>
    <t>Cuenta de DESEMPEÑO FINAL 2do TRIMESTRE</t>
  </si>
  <si>
    <t>META 2DO TRIMESTRE</t>
  </si>
  <si>
    <t>Medir el cumplimiento en la atención de incidentes reportados a la mesa de ayuda mediante el aplicativo de reporte de incidentes tecnologicos</t>
  </si>
  <si>
    <t>*Reportes Aplicativo del reporte de incidencias tecnologicas.
*Personal Mesa de Ayuda</t>
  </si>
  <si>
    <t>(Casos cerrados y/o solucionados/ No. de casos reportados)*100</t>
  </si>
  <si>
    <t>Aplicativo de reporte de incidentes de tecnologia</t>
  </si>
  <si>
    <t>Andrés Veloza Garibello /Alvaro Andres Diaz Caicedo</t>
  </si>
  <si>
    <t>Medir la disponibilidad de los aplicativos misionales y funcionales de la entidad</t>
  </si>
  <si>
    <t>*Reportes de la disponibilidad de los aplicativos misionales y funcionales de la entidad(logs, etc.)
*Informes mensuales de incidentes</t>
  </si>
  <si>
    <t>PROMEDIO (Avance ponderado de los productos de los planes de acción por Dependencia que hacen parte del Plan de Acción Institucional.</t>
  </si>
  <si>
    <t>PROMEDIO (Avance ponderado de las actividades de los planes de acción por Dependencia que hacen parte del Plan de Acción Institucional.</t>
  </si>
  <si>
    <t>PROMEDIO (Avance ponderado de las actividades del periodo evaluado de los planes de acción por Dependencia que hacen parte del Plan de Acción Institucional.</t>
  </si>
  <si>
    <t xml:space="preserve">Radicado Coris de Derechos de Petición
</t>
  </si>
  <si>
    <t>&lt;=45%</t>
  </si>
  <si>
    <t>Eficacia acciones SIG-MIPG</t>
  </si>
  <si>
    <t>Medir la eficacia de las acciones plantedas para el SIG</t>
  </si>
  <si>
    <t xml:space="preserve">Final de cada trimestre </t>
  </si>
  <si>
    <t>(# acciones efectivas en el periodo / # acciones reportadas) * 100%</t>
  </si>
  <si>
    <t>Evidencia cualitativa o cuantitativa de la eficacia de las acciones</t>
  </si>
  <si>
    <t>&lt;50</t>
  </si>
  <si>
    <t>&gt;=50 y 60%</t>
  </si>
  <si>
    <t>&gt;=61 y 80%</t>
  </si>
  <si>
    <t xml:space="preserve">Líderes de los Subprocesos SIG
</t>
  </si>
  <si>
    <t>Gestion integrada</t>
  </si>
  <si>
    <t>Cumplimiento del programa de capacitación PIGA en la UAECOB</t>
  </si>
  <si>
    <t>Socializar al personal de la UAECOB, en el ahorro y uso eficiente de los recursos (agua, energía, gas y papel)</t>
  </si>
  <si>
    <t>(Número capacitaciones  realizadas / Número de capacitaciones programadas) *100</t>
  </si>
  <si>
    <t>Actas de asistencia y desarrollo de la metodología planificada.</t>
  </si>
  <si>
    <t>&gt;51 y &lt; 80</t>
  </si>
  <si>
    <t>Comparativo de faltantes del inventario</t>
  </si>
  <si>
    <t xml:space="preserve">Identificar faltantes del inventario </t>
  </si>
  <si>
    <t>Disminuir el 10% de la desviación respecto al semestre anterior</t>
  </si>
  <si>
    <t>Reporte emitido por el área de almacen</t>
  </si>
  <si>
    <t>Existencias según PCT/ Inventario efectuado</t>
  </si>
  <si>
    <t>&lt; 8%</t>
  </si>
  <si>
    <t>&lt; 8% y &gt; 9.9%</t>
  </si>
  <si>
    <t>Alamcen</t>
  </si>
  <si>
    <t>Profesional de Almacen</t>
  </si>
  <si>
    <t xml:space="preserve">Excelente </t>
  </si>
  <si>
    <t>(en blanco)</t>
  </si>
  <si>
    <t>Profesional de Gestión Ambiental, Coordinación de Gestión Ambiental, Control Interno, Oficina Asesora de Planeación, Entes de Control, Gestión Administrativa</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</si>
  <si>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</si>
  <si>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2. Generar corresponsabilidad del riesgo mediante la prevención, mitigación, transferencia y preparación con la comunidad ante el riesgo de incendios, incidentes con materiales peligrosos y rescates en general.</t>
  </si>
  <si>
    <t>3. Consolidar la Gestión del Conocimiento a través del modelo de Gestión del Riesgo y sus líneas de acción.</t>
  </si>
  <si>
    <t>4. Fortalecer la capacidad de gestión y desarrollo institucional e interinstitucional, para consolidar la modernización de la UAECOB y llevarla a la excelencia.</t>
  </si>
  <si>
    <t>Número</t>
  </si>
  <si>
    <t>Buscar estrategias que permitan mejorar el tiempo de respuesta durante el año 2020  de acuerdo con  el  Indicador PMR - Meta Plan (tiempo estimado 2018 ≤ 8:30 minutos.)</t>
  </si>
  <si>
    <t>Durante el proceso, de acuerdo a los reportes diarios del residente del taller.</t>
  </si>
  <si>
    <t xml:space="preserve">Informe diario enviado por el residente del taller  y base de datos del líder parque automotor. </t>
  </si>
  <si>
    <t>Meta programada</t>
  </si>
  <si>
    <t>UNIDAD ADMINISTRATIVA ESPECIAL CUERPO OFICIAL BOMBEROS DE BOGOTÁ
TABLERO DE INDICADORES 
VIGENCIA 2020</t>
  </si>
  <si>
    <r>
      <t xml:space="preserve">Número total de procesos/ Promedio días </t>
    </r>
    <r>
      <rPr>
        <i/>
        <sz val="13"/>
        <rFont val="Arial"/>
        <family val="2"/>
      </rPr>
      <t>(fecha de apertura-fecha de acta de reparto</t>
    </r>
    <r>
      <rPr>
        <sz val="13"/>
        <rFont val="Arial"/>
        <family val="2"/>
      </rPr>
      <t>)</t>
    </r>
  </si>
  <si>
    <r>
      <rPr>
        <u/>
        <sz val="13"/>
        <color theme="1"/>
        <rFont val="Arial"/>
        <family val="2"/>
      </rPr>
      <t>&lt;</t>
    </r>
    <r>
      <rPr>
        <sz val="13"/>
        <color theme="1"/>
        <rFont val="Arial"/>
        <family val="2"/>
      </rPr>
      <t>50%</t>
    </r>
  </si>
  <si>
    <r>
      <t xml:space="preserve"> </t>
    </r>
    <r>
      <rPr>
        <u/>
        <sz val="13"/>
        <color theme="1"/>
        <rFont val="Arial"/>
        <family val="2"/>
      </rPr>
      <t>&gt;</t>
    </r>
    <r>
      <rPr>
        <sz val="13"/>
        <color theme="1"/>
        <rFont val="Arial"/>
        <family val="2"/>
      </rPr>
      <t xml:space="preserve"> 51% y </t>
    </r>
    <r>
      <rPr>
        <u/>
        <sz val="13"/>
        <color theme="1"/>
        <rFont val="Arial"/>
        <family val="2"/>
      </rPr>
      <t>&lt;</t>
    </r>
    <r>
      <rPr>
        <sz val="13"/>
        <color theme="1"/>
        <rFont val="Arial"/>
        <family val="2"/>
      </rPr>
      <t xml:space="preserve"> 79%</t>
    </r>
  </si>
  <si>
    <r>
      <rPr>
        <u/>
        <sz val="13"/>
        <color theme="1"/>
        <rFont val="Arial"/>
        <family val="2"/>
      </rPr>
      <t>&gt;</t>
    </r>
    <r>
      <rPr>
        <sz val="13"/>
        <color theme="1"/>
        <rFont val="Arial"/>
        <family val="2"/>
      </rPr>
      <t xml:space="preserve">80 y </t>
    </r>
    <r>
      <rPr>
        <u/>
        <sz val="13"/>
        <color theme="1"/>
        <rFont val="Arial"/>
        <family val="2"/>
      </rPr>
      <t>&lt;</t>
    </r>
    <r>
      <rPr>
        <sz val="13"/>
        <color theme="1"/>
        <rFont val="Arial"/>
        <family val="2"/>
      </rPr>
      <t xml:space="preserve"> 94%</t>
    </r>
  </si>
  <si>
    <r>
      <rPr>
        <u/>
        <sz val="13"/>
        <color theme="1"/>
        <rFont val="Arial"/>
        <family val="2"/>
      </rPr>
      <t>&gt;</t>
    </r>
    <r>
      <rPr>
        <sz val="13"/>
        <color theme="1"/>
        <rFont val="Arial"/>
        <family val="2"/>
      </rPr>
      <t>95%</t>
    </r>
  </si>
  <si>
    <r>
      <rPr>
        <u/>
        <sz val="13"/>
        <color theme="1"/>
        <rFont val="Arial"/>
        <family val="2"/>
      </rPr>
      <t>&gt;</t>
    </r>
    <r>
      <rPr>
        <sz val="13"/>
        <color theme="1"/>
        <rFont val="Arial"/>
        <family val="2"/>
      </rPr>
      <t>40%</t>
    </r>
  </si>
  <si>
    <r>
      <t xml:space="preserve">25% y </t>
    </r>
    <r>
      <rPr>
        <u/>
        <sz val="13"/>
        <color theme="1"/>
        <rFont val="Arial"/>
        <family val="2"/>
      </rPr>
      <t>&lt;</t>
    </r>
    <r>
      <rPr>
        <sz val="13"/>
        <color theme="1"/>
        <rFont val="Arial"/>
        <family val="2"/>
      </rPr>
      <t>16</t>
    </r>
  </si>
  <si>
    <r>
      <rPr>
        <u/>
        <sz val="13"/>
        <color theme="1"/>
        <rFont val="Arial"/>
        <family val="2"/>
      </rPr>
      <t>&lt;</t>
    </r>
    <r>
      <rPr>
        <sz val="13"/>
        <color theme="1"/>
        <rFont val="Arial"/>
        <family val="2"/>
      </rPr>
      <t>15%</t>
    </r>
  </si>
  <si>
    <r>
      <rPr>
        <u/>
        <sz val="13"/>
        <color theme="1"/>
        <rFont val="Arial"/>
        <family val="2"/>
      </rPr>
      <t>&gt;</t>
    </r>
    <r>
      <rPr>
        <sz val="13"/>
        <color theme="1"/>
        <rFont val="Arial"/>
        <family val="2"/>
      </rPr>
      <t xml:space="preserve">80 y </t>
    </r>
    <r>
      <rPr>
        <u/>
        <sz val="13"/>
        <color theme="1"/>
        <rFont val="Arial"/>
        <family val="2"/>
      </rPr>
      <t>&lt;</t>
    </r>
    <r>
      <rPr>
        <sz val="13"/>
        <color theme="1"/>
        <rFont val="Arial"/>
        <family val="2"/>
      </rPr>
      <t xml:space="preserve"> 99%</t>
    </r>
  </si>
  <si>
    <r>
      <rPr>
        <u/>
        <sz val="13"/>
        <color theme="1"/>
        <rFont val="Arial"/>
        <family val="2"/>
      </rPr>
      <t>&gt;</t>
    </r>
    <r>
      <rPr>
        <sz val="13"/>
        <color theme="1"/>
        <rFont val="Arial"/>
        <family val="2"/>
      </rPr>
      <t>50% Y &lt;70%</t>
    </r>
  </si>
  <si>
    <r>
      <rPr>
        <u/>
        <sz val="13"/>
        <color theme="1"/>
        <rFont val="Arial"/>
        <family val="2"/>
      </rPr>
      <t>&gt;</t>
    </r>
    <r>
      <rPr>
        <sz val="13"/>
        <color theme="1"/>
        <rFont val="Arial"/>
        <family val="2"/>
      </rPr>
      <t>70% Y &lt;=80%</t>
    </r>
  </si>
  <si>
    <r>
      <t>&gt;</t>
    </r>
    <r>
      <rPr>
        <sz val="13"/>
        <color theme="1"/>
        <rFont val="Arial"/>
        <family val="2"/>
      </rPr>
      <t xml:space="preserve"> 10%</t>
    </r>
  </si>
  <si>
    <r>
      <rPr>
        <u/>
        <sz val="13"/>
        <color theme="1"/>
        <rFont val="Arial"/>
        <family val="2"/>
      </rPr>
      <t>&gt;</t>
    </r>
    <r>
      <rPr>
        <sz val="13"/>
        <color theme="1"/>
        <rFont val="Arial"/>
        <family val="2"/>
      </rPr>
      <t>20%</t>
    </r>
  </si>
  <si>
    <r>
      <rPr>
        <b/>
        <sz val="13"/>
        <color theme="1"/>
        <rFont val="Arial"/>
        <family val="2"/>
      </rPr>
      <t>PROMEDIO</t>
    </r>
    <r>
      <rPr>
        <sz val="13"/>
        <color theme="1"/>
        <rFont val="Arial"/>
        <family val="2"/>
      </rPr>
      <t xml:space="preserve"> (Total de vehículos disponibles de 1ra respuesta para la atención/ total de vehículos existentes de 1ra respuesta para la atención)*100</t>
    </r>
  </si>
  <si>
    <r>
      <rPr>
        <u/>
        <sz val="13"/>
        <color theme="1"/>
        <rFont val="Arial"/>
        <family val="2"/>
      </rPr>
      <t>&lt;29</t>
    </r>
    <r>
      <rPr>
        <sz val="13"/>
        <color theme="1"/>
        <rFont val="Arial"/>
        <family val="2"/>
      </rPr>
      <t>%</t>
    </r>
  </si>
  <si>
    <r>
      <t>(</t>
    </r>
    <r>
      <rPr>
        <u/>
        <sz val="13"/>
        <color theme="1"/>
        <rFont val="Arial"/>
        <family val="2"/>
      </rPr>
      <t>&gt;</t>
    </r>
    <r>
      <rPr>
        <sz val="13"/>
        <color theme="1"/>
        <rFont val="Arial"/>
        <family val="2"/>
      </rPr>
      <t xml:space="preserve"> 30% y </t>
    </r>
    <r>
      <rPr>
        <u/>
        <sz val="13"/>
        <color theme="1"/>
        <rFont val="Arial"/>
        <family val="2"/>
      </rPr>
      <t>&lt;59</t>
    </r>
    <r>
      <rPr>
        <sz val="13"/>
        <color theme="1"/>
        <rFont val="Arial"/>
        <family val="2"/>
      </rPr>
      <t>%)</t>
    </r>
  </si>
  <si>
    <r>
      <t>(</t>
    </r>
    <r>
      <rPr>
        <u/>
        <sz val="13"/>
        <color theme="1"/>
        <rFont val="Arial"/>
        <family val="2"/>
      </rPr>
      <t>&gt;</t>
    </r>
    <r>
      <rPr>
        <sz val="13"/>
        <color theme="1"/>
        <rFont val="Arial"/>
        <family val="2"/>
      </rPr>
      <t xml:space="preserve"> 60% y </t>
    </r>
    <r>
      <rPr>
        <u/>
        <sz val="13"/>
        <color theme="1"/>
        <rFont val="Arial"/>
        <family val="2"/>
      </rPr>
      <t>&lt;89</t>
    </r>
    <r>
      <rPr>
        <sz val="13"/>
        <color theme="1"/>
        <rFont val="Arial"/>
        <family val="2"/>
      </rPr>
      <t>%)</t>
    </r>
  </si>
  <si>
    <r>
      <rPr>
        <u/>
        <sz val="13"/>
        <color theme="1"/>
        <rFont val="Arial"/>
        <family val="2"/>
      </rPr>
      <t>&gt;90</t>
    </r>
    <r>
      <rPr>
        <sz val="13"/>
        <color theme="1"/>
        <rFont val="Arial"/>
        <family val="2"/>
      </rPr>
      <t>%</t>
    </r>
  </si>
  <si>
    <r>
      <rPr>
        <b/>
        <u/>
        <sz val="13"/>
        <color theme="1"/>
        <rFont val="Arial"/>
        <family val="2"/>
      </rPr>
      <t>Promedio mensual</t>
    </r>
    <r>
      <rPr>
        <sz val="13"/>
        <color theme="1"/>
        <rFont val="Arial"/>
        <family val="2"/>
      </rPr>
      <t xml:space="preserve"> (suma de los días de vehículos atendidos por mantenimiento / el numero de  vehículos en mantenimiento)
</t>
    </r>
    <r>
      <rPr>
        <i/>
        <sz val="13"/>
        <color theme="1"/>
        <rFont val="Arial"/>
        <family val="2"/>
      </rPr>
      <t xml:space="preserve">Ref.: </t>
    </r>
    <r>
      <rPr>
        <i/>
        <u/>
        <sz val="13"/>
        <color theme="1"/>
        <rFont val="Arial"/>
        <family val="2"/>
      </rPr>
      <t>Fecha de entrada al taller-fecha de salida del taller</t>
    </r>
    <r>
      <rPr>
        <i/>
        <sz val="13"/>
        <color theme="1"/>
        <rFont val="Arial"/>
        <family val="2"/>
      </rPr>
      <t xml:space="preserve">
</t>
    </r>
  </si>
  <si>
    <r>
      <rPr>
        <u/>
        <sz val="13"/>
        <color theme="1"/>
        <rFont val="Arial"/>
        <family val="2"/>
      </rPr>
      <t>&gt;</t>
    </r>
    <r>
      <rPr>
        <sz val="13"/>
        <color theme="1"/>
        <rFont val="Arial"/>
        <family val="2"/>
      </rPr>
      <t xml:space="preserve"> 21 DIAS</t>
    </r>
  </si>
  <si>
    <r>
      <t>(</t>
    </r>
    <r>
      <rPr>
        <u/>
        <sz val="13"/>
        <color theme="1"/>
        <rFont val="Arial"/>
        <family val="2"/>
      </rPr>
      <t>&gt;</t>
    </r>
    <r>
      <rPr>
        <sz val="13"/>
        <color theme="1"/>
        <rFont val="Arial"/>
        <family val="2"/>
      </rPr>
      <t xml:space="preserve"> 13 DIAS y </t>
    </r>
    <r>
      <rPr>
        <u/>
        <sz val="13"/>
        <color theme="1"/>
        <rFont val="Arial"/>
        <family val="2"/>
      </rPr>
      <t>&lt;</t>
    </r>
    <r>
      <rPr>
        <sz val="13"/>
        <color theme="1"/>
        <rFont val="Arial"/>
        <family val="2"/>
      </rPr>
      <t xml:space="preserve"> 20 DIAS)</t>
    </r>
  </si>
  <si>
    <r>
      <t>(</t>
    </r>
    <r>
      <rPr>
        <u/>
        <sz val="13"/>
        <color theme="1"/>
        <rFont val="Arial"/>
        <family val="2"/>
      </rPr>
      <t>&gt;6</t>
    </r>
    <r>
      <rPr>
        <sz val="13"/>
        <color theme="1"/>
        <rFont val="Arial"/>
        <family val="2"/>
      </rPr>
      <t xml:space="preserve"> DIAS y  </t>
    </r>
    <r>
      <rPr>
        <u/>
        <sz val="13"/>
        <color theme="1"/>
        <rFont val="Arial"/>
        <family val="2"/>
      </rPr>
      <t>&lt;</t>
    </r>
    <r>
      <rPr>
        <sz val="13"/>
        <color theme="1"/>
        <rFont val="Arial"/>
        <family val="2"/>
      </rPr>
      <t xml:space="preserve"> 12 DIAS)</t>
    </r>
  </si>
  <si>
    <r>
      <rPr>
        <u/>
        <sz val="13"/>
        <color theme="1"/>
        <rFont val="Arial"/>
        <family val="2"/>
      </rPr>
      <t>&lt; 5</t>
    </r>
    <r>
      <rPr>
        <sz val="13"/>
        <color theme="1"/>
        <rFont val="Arial"/>
        <family val="2"/>
      </rPr>
      <t xml:space="preserve"> DIAS </t>
    </r>
  </si>
  <si>
    <r>
      <rPr>
        <b/>
        <sz val="13"/>
        <color theme="1"/>
        <rFont val="Arial"/>
        <family val="2"/>
      </rPr>
      <t>PROMEDIO SEMANAL</t>
    </r>
    <r>
      <rPr>
        <sz val="13"/>
        <color theme="1"/>
        <rFont val="Arial"/>
        <family val="2"/>
      </rPr>
      <t xml:space="preserve"> (Total de equipo menor (mayor frecuencia y/o rotación) disponible para la atencion </t>
    </r>
    <r>
      <rPr>
        <b/>
        <sz val="13"/>
        <color theme="1"/>
        <rFont val="Arial"/>
        <family val="2"/>
      </rPr>
      <t>segun base de disponibilidad</t>
    </r>
    <r>
      <rPr>
        <sz val="13"/>
        <color theme="1"/>
        <rFont val="Arial"/>
        <family val="2"/>
      </rPr>
      <t>/ total de equipo menor (mayor frecuencia y/o rotación). para la atención)*100</t>
    </r>
  </si>
  <si>
    <r>
      <rPr>
        <u/>
        <sz val="13"/>
        <color theme="1"/>
        <rFont val="Arial"/>
        <family val="2"/>
      </rPr>
      <t>&lt;</t>
    </r>
    <r>
      <rPr>
        <sz val="13"/>
        <color theme="1"/>
        <rFont val="Arial"/>
        <family val="2"/>
      </rPr>
      <t>29%</t>
    </r>
  </si>
  <si>
    <r>
      <t>(</t>
    </r>
    <r>
      <rPr>
        <u/>
        <sz val="13"/>
        <color theme="1"/>
        <rFont val="Arial"/>
        <family val="2"/>
      </rPr>
      <t>&gt;</t>
    </r>
    <r>
      <rPr>
        <sz val="13"/>
        <color theme="1"/>
        <rFont val="Arial"/>
        <family val="2"/>
      </rPr>
      <t xml:space="preserve"> 30% y </t>
    </r>
    <r>
      <rPr>
        <u/>
        <sz val="13"/>
        <color theme="1"/>
        <rFont val="Arial"/>
        <family val="2"/>
      </rPr>
      <t>&lt;</t>
    </r>
    <r>
      <rPr>
        <sz val="13"/>
        <color theme="1"/>
        <rFont val="Arial"/>
        <family val="2"/>
      </rPr>
      <t>59%)</t>
    </r>
  </si>
  <si>
    <r>
      <t>(</t>
    </r>
    <r>
      <rPr>
        <u/>
        <sz val="13"/>
        <color theme="1"/>
        <rFont val="Arial"/>
        <family val="2"/>
      </rPr>
      <t>&gt;</t>
    </r>
    <r>
      <rPr>
        <sz val="13"/>
        <color theme="1"/>
        <rFont val="Arial"/>
        <family val="2"/>
      </rPr>
      <t xml:space="preserve"> 60% y </t>
    </r>
    <r>
      <rPr>
        <u/>
        <sz val="13"/>
        <color theme="1"/>
        <rFont val="Arial"/>
        <family val="2"/>
      </rPr>
      <t>&lt;84</t>
    </r>
    <r>
      <rPr>
        <sz val="13"/>
        <color theme="1"/>
        <rFont val="Arial"/>
        <family val="2"/>
      </rPr>
      <t>%)</t>
    </r>
  </si>
  <si>
    <r>
      <rPr>
        <u/>
        <sz val="13"/>
        <color theme="1"/>
        <rFont val="Arial"/>
        <family val="2"/>
      </rPr>
      <t>&gt;</t>
    </r>
    <r>
      <rPr>
        <sz val="13"/>
        <color theme="1"/>
        <rFont val="Arial"/>
        <family val="2"/>
      </rPr>
      <t>85%</t>
    </r>
  </si>
  <si>
    <r>
      <rPr>
        <u/>
        <sz val="13"/>
        <color theme="1"/>
        <rFont val="Arial"/>
        <family val="2"/>
      </rPr>
      <t>&lt;</t>
    </r>
    <r>
      <rPr>
        <sz val="13"/>
        <color theme="1"/>
        <rFont val="Arial"/>
        <family val="2"/>
      </rPr>
      <t>59%</t>
    </r>
  </si>
  <si>
    <r>
      <t>(</t>
    </r>
    <r>
      <rPr>
        <u/>
        <sz val="13"/>
        <color theme="1"/>
        <rFont val="Arial"/>
        <family val="2"/>
      </rPr>
      <t>&gt;</t>
    </r>
    <r>
      <rPr>
        <sz val="13"/>
        <color theme="1"/>
        <rFont val="Arial"/>
        <family val="2"/>
      </rPr>
      <t xml:space="preserve"> 60% y </t>
    </r>
    <r>
      <rPr>
        <u/>
        <sz val="13"/>
        <color theme="1"/>
        <rFont val="Arial"/>
        <family val="2"/>
      </rPr>
      <t>&lt;</t>
    </r>
    <r>
      <rPr>
        <sz val="13"/>
        <color theme="1"/>
        <rFont val="Arial"/>
        <family val="2"/>
      </rPr>
      <t>79%)</t>
    </r>
  </si>
  <si>
    <r>
      <t>(</t>
    </r>
    <r>
      <rPr>
        <u/>
        <sz val="13"/>
        <color theme="1"/>
        <rFont val="Arial"/>
        <family val="2"/>
      </rPr>
      <t>&gt;</t>
    </r>
    <r>
      <rPr>
        <sz val="13"/>
        <color theme="1"/>
        <rFont val="Arial"/>
        <family val="2"/>
      </rPr>
      <t xml:space="preserve"> 80% y </t>
    </r>
    <r>
      <rPr>
        <u/>
        <sz val="13"/>
        <color theme="1"/>
        <rFont val="Arial"/>
        <family val="2"/>
      </rPr>
      <t>&lt;</t>
    </r>
    <r>
      <rPr>
        <sz val="13"/>
        <color theme="1"/>
        <rFont val="Arial"/>
        <family val="2"/>
      </rPr>
      <t>89%)</t>
    </r>
  </si>
  <si>
    <r>
      <rPr>
        <u/>
        <sz val="13"/>
        <color theme="1"/>
        <rFont val="Arial"/>
        <family val="2"/>
      </rPr>
      <t>&gt;</t>
    </r>
    <r>
      <rPr>
        <sz val="13"/>
        <color theme="1"/>
        <rFont val="Arial"/>
        <family val="2"/>
      </rPr>
      <t>90%</t>
    </r>
  </si>
  <si>
    <t>15 DIAS</t>
  </si>
  <si>
    <t>ABRIL</t>
  </si>
  <si>
    <t>MAYO</t>
  </si>
  <si>
    <t>JUNIO</t>
  </si>
  <si>
    <r>
      <t xml:space="preserve">En </t>
    </r>
    <r>
      <rPr>
        <b/>
        <sz val="12"/>
        <color theme="1"/>
        <rFont val="Arial"/>
        <family val="2"/>
      </rPr>
      <t>ABRIL</t>
    </r>
    <r>
      <rPr>
        <sz val="12"/>
        <color theme="1"/>
        <rFont val="Arial"/>
        <family val="2"/>
      </rPr>
      <t xml:space="preserve"> se encuentra disponible el </t>
    </r>
    <r>
      <rPr>
        <b/>
        <sz val="12"/>
        <color theme="1"/>
        <rFont val="Arial"/>
        <family val="2"/>
      </rPr>
      <t>87%</t>
    </r>
    <r>
      <rPr>
        <sz val="12"/>
        <color theme="1"/>
        <rFont val="Arial"/>
        <family val="2"/>
      </rPr>
      <t xml:space="preserve">  de los equipos Menores de Mayor rotacion  para la operación en cuanto a: motosierras, motobombas, mototrozadoras, generadores, equipo rescate vehicular.  Dando como resultado un indicador con Desempeño </t>
    </r>
    <r>
      <rPr>
        <b/>
        <sz val="12"/>
        <color theme="1"/>
        <rFont val="Arial"/>
        <family val="2"/>
      </rPr>
      <t>EXCELENTE.</t>
    </r>
    <r>
      <rPr>
        <sz val="12"/>
        <color theme="1"/>
        <rFont val="Arial"/>
        <family val="2"/>
      </rPr>
      <t xml:space="preserve">
La información  de disponibilidad  de equipo menor es emitida por central de radio, donde se toman los equipos de mayor rotación y la cantidad total de estos.
El indicador está dentro de los parámetros,  La base de datos se encuentra en el PC del Ingeniero Juan Pablo Cardenas.   </t>
    </r>
  </si>
  <si>
    <t>META (per.)18</t>
  </si>
  <si>
    <t>Valor numerador19</t>
  </si>
  <si>
    <t>Valor denominador20</t>
  </si>
  <si>
    <t>RESULTADO 21</t>
  </si>
  <si>
    <t>TENDENCIA
(&gt;=) (&lt;=)22</t>
  </si>
  <si>
    <t>DESEMPEÑO23</t>
  </si>
  <si>
    <t>ANALISIS Y OBSERVACIONES 24</t>
  </si>
  <si>
    <t>Acción 
Planteada25</t>
  </si>
  <si>
    <t>META (per.)26</t>
  </si>
  <si>
    <t>Valor numerador27</t>
  </si>
  <si>
    <t>Valor denominador28</t>
  </si>
  <si>
    <t>RESULTADO 29</t>
  </si>
  <si>
    <t>TENDENCIA
(&gt;=) (&lt;=)30</t>
  </si>
  <si>
    <t>DESEMPEÑO31</t>
  </si>
  <si>
    <t>ANALISIS Y OBSERVACIONES32</t>
  </si>
  <si>
    <t>Acción 
Planteada33</t>
  </si>
  <si>
    <t>META (per.)34</t>
  </si>
  <si>
    <t>Valor numerador35</t>
  </si>
  <si>
    <t>Valor denominador36</t>
  </si>
  <si>
    <t>RESULTADO 37</t>
  </si>
  <si>
    <t>TENDENCIA
(&gt;=) (&lt;=)38</t>
  </si>
  <si>
    <t>DESEMPEÑO39</t>
  </si>
  <si>
    <t>ANALISIS Y OBSERVACIONES40</t>
  </si>
  <si>
    <t>Acción 
Planteada41</t>
  </si>
  <si>
    <r>
      <t>Se realizo  nueve</t>
    </r>
    <r>
      <rPr>
        <b/>
        <sz val="12"/>
        <color theme="1"/>
        <rFont val="Arial"/>
        <family val="2"/>
      </rPr>
      <t xml:space="preserve"> (9) </t>
    </r>
    <r>
      <rPr>
        <sz val="12"/>
        <color theme="1"/>
        <rFont val="Arial"/>
        <family val="2"/>
      </rPr>
      <t xml:space="preserve">activaciones de apoyo Logistico a emergencias en el mes de </t>
    </r>
    <r>
      <rPr>
        <b/>
        <sz val="12"/>
        <color theme="1"/>
        <rFont val="Arial"/>
        <family val="2"/>
      </rPr>
      <t>ABRIL</t>
    </r>
    <r>
      <rPr>
        <sz val="12"/>
        <color theme="1"/>
        <rFont val="Arial"/>
        <family val="2"/>
      </rPr>
      <t xml:space="preserve">  2020 a diferentes estaciones con números de incidente: 27537, 27931, 29528, 29635, 29851, 30133, 30963,31171   etc.   para  atender incidentes de emergencias como  Incendios forestales, incendios estructurales, Inundaciones  y demas presentadas en la comunidad,   Siendo atendidas en conformidad con las solicitudes realizadas para la entrega de suministros entre estos (Alimentacion e Hidratacion: Almuerzos,  Agua,  Bebida caliente, raciones,  Combustible: Gasolina, Aceite, Cadenol, ACPM, Guantes nitrilo, Tapabocas, Monogafas,  Recargas de Cilindros,   Bloqueador solar, Espuma entre otros  según  las necesidades que se presentaron.
Resultado del indicador </t>
    </r>
    <r>
      <rPr>
        <b/>
        <sz val="12"/>
        <color theme="1"/>
        <rFont val="Arial"/>
        <family val="2"/>
      </rPr>
      <t>EXCELENTE</t>
    </r>
    <r>
      <rPr>
        <sz val="12"/>
        <color theme="1"/>
        <rFont val="Arial"/>
        <family val="2"/>
      </rPr>
      <t xml:space="preserve"> en un 100%; puesto que todas las solicitudes requeridas fueron atendidas oportunamente.</t>
    </r>
  </si>
  <si>
    <r>
      <t xml:space="preserve">Se realizo seis  </t>
    </r>
    <r>
      <rPr>
        <b/>
        <sz val="12"/>
        <color theme="1"/>
        <rFont val="Arial"/>
        <family val="2"/>
      </rPr>
      <t xml:space="preserve">(6) </t>
    </r>
    <r>
      <rPr>
        <sz val="12"/>
        <color theme="1"/>
        <rFont val="Arial"/>
        <family val="2"/>
      </rPr>
      <t xml:space="preserve">activaciones de apoyo Logistico a emergencias en el mes de </t>
    </r>
    <r>
      <rPr>
        <b/>
        <sz val="12"/>
        <color theme="1"/>
        <rFont val="Arial"/>
        <family val="2"/>
      </rPr>
      <t>MAYO</t>
    </r>
    <r>
      <rPr>
        <sz val="12"/>
        <color theme="1"/>
        <rFont val="Arial"/>
        <family val="2"/>
      </rPr>
      <t xml:space="preserve">  2020 a diferentes estaciones con números de incidente:31967,32029,32664, 33448 ,34630, etc.   para  atender incidentes de emergencias como  Incendios forestales, incendios estructurales, Inundaciones  y demas presentadas en la comunidad,   Siendo atendidas en conformidad con las solicitudes realizadas para la entrega de suministros entre estos (Alimentacion e Hidratacion: Almuerzos,  Agua)
Resultado del indicador </t>
    </r>
    <r>
      <rPr>
        <b/>
        <sz val="12"/>
        <color theme="1"/>
        <rFont val="Arial"/>
        <family val="2"/>
      </rPr>
      <t>EXCELENTE</t>
    </r>
    <r>
      <rPr>
        <sz val="12"/>
        <color theme="1"/>
        <rFont val="Arial"/>
        <family val="2"/>
      </rPr>
      <t xml:space="preserve"> en un 100%; puesto que todas las solicitudes requeridas fueron atendidas oportunamente.</t>
    </r>
  </si>
  <si>
    <r>
      <t xml:space="preserve">Para este mes de </t>
    </r>
    <r>
      <rPr>
        <b/>
        <sz val="12"/>
        <color theme="1"/>
        <rFont val="Arial"/>
        <family val="2"/>
      </rPr>
      <t>JUNIO</t>
    </r>
    <r>
      <rPr>
        <sz val="12"/>
        <color theme="1"/>
        <rFont val="Arial"/>
        <family val="2"/>
      </rPr>
      <t>, no se reportan indicadores ya que durante el mismo se presento el cierre de la estación B3 por motivo de la pandemia del COVID -19.</t>
    </r>
  </si>
  <si>
    <r>
      <t xml:space="preserve">En </t>
    </r>
    <r>
      <rPr>
        <b/>
        <sz val="12"/>
        <color theme="1"/>
        <rFont val="Arial"/>
        <family val="2"/>
      </rPr>
      <t>MAYO</t>
    </r>
    <r>
      <rPr>
        <sz val="12"/>
        <color theme="1"/>
        <rFont val="Arial"/>
        <family val="2"/>
      </rPr>
      <t xml:space="preserve"> se encuentra disponible el </t>
    </r>
    <r>
      <rPr>
        <b/>
        <sz val="12"/>
        <color theme="1"/>
        <rFont val="Arial"/>
        <family val="2"/>
      </rPr>
      <t>89%</t>
    </r>
    <r>
      <rPr>
        <sz val="12"/>
        <color theme="1"/>
        <rFont val="Arial"/>
        <family val="2"/>
      </rPr>
      <t xml:space="preserve">  de los equipos Menores de Mayor rotacion  para la operación en cuanto a: motosierras, motobombas, mototrozadoras, generadores, equipo rescate vehicular.  Dando como resultado un indicador con Desempeño </t>
    </r>
    <r>
      <rPr>
        <b/>
        <sz val="12"/>
        <color theme="1"/>
        <rFont val="Arial"/>
        <family val="2"/>
      </rPr>
      <t>EXCELENTE.</t>
    </r>
    <r>
      <rPr>
        <sz val="12"/>
        <color theme="1"/>
        <rFont val="Arial"/>
        <family val="2"/>
      </rPr>
      <t xml:space="preserve">
La información  de disponibilidad  de equipo menor es emitida por central de radio, donde se toman los equipos de mayor rotación y la cantidad total de estos.
El indicador está dentro de los parámetros,  La base de datos se encuentra en el PC del Ingeniero Juan Pablo Cardenas.   </t>
    </r>
  </si>
  <si>
    <r>
      <t xml:space="preserve">En </t>
    </r>
    <r>
      <rPr>
        <b/>
        <sz val="11.15"/>
        <color theme="1"/>
        <rFont val="Arial"/>
      </rPr>
      <t>JUNIO</t>
    </r>
    <r>
      <rPr>
        <sz val="12"/>
        <color theme="1"/>
        <rFont val="Arial"/>
        <family val="2"/>
      </rPr>
      <t xml:space="preserve"> se encuentra disponible el </t>
    </r>
    <r>
      <rPr>
        <b/>
        <sz val="12"/>
        <color theme="1"/>
        <rFont val="Arial"/>
        <family val="2"/>
      </rPr>
      <t>85%</t>
    </r>
    <r>
      <rPr>
        <sz val="12"/>
        <color theme="1"/>
        <rFont val="Arial"/>
        <family val="2"/>
      </rPr>
      <t xml:space="preserve">  de los equipos Menores de Mayor rotacion  para la operación en cuanto a: motosierras, motobombas, mototrozadoras, generadores, equipo rescate vehicular.  Dando como resultado un indicador con Desempeño BUENO.
La información  de disponibilidad  de equipo menor es emitida por central de radio, donde se toman los equipos de mayor rotación y la cantidad total de estos.
La Disponibilidad fue inferior a los meses pasados, teniendo en cuenta el cierre de la estación de B-3 por brote de Covid - 19 y por ende el cierre del taller
El indicador está dentro de los parámetros,  La base de datos se encuentra en el PC del Ingeniero Juan Pablo Cardenas.   </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</si>
  <si>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50 vehiculos  operativos efectivos  de primera respuesta que corresponden a carrotanques,  maquinas de altura, maquinas extintoras,  maquina matpel,  maquinas de liquidos inlflamables y  unidades de rescate.
En el mes de </t>
    </r>
    <r>
      <rPr>
        <b/>
        <sz val="12"/>
        <color theme="1"/>
        <rFont val="Arial"/>
        <family val="2"/>
      </rPr>
      <t>ABRIL</t>
    </r>
    <r>
      <rPr>
        <sz val="12"/>
        <color theme="1"/>
        <rFont val="Arial"/>
        <family val="2"/>
      </rPr>
      <t xml:space="preserve"> el  </t>
    </r>
    <r>
      <rPr>
        <b/>
        <sz val="12"/>
        <color theme="1"/>
        <rFont val="Arial"/>
        <family val="2"/>
      </rPr>
      <t>87%</t>
    </r>
    <r>
      <rPr>
        <sz val="12"/>
        <color theme="1"/>
        <rFont val="Arial"/>
        <family val="2"/>
      </rPr>
      <t xml:space="preserve"> de los vehículos de primera respuesta estuvieron  disponibles con un indicador de Desempeño </t>
    </r>
    <r>
      <rPr>
        <b/>
        <sz val="12"/>
        <color theme="1"/>
        <rFont val="Arial"/>
        <family val="2"/>
      </rPr>
      <t>BUENO.</t>
    </r>
    <r>
      <rPr>
        <sz val="12"/>
        <color theme="1"/>
        <rFont val="Arial"/>
        <family val="2"/>
      </rPr>
      <t xml:space="preserve">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87 %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</si>
  <si>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50 vehiculos  operativos efectivos  de primera respuesta que corresponden a carrotanques,  maquinas de altura, maquinas extintoras,  maquina matpel,  maquinas de liquidos inlflamables y  unidades de rescate.
En el mes de </t>
    </r>
    <r>
      <rPr>
        <b/>
        <sz val="12"/>
        <color theme="1"/>
        <rFont val="Arial"/>
        <family val="2"/>
      </rPr>
      <t>MAYO</t>
    </r>
    <r>
      <rPr>
        <sz val="12"/>
        <color theme="1"/>
        <rFont val="Arial"/>
        <family val="2"/>
      </rPr>
      <t xml:space="preserve"> el  </t>
    </r>
    <r>
      <rPr>
        <b/>
        <sz val="12"/>
        <color theme="1"/>
        <rFont val="Arial"/>
        <family val="2"/>
      </rPr>
      <t>83%</t>
    </r>
    <r>
      <rPr>
        <sz val="12"/>
        <color theme="1"/>
        <rFont val="Arial"/>
        <family val="2"/>
      </rPr>
      <t xml:space="preserve"> de los vehículos de primera respuesta estuvieron  disponibles con un indicador de Desempeño </t>
    </r>
    <r>
      <rPr>
        <b/>
        <sz val="12"/>
        <color theme="1"/>
        <rFont val="Arial"/>
        <family val="2"/>
      </rPr>
      <t>BUENO.</t>
    </r>
    <r>
      <rPr>
        <sz val="12"/>
        <color theme="1"/>
        <rFont val="Arial"/>
        <family val="2"/>
      </rPr>
      <t xml:space="preserve">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83 %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</si>
  <si>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50 vehiculos  operativos efectivos  de primera respuesta que corresponden a carrotanques,  maquinas de altura, maquinas extintoras,  maquina matpel,  maquinas de liquidos inlflamables y  unidades de rescate.
En el mes de </t>
    </r>
    <r>
      <rPr>
        <b/>
        <sz val="12"/>
        <color theme="1"/>
        <rFont val="Arial"/>
        <family val="2"/>
      </rPr>
      <t>JUNIO</t>
    </r>
    <r>
      <rPr>
        <sz val="12"/>
        <color theme="1"/>
        <rFont val="Arial"/>
        <family val="2"/>
      </rPr>
      <t xml:space="preserve"> el  85</t>
    </r>
    <r>
      <rPr>
        <b/>
        <sz val="12"/>
        <color theme="1"/>
        <rFont val="Arial"/>
        <family val="2"/>
      </rPr>
      <t>%</t>
    </r>
    <r>
      <rPr>
        <sz val="12"/>
        <color theme="1"/>
        <rFont val="Arial"/>
        <family val="2"/>
      </rPr>
      <t xml:space="preserve"> de los vehículos de primera respuesta estuvieron  disponibles con un indicador de Desempeño </t>
    </r>
    <r>
      <rPr>
        <b/>
        <sz val="12"/>
        <color theme="1"/>
        <rFont val="Arial"/>
        <family val="2"/>
      </rPr>
      <t>BUENO.</t>
    </r>
    <r>
      <rPr>
        <sz val="12"/>
        <color theme="1"/>
        <rFont val="Arial"/>
        <family val="2"/>
      </rPr>
      <t xml:space="preserve">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85 %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t>
    </r>
  </si>
  <si>
    <r>
      <t xml:space="preserve">El tiempo de respuesta en la ejecución de mantenimientos correctivos y preventivos en taller  por el contratista REIMPODISEL a los vehículos de la UAECOB en el mes de </t>
    </r>
    <r>
      <rPr>
        <b/>
        <sz val="12"/>
        <color theme="1"/>
        <rFont val="Arial"/>
        <family val="2"/>
      </rPr>
      <t>ABRIL</t>
    </r>
    <r>
      <rPr>
        <sz val="12"/>
        <color theme="1"/>
        <rFont val="Arial"/>
        <family val="2"/>
      </rPr>
      <t xml:space="preserve">  fue en promedio </t>
    </r>
    <r>
      <rPr>
        <b/>
        <sz val="12"/>
        <color theme="1"/>
        <rFont val="Arial"/>
        <family val="2"/>
      </rPr>
      <t>3</t>
    </r>
    <r>
      <rPr>
        <sz val="12"/>
        <color theme="1"/>
        <rFont val="Arial"/>
        <family val="2"/>
      </rPr>
      <t xml:space="preserve"> dias, con un indicador de Desempeño </t>
    </r>
    <r>
      <rPr>
        <b/>
        <sz val="12"/>
        <color theme="1"/>
        <rFont val="Arial"/>
        <family val="2"/>
      </rPr>
      <t>EXCELENTE.</t>
    </r>
    <r>
      <rPr>
        <sz val="12"/>
        <color theme="1"/>
        <rFont val="Arial"/>
        <family val="2"/>
      </rPr>
      <t xml:space="preserve">  Se tuvo un promedio de estadía en taller de 3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r>
  </si>
  <si>
    <r>
      <t xml:space="preserve">El tiempo de respuesta en la ejecución de mantenimientos correctivos y preventivos en taller  por el contratista REIMPODISEL a los vehículos de la UAECOB en el mes de </t>
    </r>
    <r>
      <rPr>
        <b/>
        <sz val="12"/>
        <color theme="1"/>
        <rFont val="Arial"/>
        <family val="2"/>
      </rPr>
      <t>MAYO</t>
    </r>
    <r>
      <rPr>
        <sz val="12"/>
        <color theme="1"/>
        <rFont val="Arial"/>
        <family val="2"/>
      </rPr>
      <t xml:space="preserve">  fue en promedio </t>
    </r>
    <r>
      <rPr>
        <b/>
        <sz val="12"/>
        <color theme="1"/>
        <rFont val="Arial"/>
        <family val="2"/>
      </rPr>
      <t>4</t>
    </r>
    <r>
      <rPr>
        <sz val="12"/>
        <color theme="1"/>
        <rFont val="Arial"/>
        <family val="2"/>
      </rPr>
      <t xml:space="preserve"> dias, con un indicador de Desempeño </t>
    </r>
    <r>
      <rPr>
        <b/>
        <sz val="12"/>
        <color theme="1"/>
        <rFont val="Arial"/>
        <family val="2"/>
      </rPr>
      <t>EXCELENTE.</t>
    </r>
    <r>
      <rPr>
        <sz val="12"/>
        <color theme="1"/>
        <rFont val="Arial"/>
        <family val="2"/>
      </rPr>
      <t xml:space="preserve">  Se tuvo un promedio de estadía en taller de 4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r>
  </si>
  <si>
    <r>
      <t xml:space="preserve">El tiempo de respuesta en la ejecución de mantenimientos correctivos y preventivos en taller  por el contratista REIMPODISEL a los vehículos de la UAECOB en el mes de </t>
    </r>
    <r>
      <rPr>
        <b/>
        <sz val="12"/>
        <color theme="1"/>
        <rFont val="Arial"/>
        <family val="2"/>
      </rPr>
      <t>JUNIO</t>
    </r>
    <r>
      <rPr>
        <sz val="12"/>
        <color theme="1"/>
        <rFont val="Arial"/>
        <family val="2"/>
      </rPr>
      <t xml:space="preserve">  fue en promedio </t>
    </r>
    <r>
      <rPr>
        <b/>
        <sz val="12"/>
        <color theme="1"/>
        <rFont val="Arial"/>
        <family val="2"/>
      </rPr>
      <t>3</t>
    </r>
    <r>
      <rPr>
        <sz val="12"/>
        <color theme="1"/>
        <rFont val="Arial"/>
        <family val="2"/>
      </rPr>
      <t xml:space="preserve"> dias, con un indicador de Desempeño </t>
    </r>
    <r>
      <rPr>
        <b/>
        <sz val="12"/>
        <color theme="1"/>
        <rFont val="Arial"/>
        <family val="2"/>
      </rPr>
      <t>EXCELENTE.</t>
    </r>
    <r>
      <rPr>
        <sz val="12"/>
        <color theme="1"/>
        <rFont val="Arial"/>
        <family val="2"/>
      </rPr>
      <t xml:space="preserve">  Se tuvo un promedio de estadía en taller de 3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r>
  </si>
  <si>
    <t>&lt;15%</t>
  </si>
  <si>
    <t>(&gt; 60% y &lt;89%)</t>
  </si>
  <si>
    <t xml:space="preserve">&lt; 5 DIAS </t>
  </si>
  <si>
    <t>&gt;85%</t>
  </si>
  <si>
    <t xml:space="preserve">El avance promedio de los productos con avance programado para el segundo trimestre fue del 72% lo que equivale a un desempeño regular explicado en parte a la contingencia sanitaria Covid 19 que altero la ejecución normal de los productos en la gestion del segundo trimestre del año </t>
  </si>
  <si>
    <t xml:space="preserve">El avance acumulado en la gestión de las actividades del Plan de Acción Institucional promedio para el segundo trimestre fue del51% lo que equivale a un desempeño malo explicado en parte a la contingencia sanitaria Covid 19 que altero la ejecución normal de las actividades en la gestion del segundo trimestre del año </t>
  </si>
  <si>
    <t xml:space="preserve">El avance promedio de las actividades con avance programado para el tercer trimestre fue del 64% lo que equivale a un desempeño regular explicado en parte a la contingencia sanitaria Covid 19 que altero la ejecución normal de los productos en la gestion del segundo trimestre del año </t>
  </si>
  <si>
    <t>Se emitieron para el mes de Abril  21 contancias solictadas por los usuarios</t>
  </si>
  <si>
    <t>Se emitieron para el mes de Mayo  22 contancias solictadas por los usuarios</t>
  </si>
  <si>
    <t>Se emitieron para el mes de Junio  29 contancias solictadas por los usuarios</t>
  </si>
  <si>
    <t>Para la vigencia se realizaron   12 investigaciones debido a las activaciones realizadasen la cuales se determinaron las causas a todas</t>
  </si>
  <si>
    <t>Para la vigencia se realizaron   13 investigaciones debido a las activaciones realizadasen la cuales se determinaron las causas a todas</t>
  </si>
  <si>
    <t>Para la vigencia se realizaron   19 investigaciones debido a las activaciones realizadasen la cuales se determinaron las causas a todas</t>
  </si>
  <si>
    <t xml:space="preserve">Para el mes de abril de 2020,  debido a la declaratoria de emergencia expedida por el gobierno nacional mediante el decreto 417  del 17 de marzo de 2020, el Cuerpo Oficial de Bomberos de Bogotá, a través de la Resolución 005 de 2020, define que, a partir del 16 de marzo de 2020, las capacitaciones externas ofrecidas a la comunidad de manera presencial quedan suspendidas hasta nuevo aviso, aclarando que no se reciban nuevas solicitudes.  Por lo tanto no se recibieron solicitudes para agendamiento y por ende no se efectuaron.  </t>
  </si>
  <si>
    <t xml:space="preserve">Para el mes de Mayo de 2020,  debido a la declaratoria de emergencia expedida por el gobierno nacional mediante el decreto 417  del 17 de marzo de 2020, el Cuerpo Oficial de Bomberos de Bogotá, a través de la Resolución 005 de 2020, define que, a partir del 16 de marzo de 2020, las capacitaciones externas ofrecidas a la comunidad de manera presencial quedan suspendidas hasta nuevo aviso, aclarando que no se reciban nuevas solicitudes. Por lo tanto no se recibieron solicitudes para agendamiento y por ende no se efectuaron.   
</t>
  </si>
  <si>
    <t xml:space="preserve">Para el mes de Junio  de 2020,  debido a la declaratoria de emergencia expedida por el gobierno nacional mediante el decreto 417  del 17 de marzo de 2020, el Cuerpo Oficial de Bomberos de Bogotá, a través de la Resolución 005 de 2020, define que, a partir del 16 de marzo de 2020, las capacitaciones externas ofrecidas a la comunidad de manera presencial quedan suspendidas hasta nuevo aviso, aclarando que no se reciban nuevas solicitudes. Por lo tanto no se recibieron solicitudes para agendamiento y por ende no se efectuaron.  </t>
  </si>
  <si>
    <t xml:space="preserve">Para el mes de Abril debido a la declaratoria de emergencia expedida por el gobierno nacional mediante el decreto 417  del 17 de marzo de 2020 no se pudo dar continuidad a los procesos iniciados en el mes de marzo y debido a eso no se finalizaron los procesos para determinar el grado de avance en esta actividad.
En el marco de la circular 005 de 2020, Numeral 4, L os servicios de revisiones técnicas, y  capacitacón externa se encuentran suspendidas hasta nueva orden y un  vez sea superada la declaratoria de emergencia por COVID-19.
</t>
  </si>
  <si>
    <t xml:space="preserve">Para el mes de Mayo debido a la declaratoria de emergencia expedida por el gobierno nacional mediante el decreto 417  del 17 de marzo de 2020 no se pudo dar continuidad a los procesos iniciados en el mes de marzo y debido a eso no se finalizaron los procesos para determinar el grado de avance en esta actividad.
En el marco de la circular 005 de 2020, Numeral 4, L os servicios de revisiones técnicas, y  capacitacón externa se encuentran suspendidas hasta nueva orden y un  vez sea superada la declaratoria de emergencia por COVID-19.
</t>
  </si>
  <si>
    <t xml:space="preserve">Para el mes de Junio debido a la declaratoria de emergencia expedida por el gobierno nacional mediante el decreto 417  del 17 de marzo de 2020 no se pudo dar continuidad a los procesos iniciados en el mes de marzo y debido a eso no se finalizaron los procesos para determinar el grado de avance en esta actividad.
En el marco de la circular 005 de 2020, Numeral 4, L os servicios de revisiones técnicas, y  capacitacón externa se encuentran suspendidas hasta nueva orden y un  vez sea superada la declaratoria de emergencia por COVID-19.
</t>
  </si>
  <si>
    <t>Para el mes de Abril debido a la declaratoria de emergencia expedida por el gobierno nacional mediante el decreto 417  del 17 de marzo de 2020 no se pudo dar continuidad a los procesos iniciadoslo cual genera una disminucion en esta actividad.
En el marco del Decreto 081 de 2020, Reoslucion 392 de 2020m Resolución 397 de 2020 Resolucion nacinal 385 de 2020; se suspenden los eventos masivos  tendientes para la preservación de la vida y a la mitigación de riesgos en el desarrollo de las aglomeraciones en el Distrito con ocasión de la situación epidemiológica COVID-19</t>
  </si>
  <si>
    <t>Para el mes de Mayo debido a la declaratoria de emergencia expedida por el gobierno nacional mediante el decreto 417  del 17 de marzo de 2020 no se pudo dar continuidad a los procesos iniciadoslo cual genera una disminucion en esta actividad.
En el marco del Decreto 081 de 2020, Reoslucion 392 de 2020m Resolución 397 de 2020 Resolucion nacinal 385 de 2020; se suspenden los eventos masivos  tendientes para la preservación de la vida y a la mitigación de riesgos en el desarrollo de las aglomeraciones en el Distrito con ocasión de la situación epidemiológica COVID-19</t>
  </si>
  <si>
    <t>Para el mes de Junio debido a la declaratoria de emergencia expedida por el gobierno nacional mediante el decreto 417  del 17 de marzo de 2020 no se pudo dar continuidad a los procesos iniciadoslo cual genera una disminucion en esta actividad.
En el marco del Decreto 081 de 2020, Reoslucion 392 de 2020m Resolución 397 de 2020 Resolucion nacinal 385 de 2020; se suspenden los eventos masivos  tendientes para la preservación de la vida y a la mitigación de riesgos en el desarrollo de las aglomeraciones en el Distrito con ocasión de la situación epidemiológica COVID-19</t>
  </si>
  <si>
    <t xml:space="preserve">Para el mes de Abril debido a la declaratoria de emergencia expedida por el gobierno nacional mediante el decreto 417  del 17 de marzo de 2020 y en el marco de la circular 005 de 2020, Numeral 4,  Los servicios de revisiones técnicas, y  capacitacón externa se encuentran suspendidas hasta nueva orden y un  vez sea superada la declaratoria de emergencia por COVID-19.
</t>
  </si>
  <si>
    <t xml:space="preserve">Para el mes de Mayo debido a la declaratoria de emergencia expedida por el gobierno nacional mediante el decreto 417  del 17 de marzo de 2020 y en el marco de la circular 005 de 2020, Numeral 4,  Los servicios de revisiones técnicas, y  capacitacón externa se encuentran suspendidas hasta nueva orden y un  vez sea superada la declaratoria de emergencia por COVID-19.
</t>
  </si>
  <si>
    <t xml:space="preserve">Para el mes de Junio debido a la declaratoria de emergencia expedida por el gobierno nacional mediante el decreto 417  del 17 de marzo de 2020 y en el marco de la circular 005 de 2020, Numeral 4,  Los servicios de revisiones técnicas, y  capacitacón externa se encuentran suspendidas hasta nueva orden y un  vez sea superada la declaratoria de emergencia por COVID-19.
</t>
  </si>
  <si>
    <t>Indicador Semestral</t>
  </si>
  <si>
    <t xml:space="preserve">En el marco de la Comisión Distirtal de Incendios Forestales,  la UAECOB es responsable de 8 actividades en el plan de acción 2016 - 2020  las cuales se cumplieron durante la ejecución del mismo, el cual estaba definido con la misma temporalidad del Plan de Desarrollo. En este sentido, es importante indicar que el Plan culminó en junio de 2020. Para el período 2020 - 2024 la Comisión generó y aprobó un nuevo Plan de Acción.
</t>
  </si>
  <si>
    <t xml:space="preserve">Para el mes de abril de 2020,  debido a la declaratoria de emergencia expedida por el gobierno nacional mediante el decreto 417  del 17 de marzo de 2020, el Cuerpo Oficial de Bomberos de Bogotá, los acompañamientos y aseosiras a simulacros y simulaciones  quedan suspendidas hasta nuevo aviso,Por lo tanto no se recibieron solicitudes para dicho servicio </t>
  </si>
  <si>
    <t xml:space="preserve">Para el mes de Mayo de 2020,  debido a la declaratoria de emergencia expedida por el gobierno nacional mediante el decreto 417  del 17 de marzo de 2020, el Cuerpo Oficial de Bomberos de Bogotá, a través de la Resolución 005Por lo tanto no se recibieron soliicitudes y por ende no se efectuaron.   de 2020, define que, a partir del 16 de marzo de 2020, las capacitaciones externas ofrecidas a la comunidad de manera presencial quedan suspendidas hasta nuevo aviso, aclarando que no se reciban nuevas solicitudes. Por lo tanto no se recibieron solicitudes para agendamiento  y por ende no se efectuaron.   </t>
  </si>
  <si>
    <t xml:space="preserve">Para el mes de Junio de 2020,  debido a la declaratoria de emergencia expedida por el gobierno nacional mediante el decreto 417  del 17 de marzo de 2020, el Cuerpo Oficial de Bomberos de Bogotá, a través de la Resolución 005Por lo tanto no se recibieron soliicitudes y por ende no se efectuaron.   de 2020, define que, a partir del 16 de marzo de 2020, las capacitaciones externas ofrecidas a la comunidad de manera presencial quedan suspendidas hasta nuevo aviso, aclarando que no se reciban nuevas solicitudes. Por lo tanto no se recibieron solicitudes para agendamiento  y por ende no se efectuaron.   </t>
  </si>
  <si>
    <t>Durante el abril de 2020 se realizo la actualización de dos (2) procedimientos:
Emergencia en árboles y
Respuesta de Incidentes MATPEL
Los cuales se encuentran debidamente publicados en ruta de la calidad para la consulta y fines pertinentes</t>
  </si>
  <si>
    <t>Durante mayo 2020 no se actualizaron procedimientos</t>
  </si>
  <si>
    <t>Durante junio de 2020 se actualizo un (1) procedimiento:
Control y recolección de abejas
El cual se encuentra debidamente publicado en ruta de la calidad para la consulta y fines pertinentes.
Durante el segundo trimestre de 2020, se actualizaron en total tres (3) procedimientos a cargo de la Subdirección Operativa.</t>
  </si>
  <si>
    <t>A partir  del seguimiento a la  disponibilidad del personal el cual se hace mediante la verificación de los reportes de novedades del personal de las 17 estaciones de forma mensual, se puede evidenciar que se  ha disminuido el ausentismo, por que se disminuyeron los permisos, en virtud de la emergencia sanitaria generada por la pandemia del Coronavirus COVID-19 y el mantenimiento del orden público, Decretado por el Gobierno Nacional.</t>
  </si>
  <si>
    <t xml:space="preserve">A partir  del seguimiento a la  disponibilidad del personal el cual se hace mediante la verificación de los reportes de novedades del personal de las 17 estaciones  de forma mensual, se puede evidenciar que en el presente periodo, por la emergencia sanitaria del  COVID 19, se  presentaron novedades del personal operativo por Aislamiento,  contagio, vulnerabilidad y trabajo en casa para mayores de 65 años.   </t>
  </si>
  <si>
    <t xml:space="preserve">A partir  del seguimiento a la  disponibilidad del personal el cual se hace mediante la verificación de los reportes de novedades del personal de las 17 estaciones  de forma mensual, se continua con la emergencia sanitaria del  COVID 19, se  presentaron novedades del personal operativo por aislamiento,  contagio, vulnerabilidad y trabajo en casa para mayores de 65 años.   </t>
  </si>
  <si>
    <t>N/A</t>
  </si>
  <si>
    <t>El tiempo durante abril de 2020  estuvo entre el rango de desempeño dado que durante este mes se redujo el  tiempo de desplazamiento por el aislamiento social  en relación con al COVID-19, decretado por el Gobierno Nacional.</t>
  </si>
  <si>
    <t>El tiempo durante mayo de 2020  estuvo entre el rango de desempeño dado que durante este mes se redujo el  tiempo de desplazamiento por el aislamiento social  en relación con al COVID-19, decretado por el Gobierno Nacional.</t>
  </si>
  <si>
    <t>El tiempo de atención de servicios IMER resultó en 1:23  por encima de la meta, dado que existen factores externos que afectan la movilización a los incidentes, tales como la eliminiación del pico y placa en la ciudad y la reactivación económica de algunos sectores de la capital.</t>
  </si>
  <si>
    <t>Se realizó durante abril 2020, la atención de los servicios de emergencia, conforme a las tipologías requeridas</t>
  </si>
  <si>
    <t>Se realizó durante mayo 2020, la atención de los servicios de emergencia, conforme a las tipologías requeridas</t>
  </si>
  <si>
    <t>Se realizó durante junio 2020, la atención de los servicios de emergencia, conforme a las tipologías requeridas</t>
  </si>
  <si>
    <t>&gt;80</t>
  </si>
  <si>
    <t>Bueno</t>
  </si>
  <si>
    <t>Malo</t>
  </si>
  <si>
    <t>En lo que respecta al mes de abril no se efectuó devoluciones por escrito por parte del área,  las correciones solicitadas por correo fueron tramitadas en su momento.</t>
  </si>
  <si>
    <t>Para el mes de abril no se presentó rechazos por parte de la Tesoreria Distrital.</t>
  </si>
  <si>
    <t>En abril esta pendiente de comprometer el 34,10% de las disponibilidades solicitadas, corresponde a la suspensión del gasto conforme a lo dispuesto en la Circular conjunta 001 de 2020, prestaciones de servicios en tramite y adiciones de algunos contratos de apoyo.</t>
  </si>
  <si>
    <t>Con corte al mes de abril se ha ejecutado apenas el 21,87% del presupuesto, esto corresponde a contratación de prestación de servicios, nómina y aportes, servicios públicos y unas adiciones a contratos de apoyo.</t>
  </si>
  <si>
    <t xml:space="preserve">En este periodo no se realizaron transferencias, de acuerdo con el cronograma se realizarán en el segundo semestre del año. </t>
  </si>
  <si>
    <t>Para el mes de Enero de las ordenes de servicio solicitadas se ejecutaron algunas, se ejecutaron tambien  ordenes solicitadas en el mes anterior, ya que se estaba llevando a cabo el procedimiento de visita, elaboracion de diagnostico y aprobacion, el valor que aparece en la casilla es acumulativo del trimestre. Es de resaltar los retrasos presentados en cuento a la aprobación de actividades no previstas por partes del contratista y la interventoria que limitan la atención de las emergencias en las Estaciones.</t>
  </si>
  <si>
    <t>Las Comunicaciones Oficiales entregadas por la Firma 4-72 en el mes de  Enero de 2020, fueron 482 se produjeron 45 devoluciones durante el mismo, equivalentes a un  9.3 % que fueron comunicaciones devueltas sin tramite por diferentes razones, a saber: cambios en direccion del destinatario, domicilio o direccion del establecimiento cerrados, direccion incorrecta o porque no se alcanzo a entregar en horarios de oficina por recorridos muy largos. La efectividad inicial fue 437 comunicacones o que representa el 90.6 % aunque al final toda la correspondencia fue entregada, previas correcciones de lo descrito anteriormente.</t>
  </si>
  <si>
    <t>Ejecutar las ordenes de servicio pendientes de los meses anteriores con su respectiva aprobacion y supervision.</t>
  </si>
  <si>
    <t xml:space="preserve">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t>
  </si>
  <si>
    <t>92.5%</t>
  </si>
  <si>
    <t>Para el mes de mayo no se efectuaron devoluciones por escrito por parte del área, las correciones solicitadas por correo fueron tramitadas en su momento.</t>
  </si>
  <si>
    <t>En mayo se presentó un rechazo por parte de la Tesoreria Distrital, que corresponde a cuenta inactiva.</t>
  </si>
  <si>
    <t>Con corte al mes de mayo esta pendiente por comprometer el 4,32% de las disponibilidades solicitadas, corresponde adquisición de bienes y servicios, por cuanto la Circular Conjunta No. 007 de 2020 establece los lineamientos y los procesos para efectuar la armonización presupuestal.</t>
  </si>
  <si>
    <t xml:space="preserve">Al mes de mayo se ha ejecutado el 33,07% del presupuesto, corresponde la mayor parte a los gastos de nómina, servicios públicos y las prestaciones de servicios.   </t>
  </si>
  <si>
    <t>Paraa este mes se ejecutaron las ordenes de servicio de los meses del mes y ordenes acumuladas  que estaban pendientes por el proceso de visita, diagnostico y ejecucion. Es de resaltar los retrasos presentados en cuento a la aprobación de actividades no previstas por partes del contratista y la interventoria que limitan la atención de las emergencias en las Estaciones.</t>
  </si>
  <si>
    <t>Las Comunicaciones Oficiales entregadas por la Firma 4-72 en el mes de  Febrero de 2020, fueron 735 se produjeron 55 devoluciones durante el mismo, equivalentes a un 7% que fueron comunicaciones devueltas sin tramite por diferentes razones, a saber: cambios en direccion del destinatario, domicilio o direccion del establecimiento cerrados, direccion incorrecta o porque no se alcanzo a entregar en horarios de oficina por recorridos muy largos.  La efectividad inicial fue 680 comunicaciones lo que representa el 92.5 % aunque al final toda la correspondencia fue entregada, previas correcciones de lo descrito anteriormente.</t>
  </si>
  <si>
    <t>EXELENTE</t>
  </si>
  <si>
    <t xml:space="preserve">BUENO </t>
  </si>
  <si>
    <t>Regular</t>
  </si>
  <si>
    <t xml:space="preserve">En el informe de regularidad de la Auditoría de la Contraloría de Bogotá, se cerraron 80 acciones de mejora, relacionadas en el plan de mejoramiento institucional para la Subdirección de Gestión Corporativa. </t>
  </si>
  <si>
    <t>SE RESALTA QUE LOS AUTOS DEL INDICADOR SE ENCUENTRAN PROYECTADOS MÀS NO  EXPEDIDOS, TODA VEZ QUE TALES ACTUACIONES SE SURTIRÀN UNA VEZ SE DESCORRAN LOS TÉRMINOS SUPENDIDOS MEDIANTE LAS RESOLUCIONES INTERNAS 270 Y 372 DE 2020</t>
  </si>
  <si>
    <t>NO SE ESTABLECE EL VALOR/DENOMINADOR (Nº DÍAS PARA APERTURAR) EN GRACIA A QUE LOS TÉRMINOS PROCESALES DE LAS ACTUACIONES DISCIPLINARIAS SE ENCUENTRAN SUSPENDIDOS CONFORME A LAS RESOLUCIONES 270 Y 372 DE 2020, EXPEDIDAS POR LA DIRECCIÓN DE LA UAECOB</t>
  </si>
  <si>
    <t>A un que se cumple con la expectativa, el cual, esta por encima del 90%, meta establecida para cada trimestre, es importante establecer  otras medidas para medir la satisfacción a fin de mejorar la calidad de atención en los momentos de verdad con el ciudadano</t>
  </si>
  <si>
    <t>Para el  primer trimestre de 2020 y un vez consultado el sistema Bogotá Te Escucha, se encuentra una oportunidad del 84%, ya que diez y nueve(19) respuestas a requerimientos fueron cargadas extemporáneamente.
Se puede presumir que el cargue extemporáneo de las respuestas se debe a la intermitencia en el sistema Bogotá te escucha, pero que la entrega a la ciudadanía se dio dentro de términos.</t>
  </si>
  <si>
    <t>Verificando los resultados de cada mes, Enero esta sobre el 100% y febrero con el 95% y  marzo genera un resultado bajo con un promedio del 67%, indicando que la mayor inconformidad existe en las respuestas de fondo
En este caso, se debe analizar los requerimientos que contengan baja percepción en cuanto a la información solicitada frente a lo que respondió el proceso responsable.</t>
  </si>
  <si>
    <t xml:space="preserve">Se realizó levantamiento ambiental en las 17 sedes de la UAECOB, para lo cual se tienen como evidencia las fotografias y actas de reunion por cada sede que se realizo segumiento y caracterizacion ambiental. 
Asi mismo, se han realizado publicaciones encaminadas al uso de la bicicleta y los beneficios que presenta esta practica, para lo cual se han realzado piblicaciones en el hidrante y por mailing masivos. 
En la semana ambiental se realizaron dos formularios , con el acompañamiento de 2 videos con las tematicas de economia verde y movilidad sostenible.
Se realizo una sembraton en la cual participo la estación de Garces Navas en la siembre de 80 plantas especies. 
 Se realizo ademas invitación mediante correo electronico para participar en la semana ambiental, para lo cual se publico una serie de enlaces con el fin de participar de cada capacitación brindada por la Secretaria Distrital de Ambiente- SDA.  
</t>
  </si>
  <si>
    <t>En junio no se efectuaron devoluciones por escrito por parte del área, las correcciones solicitadas por correo se tramitaron en su momento.</t>
  </si>
  <si>
    <t>Respecto al mes de junio no se presentó rechazos por parte de la Tesoreria Distrital.</t>
  </si>
  <si>
    <t>En el segundo trimestre se giró el 71,84% de los compromisos del mismo periodo, estos pagos corresponde basicamente a nómina y aportes, servicios públicos, contratistas y algunos contratos de apoyo.</t>
  </si>
  <si>
    <t>En el primer semestre del año se ha pagado apenas el 29,44% de las reservas, esta muy por debajo de las espectativas y se preve un alto nivel de pasivos exigibles de no corregir en el segundo semestre el nivel de pagos.</t>
  </si>
  <si>
    <t xml:space="preserve">En el mes de junio esta pendiente de comprometer el 3,7% de las disponibilidades solicitadas,  por la implementación de la armonización presupuestal según Circular Conjunta No. 007 de 2020. </t>
  </si>
  <si>
    <t>Para el mes de junio se ha ejecutado el 40,50% del presupuesto, esto corresponde a la contratación de prestación de servicios, nómina y aportes, servicios públicos y adiciones a contratos de apoyo.</t>
  </si>
  <si>
    <t>Para este mes se ejecutaron las ordenes de servicio de los meses del mes y ordenes acumuladas  que estaban pendientes por el proceso de visita, diagnostico y ejecucion. Es de resaltar los retrasos presentados en cuento a la aprobación de actividades no previstas por partes del contratista y la interventoria que limitan la atención de las emergencias en las Estaciones. Dado las limitantes por parte del contratista para la obtencion de insumos dado el aislamiento preventivo, fue suspendido el contrato 462 de 2018.</t>
  </si>
  <si>
    <t>Las Comunicaciones Oficiales entregadas por la Firma 4-72 en el mes de  Marzo de 2020, fueron 489 se produjeron 31 devoluciones durante el mismo, equivalentes a un 6% que fueron comunicaciones devueltas sin tramite por diferentes razones, a saber: cambios en direccion del destinatario, domicilio o direccion del establecimiento cerrados, direccion incorrecta o porque no se alcanzo a entregar en horarios de oficina por recorridos muy largos.  La efectividad inicial fue 458 comunicaciones lo que representa el 93.7 % aunque al final toda la correspondencia fue entregada, previas correcciones de lo descrito anteriormente.</t>
  </si>
  <si>
    <t>14 de julio se da inicio a la toma física. La conciliación de esta información se llevará a cabo según el cronograma de trabajo.</t>
  </si>
  <si>
    <t>Se realizó presentación  en Presi con los tres pilares del MECi y se publicó en el correo institucional el 30 junio de 2020 y se realizó capacitación a los referentes de las dependencias en el manejo y uso de la herramienta plan de mejoramiento Institucional, por video conferencia el 22/04/2020.</t>
  </si>
  <si>
    <t>Se incluira la actividad  de la OCI para cumplirla en el tercer timestre 2020 y se requerirá al área deSST con el fin de que informe la fecha en la cual ejecutará la auditoría programada a la Implementación Estándares Mínimos del SG-SST - Resolución 312-2019- Área de SST</t>
  </si>
  <si>
    <t xml:space="preserve"> Para el segundo trimestre la cifra se mantuvo constante frente  a los eventos con uno o más días de incapacidad para el trimestre anterior. El valor  se encuentra dentro de las metas definidas. Se destaca la reducción de la severidad con respecto al mismo trimestre para el año anterior.</t>
  </si>
  <si>
    <t xml:space="preserve">Para el segundo trimestre se registraron 272  dias perdidos por incapacidad de origen común , presentando una disminución en 158 días frente al periodo inmediatamente anterior. El valor que se encuentra dentro de las metas definidas, con desempeño excelente. Los diagnósticos mas recurrentes fueron asociados a trastornos digestivos y  respiratorios.
</t>
  </si>
  <si>
    <t>En el mes de Abril se progamo la actividad Dia de la Secretaria, dirigida a la secretarias de Planta como Contratistas</t>
  </si>
  <si>
    <t>En el mes de mayo se programo la actividad Virtual Celebracion dia de la Madre "Descubre la Magia de tu cuerpo"</t>
  </si>
  <si>
    <t>En el mes de Junio se programo la actividad Virtual para celebrar el dia del Padre y la programacion de una actividad Retos super Papá con previa inscripción</t>
  </si>
  <si>
    <t xml:space="preserve">Se realizo la entrega de un detalle como reconocimiento a la labor de las secretarias </t>
  </si>
  <si>
    <t>Se programó una acitividad Virtual "Descubre la Magia de tu cuerpo" para Celebrar el Dia de la Madre a la cual se conectaron 5 funcionarias de planta de la Entidad</t>
  </si>
  <si>
    <t>Para la actividad de Celebracion día del Padre, que se realizo con el apoyo de la Caja de Compensación Familiar aun no contamos con el reporte de participación que nos debe suministrar la Caja. A la actividad de Reto  Super Papá, se inscribieron 25 funcionarios.</t>
  </si>
  <si>
    <t>Se realizo evaluacion de los tres módulos programados para Junio en el programa de Rreentrenamiento del personal operativo, los cuales se describen con las participaciones a continaución: Sistema Comando de Incidentes (570), Equipos de Protección Personal (518), Equipos de Protección Respiratoria (565). Las capacitaciones tuvieron una aprobacion del 100%, cabe resaltar que esta pendiente por realizar los modulos personal que aislado o en vacaciones del los cuales se reportaran en el siguiente trimestre.</t>
  </si>
  <si>
    <t>Evaluaciones  correspondientes al programa de capacitacion impartido, por modulos de trabajo.</t>
  </si>
  <si>
    <t>Se viene realizando el reentrenamiento al personal bomberil de la entidad, el cual consta de 10 modulos de los cuales se realizaron los tres módulos programados para Junio; Sistema Comando de Incidentes, Equipos de Protección Personal, Equipos de Protección Respiratoria, con su respectiva evaluación. Las capacitaciones se realizan en la modalidad virtual, teniendo en cuenta los protocolos establecidos por la emergencia sanitaria del país.</t>
  </si>
  <si>
    <t xml:space="preserve">Listas de asistencia fisicas ingresadas en la Plataforma SIDEAP, por estaciòn y por turno. </t>
  </si>
  <si>
    <t>Fecha: 30 de junio del 2020</t>
  </si>
  <si>
    <t>Se tenían programadas para el segundo trimestre 26 actividades que presentan el siguiente resultado:
Sin iniciar:  2
En ejecución: 9, para terminar en julio
Cumplidas: 15
En términos: 13
Fuera de términos : 2
Una de las actividades no inicidas corresponde a la OCI y no fue posible iniciarla por que la profesional designada se encontraba realizando otra auditoría, y por el tema de emergencia sanitaria presentada por el Covid 19 no fue posible cumplir en los tiempos establecidos, la segunda actividad sin inciar corresponde al área de seguridad y salud en el trabajo y a la fecha de este reporte no se había recibido respuesta del por que no se ha iniciado la auditoria  al SST.</t>
  </si>
  <si>
    <t xml:space="preserve">se evidencia que los controles están siendo efectivos:
58 riesgos de gestión a los cuales actualmente se le están efectuando seguimiento por las modificaciones de procedimientos y no presentan materialización de ningún riesgo.
14 riesgos de corrupción los cuales no se han materializado.
Debido a la declaración de emergencia sanitaria del 12 de marzo del 2020 para el país la entidad actualmente se encuentra trabajando desde sus casas y desde allí se están reformulando los procedimientos y protocolos los cuales incidirán en los riesgos de las matrices de los procesos de la UAECOB </t>
  </si>
  <si>
    <t xml:space="preserve">El indicador deberá tener una revisión trimestral y no semestral para evaluar que los controles están siendo efectivos </t>
  </si>
  <si>
    <t>Para el mes de Enero se denota una mejora en el tiempo de respuesta y se crea una mesa de ayuda aleatoria de control doc. que muestra mejores resultados</t>
  </si>
  <si>
    <t>Para el mes de febrero se denota una mejora en el tiempo de respuesta y se crea una mesa de ayuda aleatoria de control doc. que muestra mejores resultados</t>
  </si>
  <si>
    <t>Para el mes de marzo se denota una disminución en el tiempo de respuesta debido a la virtualización por el COVID 19 e implementación de planes de contingencia para Teletrabajo..</t>
  </si>
  <si>
    <t xml:space="preserve">Politica de Teletrabajo e implementacion de protocolos para la contingencia </t>
  </si>
  <si>
    <t xml:space="preserve">"1, Para el mes de enero no se presentó inactividad de los servidores por lo cual presenta un resultado óptimo del 100%,
2, Este resultado está consolidado y al estar al 100 % no tiene variación."
</t>
  </si>
  <si>
    <t xml:space="preserve">"1, Para el mes de febrero no se presentó inactividad de los servidores por lo cual presenta un resultado óptimo del 100%,
2, Este resultado está consolidado y al estar al 100 % no tiene variación."
</t>
  </si>
  <si>
    <t xml:space="preserve">"1, Para el mes de Marzo no se presentó inactividad de los servidores por lo cual presenta un resultado óptimo del 100%,
2, Este resultado está consolidado y al estar al 100 % no tiene variación."
</t>
  </si>
  <si>
    <t xml:space="preserve">Durante el segundo trimestre el número de asistencia a audiencias de conciliación  es 0, debido a que no se hicieron por suspensión de términos procesales,el cual se ordeno el levantamiento de la medida el 1 de julio de 2020
</t>
  </si>
  <si>
    <t>En el segundo trimestre del año 2020 el  número de fichas analizadas en Comite de conciliación fueron 19.</t>
  </si>
  <si>
    <t>Durante el  segundo Trimestre del año 2020, la Oficina Asesora Jurídica brindo asesoria  a 200 estudios previosa las diferentes Oficinas y Subdirecciones de la UAECOB en los relacionado con  procesos y prestaciones de servicio en  cuanto a revisión de objeto, obligaciones ,valores entre otros , 2 de estos estudios previos estan en estructuracion en las areas de acuerdo con los ajustes recomendados desde la Oficina Asesora Juridica</t>
  </si>
  <si>
    <t>Durante el me de abril de 2020 se  suscribieron  25 minutas de contratos de prestación de servicios contrato 277 al 301 de 2020, menos los contratos 286 y 301 los cuales son procesos.Y  el promedio de sacar la minuta fue de  2 a 3 dias.</t>
  </si>
  <si>
    <t>Durante el me de abril de 2020 se  suscribieron  169 minutas de contratos de prestación de servicios  del contrato 302 al 470 de 2020, menos los contratos 302 -303- 320-343-380-419 y 434 de 202 los cuales son procesos.Y  el promedio de sacar la minuta fue de  2 a 3 dias.</t>
  </si>
  <si>
    <t>En el mes de Junio no se suscribieron contratos de prestacion de servicios por la armonizacion presupuestal</t>
  </si>
  <si>
    <t>La oficina Asesora Jurídica dio respuesta en el mes de abril a cuatro (6) solicitudes de certificados, circulares las cuales fueron tramitados en su totalidad</t>
  </si>
  <si>
    <t>La oficina Asesora Jurídica dio respuesta en el mes de mayo a cuarenta y tres (43) solicitudes de certificados, circulares las cuales fueron tramitados en su totalidad</t>
  </si>
  <si>
    <t>La oficina Asesora Jurídica dio respuesta en el mes de junio a treinta y seis  (36) solicitudes de certificados, circulares las cuales fueron tramitados en su totalidad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</si>
</sst>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 &quot;€&quot;_-;\-* #,##0.00\ &quot;€&quot;_-;_-* &quot;-&quot;??\ &quot;€&quot;_-;_-@_-"/>
    <numFmt numFmtId="165" formatCode="_-* #,##0.00\ _€_-;\-* #,##0.00\ _€_-;_-* &quot;-&quot;??\ _€_-;_-@_-"/>
    <numFmt numFmtId="166" formatCode="_([$$-240A]\ * #,##0.00_);_([$$-240A]\ * \(#,##0.00\);_([$$-240A]\ * &quot;-&quot;??_);_(@_)"/>
    <numFmt numFmtId="167" formatCode="_(&quot;$&quot;\ * #,##0.00_);_(&quot;$&quot;\ * \(#,##0.00\);_(&quot;$&quot;\ * &quot;-&quot;??_);_(@_)"/>
    <numFmt numFmtId="168" formatCode="h:mm:ss;@"/>
  </numFmts>
  <fonts count="39" x14ac:knownFonts="1">
    <font>
      <sz val="11"/>
      <color theme="1"/>
      <name val="Calibri"/>
      <family val="2"/>
      <scheme val="minor"/>
    </font>
    <font>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
      <sz val="11"/>
      <color rgb="FF222222"/>
      <name val="Calibri"/>
      <family val="2"/>
      <scheme val="minor"/>
    </font>
    <font>
      <sz val="11"/>
      <color indexed="8"/>
      <name val="Calibri"/>
      <family val="2"/>
      <scheme val="minor"/>
    </font>
    <font>
      <sz val="10"/>
      <name val="Arial"/>
      <family val="2"/>
    </font>
    <font>
      <sz val="12"/>
      <color indexed="8"/>
      <name val="Verdana"/>
      <family val="2"/>
    </font>
    <font>
      <b/>
      <sz val="12"/>
      <color indexed="10"/>
      <name val="Verdana"/>
      <family val="2"/>
    </font>
    <font>
      <b/>
      <sz val="12"/>
      <name val="Arial"/>
      <family val="2"/>
    </font>
    <font>
      <sz val="11"/>
      <color theme="1"/>
      <name val="Arial"/>
      <family val="2"/>
    </font>
    <font>
      <b/>
      <sz val="25"/>
      <color theme="1"/>
      <name val="Arial"/>
      <family val="2"/>
    </font>
    <font>
      <b/>
      <sz val="15"/>
      <color theme="0"/>
      <name val="Arial"/>
      <family val="2"/>
    </font>
    <font>
      <b/>
      <sz val="14"/>
      <color theme="0"/>
      <name val="Arial"/>
      <family val="2"/>
    </font>
    <font>
      <b/>
      <sz val="13"/>
      <name val="Arial"/>
      <family val="2"/>
    </font>
    <font>
      <b/>
      <sz val="13"/>
      <color theme="0"/>
      <name val="Arial"/>
      <family val="2"/>
    </font>
    <font>
      <b/>
      <sz val="13"/>
      <color indexed="8"/>
      <name val="Arial"/>
      <family val="2"/>
    </font>
    <font>
      <b/>
      <sz val="13"/>
      <color rgb="FF000000"/>
      <name val="Arial"/>
      <family val="2"/>
    </font>
    <font>
      <sz val="13"/>
      <name val="Arial"/>
      <family val="2"/>
    </font>
    <font>
      <sz val="13"/>
      <color rgb="FF222222"/>
      <name val="Arial"/>
      <family val="2"/>
    </font>
    <font>
      <sz val="13"/>
      <color theme="1"/>
      <name val="Arial"/>
      <family val="2"/>
    </font>
    <font>
      <sz val="13"/>
      <color indexed="8"/>
      <name val="Arial"/>
      <family val="2"/>
    </font>
    <font>
      <sz val="13"/>
      <color rgb="FF000000"/>
      <name val="Arial"/>
      <family val="2"/>
    </font>
    <font>
      <u/>
      <sz val="13"/>
      <color theme="1"/>
      <name val="Arial"/>
      <family val="2"/>
    </font>
    <font>
      <i/>
      <sz val="13"/>
      <name val="Arial"/>
      <family val="2"/>
    </font>
    <font>
      <b/>
      <sz val="13"/>
      <color theme="1"/>
      <name val="Arial"/>
      <family val="2"/>
    </font>
    <font>
      <b/>
      <u/>
      <sz val="13"/>
      <color theme="1"/>
      <name val="Arial"/>
      <family val="2"/>
    </font>
    <font>
      <i/>
      <sz val="13"/>
      <color theme="1"/>
      <name val="Arial"/>
      <family val="2"/>
    </font>
    <font>
      <i/>
      <u/>
      <sz val="13"/>
      <color theme="1"/>
      <name val="Arial"/>
      <family val="2"/>
    </font>
    <font>
      <b/>
      <sz val="12"/>
      <color theme="0"/>
      <name val="Arial"/>
      <family val="2"/>
    </font>
    <font>
      <sz val="12"/>
      <color theme="1"/>
      <name val="Arial"/>
      <family val="2"/>
    </font>
    <font>
      <b/>
      <sz val="20"/>
      <name val="Calibri"/>
      <family val="2"/>
      <scheme val="minor"/>
    </font>
    <font>
      <b/>
      <sz val="12"/>
      <color theme="1"/>
      <name val="Arial"/>
      <family val="2"/>
    </font>
    <font>
      <sz val="8"/>
      <name val="Calibri"/>
      <family val="2"/>
      <scheme val="minor"/>
    </font>
    <font>
      <b/>
      <sz val="11.15"/>
      <color theme="1"/>
      <name val="Arial"/>
    </font>
    <font>
      <sz val="12"/>
      <name val="Verdana"/>
      <family val="2"/>
    </font>
    <font>
      <sz val="12"/>
      <name val="Arial"/>
      <family val="2"/>
    </font>
    <font>
      <sz val="9"/>
      <color theme="1"/>
      <name val="Arial"/>
      <family val="2"/>
    </font>
  </fonts>
  <fills count="24">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rgb="FF002060"/>
        <bgColor rgb="FFBFBFBF"/>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rgb="FF00B0F0"/>
        <bgColor indexed="64"/>
      </patternFill>
    </fill>
    <fill>
      <patternFill patternType="solid">
        <fgColor theme="8" tint="0.79998168889431442"/>
        <bgColor rgb="FFBFBFBF"/>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rgb="FF00206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rgb="FFBFBFBF"/>
      </patternFill>
    </fill>
    <fill>
      <patternFill patternType="solid">
        <fgColor theme="0" tint="-4.9989318521683403E-2"/>
        <bgColor indexed="64"/>
      </patternFill>
    </fill>
    <fill>
      <patternFill patternType="solid">
        <fgColor theme="4" tint="-0.499984740745262"/>
        <bgColor indexed="64"/>
      </patternFill>
    </fill>
    <fill>
      <patternFill patternType="solid">
        <fgColor theme="1" tint="0.499984740745262"/>
        <bgColor indexed="64"/>
      </patternFill>
    </fill>
    <fill>
      <patternFill patternType="solid">
        <fgColor theme="8" tint="-0.249977111117893"/>
        <bgColor indexed="64"/>
      </patternFill>
    </fill>
    <fill>
      <patternFill patternType="solid">
        <fgColor theme="0" tint="-0.14999847407452621"/>
        <bgColor indexed="64"/>
      </patternFill>
    </fill>
  </fills>
  <borders count="26">
    <border>
      <left/>
      <right/>
      <top/>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3"/>
      </left>
      <right style="thin">
        <color theme="3"/>
      </right>
      <top style="thin">
        <color theme="3"/>
      </top>
      <bottom style="thin">
        <color theme="3"/>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top/>
      <bottom style="thin">
        <color theme="5"/>
      </bottom>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theme="4" tint="0.3999755851924192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7">
    <xf numFmtId="0" fontId="0" fillId="0" borderId="0"/>
    <xf numFmtId="9" fontId="1" fillId="0" borderId="0" applyFont="0" applyFill="0" applyBorder="0" applyAlignment="0" applyProtection="0"/>
    <xf numFmtId="0" fontId="3" fillId="0" borderId="0"/>
    <xf numFmtId="166" fontId="1" fillId="0" borderId="0"/>
    <xf numFmtId="0" fontId="3" fillId="0" borderId="0" applyNumberFormat="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0" fontId="7" fillId="0" borderId="0"/>
    <xf numFmtId="0" fontId="7" fillId="0" borderId="0"/>
    <xf numFmtId="0" fontId="7" fillId="0" borderId="0"/>
    <xf numFmtId="9" fontId="3" fillId="0" borderId="0" applyFont="0" applyFill="0" applyBorder="0" applyAlignment="0" applyProtection="0"/>
    <xf numFmtId="9" fontId="3" fillId="0" borderId="0" applyFont="0" applyFill="0" applyBorder="0" applyAlignment="0" applyProtection="0"/>
  </cellStyleXfs>
  <cellXfs count="150">
    <xf numFmtId="0" fontId="0" fillId="0" borderId="0" xfId="0"/>
    <xf numFmtId="0" fontId="0" fillId="0" borderId="0" xfId="0" applyAlignment="1">
      <alignment vertical="center"/>
    </xf>
    <xf numFmtId="0" fontId="0" fillId="0" borderId="4" xfId="0" applyFont="1" applyBorder="1" applyAlignment="1">
      <alignment horizontal="center" vertical="center"/>
    </xf>
    <xf numFmtId="0" fontId="2" fillId="2"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1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6" fillId="0" borderId="4" xfId="0" applyFont="1" applyBorder="1" applyAlignment="1">
      <alignment horizontal="center" vertical="center"/>
    </xf>
    <xf numFmtId="9" fontId="0" fillId="0" borderId="4" xfId="0" applyNumberFormat="1" applyFont="1" applyFill="1" applyBorder="1" applyAlignment="1">
      <alignment horizontal="center" vertical="center"/>
    </xf>
    <xf numFmtId="9" fontId="0" fillId="0"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20" fontId="6" fillId="0" borderId="4" xfId="0" applyNumberFormat="1" applyFont="1" applyBorder="1" applyAlignment="1">
      <alignment horizontal="center" vertical="center"/>
    </xf>
    <xf numFmtId="16" fontId="0" fillId="0" borderId="4" xfId="0" applyNumberFormat="1" applyFont="1" applyBorder="1" applyAlignment="1">
      <alignment horizontal="center" vertical="center" wrapText="1"/>
    </xf>
    <xf numFmtId="9"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4" fillId="0" borderId="4" xfId="0" applyFont="1" applyBorder="1" applyAlignment="1">
      <alignment horizontal="center" vertical="center" wrapText="1"/>
    </xf>
    <xf numFmtId="9" fontId="8" fillId="12" borderId="5" xfId="0" applyNumberFormat="1" applyFont="1" applyFill="1" applyBorder="1" applyAlignment="1">
      <alignment horizontal="center" vertical="center"/>
    </xf>
    <xf numFmtId="1" fontId="8" fillId="12" borderId="5" xfId="0" applyNumberFormat="1" applyFont="1" applyFill="1" applyBorder="1" applyAlignment="1">
      <alignment horizontal="center" vertical="center"/>
    </xf>
    <xf numFmtId="9" fontId="8" fillId="12" borderId="7" xfId="0" applyNumberFormat="1" applyFont="1" applyFill="1" applyBorder="1" applyAlignment="1">
      <alignment horizontal="center" vertical="center"/>
    </xf>
    <xf numFmtId="10" fontId="9" fillId="12" borderId="7" xfId="0" applyNumberFormat="1" applyFont="1" applyFill="1" applyBorder="1" applyAlignment="1">
      <alignment horizontal="center" vertical="center"/>
    </xf>
    <xf numFmtId="0" fontId="8" fillId="12" borderId="10" xfId="0" applyFont="1" applyFill="1" applyBorder="1" applyAlignment="1">
      <alignment horizontal="justify" vertical="center" wrapText="1"/>
    </xf>
    <xf numFmtId="0" fontId="0"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8" fillId="12" borderId="7" xfId="0" applyFont="1" applyFill="1" applyBorder="1" applyAlignment="1">
      <alignment horizontal="justify" vertical="center" wrapText="1"/>
    </xf>
    <xf numFmtId="0" fontId="8" fillId="12" borderId="4" xfId="0" applyFont="1" applyFill="1" applyBorder="1" applyAlignment="1">
      <alignment horizontal="justify" vertical="center" wrapText="1"/>
    </xf>
    <xf numFmtId="0" fontId="0" fillId="0" borderId="4" xfId="0" applyBorder="1" applyAlignment="1">
      <alignment horizontal="center" vertical="center"/>
    </xf>
    <xf numFmtId="10" fontId="0" fillId="0" borderId="4" xfId="0" applyNumberFormat="1" applyBorder="1" applyAlignment="1">
      <alignment horizontal="center" vertical="center"/>
    </xf>
    <xf numFmtId="1" fontId="0" fillId="0" borderId="4" xfId="0" applyNumberFormat="1" applyBorder="1" applyAlignment="1">
      <alignment horizontal="center" vertical="center"/>
    </xf>
    <xf numFmtId="9" fontId="0" fillId="0" borderId="0" xfId="1" applyFont="1"/>
    <xf numFmtId="9" fontId="0" fillId="0" borderId="4" xfId="0" applyNumberFormat="1" applyBorder="1" applyAlignment="1">
      <alignment horizontal="center" vertical="center"/>
    </xf>
    <xf numFmtId="0" fontId="0" fillId="15" borderId="5"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6" borderId="4" xfId="0" applyFont="1" applyFill="1" applyBorder="1" applyAlignment="1">
      <alignment horizontal="center" vertical="center" wrapText="1"/>
    </xf>
    <xf numFmtId="0" fontId="8" fillId="12" borderId="7" xfId="0" applyFont="1" applyFill="1" applyBorder="1" applyAlignment="1">
      <alignment horizontal="justify" vertical="center" wrapText="1"/>
    </xf>
    <xf numFmtId="0" fontId="0" fillId="0" borderId="0" xfId="0"/>
    <xf numFmtId="0" fontId="0" fillId="0" borderId="0" xfId="0" pivotButton="1"/>
    <xf numFmtId="0" fontId="0" fillId="0" borderId="0" xfId="0" applyAlignment="1">
      <alignment horizontal="center" vertical="center"/>
    </xf>
    <xf numFmtId="0" fontId="0" fillId="0" borderId="12" xfId="0" pivotButton="1" applyBorder="1" applyAlignment="1">
      <alignment horizontal="center" vertical="center"/>
    </xf>
    <xf numFmtId="0" fontId="0" fillId="0" borderId="12" xfId="0" applyBorder="1" applyAlignment="1">
      <alignment horizontal="center" vertical="center"/>
    </xf>
    <xf numFmtId="9" fontId="0" fillId="0" borderId="12" xfId="0" applyNumberFormat="1" applyBorder="1" applyAlignment="1">
      <alignment horizontal="center" vertical="center"/>
    </xf>
    <xf numFmtId="0" fontId="0" fillId="14" borderId="12" xfId="0" applyFill="1" applyBorder="1" applyAlignment="1">
      <alignment horizontal="center" vertical="center"/>
    </xf>
    <xf numFmtId="9" fontId="0" fillId="14" borderId="12" xfId="0" applyNumberFormat="1" applyFill="1" applyBorder="1" applyAlignment="1">
      <alignment horizontal="center" vertical="center"/>
    </xf>
    <xf numFmtId="0" fontId="0" fillId="0" borderId="13" xfId="0" applyBorder="1" applyAlignment="1">
      <alignment horizontal="center" vertical="center"/>
    </xf>
    <xf numFmtId="0" fontId="0" fillId="0" borderId="14" xfId="0" pivotButton="1" applyBorder="1" applyAlignment="1">
      <alignment horizontal="center"/>
    </xf>
    <xf numFmtId="0" fontId="0" fillId="0" borderId="14" xfId="0" applyBorder="1" applyAlignment="1">
      <alignment horizontal="left" vertical="center"/>
    </xf>
    <xf numFmtId="0" fontId="0" fillId="0" borderId="16" xfId="0" applyBorder="1" applyAlignment="1">
      <alignment horizontal="center" vertical="center"/>
    </xf>
    <xf numFmtId="0" fontId="0" fillId="0" borderId="17" xfId="0" applyBorder="1" applyAlignment="1">
      <alignment vertical="center" wrapText="1"/>
    </xf>
    <xf numFmtId="0" fontId="0" fillId="0" borderId="17" xfId="0" applyBorder="1" applyAlignment="1">
      <alignment horizontal="center" vertical="center"/>
    </xf>
    <xf numFmtId="9" fontId="0" fillId="0" borderId="17" xfId="0" applyNumberFormat="1" applyBorder="1" applyAlignment="1">
      <alignment horizontal="center" vertical="center"/>
    </xf>
    <xf numFmtId="0" fontId="0" fillId="0" borderId="16" xfId="0" applyBorder="1" applyAlignment="1">
      <alignment vertical="center"/>
    </xf>
    <xf numFmtId="0" fontId="0" fillId="0" borderId="16" xfId="0" pivotButton="1" applyBorder="1" applyAlignment="1">
      <alignment horizontal="center" vertical="center" wrapText="1"/>
    </xf>
    <xf numFmtId="0" fontId="0" fillId="0" borderId="16" xfId="0" applyBorder="1" applyAlignment="1">
      <alignment horizontal="center" vertical="center" wrapText="1"/>
    </xf>
    <xf numFmtId="1" fontId="0" fillId="0" borderId="17" xfId="0" applyNumberFormat="1" applyBorder="1" applyAlignment="1">
      <alignment horizontal="center" vertical="center"/>
    </xf>
    <xf numFmtId="168" fontId="0" fillId="0" borderId="17" xfId="0" applyNumberFormat="1" applyBorder="1" applyAlignment="1">
      <alignment horizontal="center" vertical="center"/>
    </xf>
    <xf numFmtId="0" fontId="0" fillId="0" borderId="15" xfId="0" applyBorder="1" applyAlignment="1">
      <alignment horizontal="left" vertical="center"/>
    </xf>
    <xf numFmtId="0" fontId="0" fillId="0" borderId="13" xfId="0" applyNumberFormat="1" applyBorder="1" applyAlignment="1">
      <alignment horizontal="center" vertical="center"/>
    </xf>
    <xf numFmtId="0" fontId="0" fillId="0" borderId="0" xfId="0" pivotButton="1" applyAlignment="1">
      <alignment wrapText="1"/>
    </xf>
    <xf numFmtId="0" fontId="0" fillId="0" borderId="4" xfId="0" applyBorder="1"/>
    <xf numFmtId="0" fontId="0" fillId="0" borderId="4" xfId="0" pivotButton="1" applyBorder="1" applyAlignment="1">
      <alignment horizontal="center" wrapText="1"/>
    </xf>
    <xf numFmtId="0" fontId="0" fillId="0" borderId="4" xfId="0" pivotButton="1" applyBorder="1" applyAlignment="1">
      <alignment horizontal="center"/>
    </xf>
    <xf numFmtId="0" fontId="0" fillId="0" borderId="4" xfId="0" applyBorder="1" applyAlignment="1">
      <alignment horizontal="center"/>
    </xf>
    <xf numFmtId="0" fontId="0" fillId="0" borderId="4" xfId="0" applyNumberFormat="1" applyBorder="1" applyAlignment="1">
      <alignment horizontal="center"/>
    </xf>
    <xf numFmtId="0" fontId="0" fillId="0" borderId="4" xfId="0" applyBorder="1" applyAlignment="1">
      <alignment horizontal="left" vertical="center"/>
    </xf>
    <xf numFmtId="0" fontId="0" fillId="17" borderId="4" xfId="0" applyFill="1" applyBorder="1" applyAlignment="1">
      <alignment horizontal="center" vertical="center"/>
    </xf>
    <xf numFmtId="0" fontId="0" fillId="0" borderId="4" xfId="0" pivotButton="1" applyBorder="1"/>
    <xf numFmtId="0" fontId="0" fillId="0" borderId="4" xfId="0" pivotButton="1" applyBorder="1" applyAlignment="1">
      <alignment horizontal="center" vertical="center"/>
    </xf>
    <xf numFmtId="0" fontId="0" fillId="0" borderId="4" xfId="0" applyBorder="1" applyAlignment="1">
      <alignment horizontal="left" vertical="center" wrapText="1"/>
    </xf>
    <xf numFmtId="9" fontId="0" fillId="12" borderId="5" xfId="0" applyNumberFormat="1" applyFont="1" applyFill="1" applyBorder="1" applyAlignment="1">
      <alignment horizontal="center" vertical="center" wrapText="1"/>
    </xf>
    <xf numFmtId="0" fontId="0" fillId="14" borderId="0" xfId="0" applyFill="1" applyBorder="1" applyAlignment="1">
      <alignment horizontal="center" vertical="center"/>
    </xf>
    <xf numFmtId="9" fontId="0" fillId="14" borderId="0" xfId="0" applyNumberFormat="1" applyFill="1" applyBorder="1" applyAlignment="1">
      <alignment horizontal="center" vertical="center"/>
    </xf>
    <xf numFmtId="0" fontId="10" fillId="19" borderId="4" xfId="0" applyFont="1" applyFill="1" applyBorder="1" applyAlignment="1">
      <alignment horizontal="center" vertical="center" wrapText="1"/>
    </xf>
    <xf numFmtId="0" fontId="11" fillId="0" borderId="0" xfId="0" applyFont="1" applyAlignment="1">
      <alignment vertical="center"/>
    </xf>
    <xf numFmtId="0" fontId="14" fillId="3" borderId="0" xfId="0" applyFont="1" applyFill="1" applyBorder="1" applyAlignment="1">
      <alignment horizontal="center"/>
    </xf>
    <xf numFmtId="0" fontId="11" fillId="0" borderId="0" xfId="0" applyFont="1" applyAlignment="1">
      <alignment vertical="center" wrapText="1"/>
    </xf>
    <xf numFmtId="0" fontId="15" fillId="18" borderId="1" xfId="2" applyFont="1" applyFill="1" applyBorder="1" applyAlignment="1">
      <alignment horizontal="center" vertical="center" wrapText="1"/>
    </xf>
    <xf numFmtId="0" fontId="16" fillId="4" borderId="2" xfId="2" applyFont="1" applyFill="1" applyBorder="1" applyAlignment="1">
      <alignment horizontal="center" vertical="center" wrapText="1"/>
    </xf>
    <xf numFmtId="0" fontId="16" fillId="4" borderId="3" xfId="2" applyFont="1" applyFill="1" applyBorder="1" applyAlignment="1">
      <alignment horizontal="center" vertical="center" wrapText="1"/>
    </xf>
    <xf numFmtId="0" fontId="17" fillId="5" borderId="4" xfId="0" applyFont="1" applyFill="1" applyBorder="1" applyAlignment="1">
      <alignment horizontal="center" vertical="center"/>
    </xf>
    <xf numFmtId="0" fontId="17" fillId="6" borderId="4" xfId="0" applyFont="1" applyFill="1" applyBorder="1" applyAlignment="1">
      <alignment horizontal="center" vertical="center"/>
    </xf>
    <xf numFmtId="0" fontId="17" fillId="7" borderId="4" xfId="0" applyFont="1" applyFill="1" applyBorder="1" applyAlignment="1">
      <alignment horizontal="center" vertical="center"/>
    </xf>
    <xf numFmtId="0" fontId="17" fillId="8" borderId="4" xfId="0" applyFont="1" applyFill="1" applyBorder="1" applyAlignment="1">
      <alignment horizontal="center" vertical="center"/>
    </xf>
    <xf numFmtId="0" fontId="18" fillId="9" borderId="5" xfId="2" applyFont="1" applyFill="1" applyBorder="1" applyAlignment="1">
      <alignment horizontal="center" vertical="center" wrapText="1"/>
    </xf>
    <xf numFmtId="0" fontId="16" fillId="13" borderId="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4" xfId="0" applyFont="1" applyFill="1" applyBorder="1" applyAlignment="1">
      <alignment horizontal="center" vertical="center" wrapText="1"/>
    </xf>
    <xf numFmtId="9" fontId="21" fillId="0" borderId="4" xfId="0" applyNumberFormat="1" applyFont="1" applyFill="1" applyBorder="1" applyAlignment="1">
      <alignment horizontal="center" vertical="center" wrapText="1"/>
    </xf>
    <xf numFmtId="9" fontId="21" fillId="0" borderId="4" xfId="0" applyNumberFormat="1" applyFont="1" applyFill="1" applyBorder="1" applyAlignment="1">
      <alignment horizontal="center" vertical="center"/>
    </xf>
    <xf numFmtId="9" fontId="21" fillId="10" borderId="4" xfId="1" applyFont="1" applyFill="1" applyBorder="1" applyAlignment="1">
      <alignment horizontal="center" vertical="center"/>
    </xf>
    <xf numFmtId="0" fontId="22" fillId="0" borderId="4" xfId="0" applyFont="1" applyFill="1" applyBorder="1" applyAlignment="1">
      <alignment horizontal="center" vertical="center" wrapText="1"/>
    </xf>
    <xf numFmtId="20" fontId="21" fillId="0" borderId="4" xfId="0" applyNumberFormat="1" applyFont="1" applyFill="1" applyBorder="1" applyAlignment="1">
      <alignment horizontal="center" vertical="center"/>
    </xf>
    <xf numFmtId="9" fontId="19" fillId="0" borderId="4" xfId="0" applyNumberFormat="1"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4" xfId="3" applyNumberFormat="1" applyFont="1" applyFill="1" applyBorder="1" applyAlignment="1">
      <alignment horizontal="left" vertical="center" wrapText="1"/>
    </xf>
    <xf numFmtId="0" fontId="21" fillId="0" borderId="4" xfId="0" applyFont="1" applyFill="1" applyBorder="1" applyAlignment="1">
      <alignment horizontal="left" vertical="center" wrapText="1"/>
    </xf>
    <xf numFmtId="3" fontId="19" fillId="0" borderId="4" xfId="0" applyNumberFormat="1" applyFont="1" applyFill="1" applyBorder="1" applyAlignment="1">
      <alignment horizontal="left" vertical="center" wrapText="1"/>
    </xf>
    <xf numFmtId="0" fontId="22" fillId="0" borderId="4" xfId="0" applyFont="1" applyFill="1" applyBorder="1" applyAlignment="1">
      <alignment horizontal="left" vertical="center" wrapText="1"/>
    </xf>
    <xf numFmtId="0" fontId="23" fillId="0" borderId="4" xfId="0" applyFont="1" applyFill="1" applyBorder="1" applyAlignment="1">
      <alignment horizontal="left" vertical="center" wrapText="1"/>
    </xf>
    <xf numFmtId="166" fontId="19" fillId="0" borderId="4" xfId="3" applyFont="1" applyFill="1" applyBorder="1" applyAlignment="1">
      <alignment horizontal="left" vertical="center" wrapText="1"/>
    </xf>
    <xf numFmtId="0" fontId="11" fillId="0" borderId="0" xfId="0" applyFont="1" applyAlignment="1">
      <alignment horizontal="left" vertical="center"/>
    </xf>
    <xf numFmtId="0" fontId="21" fillId="0" borderId="4" xfId="0" applyFont="1" applyFill="1" applyBorder="1" applyAlignment="1">
      <alignment horizontal="left" vertical="center"/>
    </xf>
    <xf numFmtId="0" fontId="11" fillId="0" borderId="0" xfId="0" applyFont="1" applyAlignment="1">
      <alignment horizontal="center" vertical="center"/>
    </xf>
    <xf numFmtId="0" fontId="11" fillId="19" borderId="0" xfId="0" applyFont="1" applyFill="1" applyAlignment="1">
      <alignment vertical="center"/>
    </xf>
    <xf numFmtId="0" fontId="11" fillId="19" borderId="0" xfId="0" applyFont="1" applyFill="1" applyAlignment="1">
      <alignment horizontal="left" vertical="center"/>
    </xf>
    <xf numFmtId="0" fontId="30" fillId="22" borderId="24" xfId="0" applyFont="1" applyFill="1" applyBorder="1" applyAlignment="1">
      <alignment horizontal="center" vertical="center" wrapText="1"/>
    </xf>
    <xf numFmtId="0" fontId="30" fillId="22" borderId="25" xfId="0" applyFont="1" applyFill="1" applyBorder="1" applyAlignment="1">
      <alignment horizontal="center" vertical="center" wrapText="1"/>
    </xf>
    <xf numFmtId="0" fontId="31" fillId="10" borderId="5" xfId="0" applyFont="1" applyFill="1" applyBorder="1" applyAlignment="1">
      <alignment horizontal="center" vertical="center" wrapText="1"/>
    </xf>
    <xf numFmtId="9" fontId="37" fillId="23" borderId="5" xfId="0" applyNumberFormat="1" applyFont="1" applyFill="1" applyBorder="1" applyAlignment="1">
      <alignment horizontal="center" vertical="center" wrapText="1"/>
    </xf>
    <xf numFmtId="9" fontId="8" fillId="23" borderId="5" xfId="0" applyNumberFormat="1" applyFont="1" applyFill="1" applyBorder="1" applyAlignment="1">
      <alignment horizontal="center" vertical="center"/>
    </xf>
    <xf numFmtId="0" fontId="37" fillId="23" borderId="5" xfId="0" applyFont="1" applyFill="1" applyBorder="1" applyAlignment="1">
      <alignment horizontal="center" vertical="center" wrapText="1"/>
    </xf>
    <xf numFmtId="9" fontId="21" fillId="23" borderId="4" xfId="1" applyNumberFormat="1" applyFont="1" applyFill="1" applyBorder="1" applyAlignment="1">
      <alignment horizontal="center" vertical="center"/>
    </xf>
    <xf numFmtId="0" fontId="31" fillId="23" borderId="5" xfId="0" applyFont="1" applyFill="1" applyBorder="1" applyAlignment="1">
      <alignment horizontal="center" vertical="center" wrapText="1"/>
    </xf>
    <xf numFmtId="9" fontId="31" fillId="23" borderId="5" xfId="0" applyNumberFormat="1" applyFont="1" applyFill="1" applyBorder="1" applyAlignment="1">
      <alignment horizontal="center" vertical="center" wrapText="1"/>
    </xf>
    <xf numFmtId="0" fontId="8" fillId="23" borderId="4" xfId="0" applyFont="1" applyFill="1" applyBorder="1" applyAlignment="1">
      <alignment horizontal="justify" vertical="center" wrapText="1"/>
    </xf>
    <xf numFmtId="9" fontId="8" fillId="23" borderId="4" xfId="0" applyNumberFormat="1" applyFont="1" applyFill="1" applyBorder="1" applyAlignment="1">
      <alignment horizontal="left" vertical="center" wrapText="1"/>
    </xf>
    <xf numFmtId="9" fontId="8" fillId="23" borderId="5" xfId="0" applyNumberFormat="1" applyFont="1" applyFill="1" applyBorder="1" applyAlignment="1">
      <alignment horizontal="left" vertical="center"/>
    </xf>
    <xf numFmtId="9" fontId="8" fillId="23" borderId="18" xfId="0" applyNumberFormat="1" applyFont="1" applyFill="1" applyBorder="1" applyAlignment="1">
      <alignment horizontal="center" vertical="center"/>
    </xf>
    <xf numFmtId="9" fontId="8" fillId="23" borderId="4" xfId="1" applyFont="1" applyFill="1" applyBorder="1" applyAlignment="1">
      <alignment horizontal="justify" vertical="center" wrapText="1"/>
    </xf>
    <xf numFmtId="9" fontId="8" fillId="10" borderId="18" xfId="0" applyNumberFormat="1" applyFont="1" applyFill="1" applyBorder="1" applyAlignment="1">
      <alignment horizontal="center" vertical="center"/>
    </xf>
    <xf numFmtId="9" fontId="31" fillId="10" borderId="5" xfId="0" applyNumberFormat="1" applyFont="1" applyFill="1" applyBorder="1" applyAlignment="1">
      <alignment horizontal="center" vertical="center" wrapText="1"/>
    </xf>
    <xf numFmtId="9" fontId="36" fillId="10" borderId="18" xfId="0" applyNumberFormat="1" applyFont="1" applyFill="1" applyBorder="1" applyAlignment="1">
      <alignment horizontal="center" vertical="center"/>
    </xf>
    <xf numFmtId="0" fontId="37" fillId="10" borderId="5" xfId="0" applyFont="1" applyFill="1" applyBorder="1" applyAlignment="1">
      <alignment horizontal="center" vertical="center" wrapText="1"/>
    </xf>
    <xf numFmtId="9" fontId="37" fillId="10" borderId="5" xfId="1" applyFont="1" applyFill="1" applyBorder="1" applyAlignment="1">
      <alignment horizontal="center" vertical="center" wrapText="1"/>
    </xf>
    <xf numFmtId="9" fontId="8" fillId="10" borderId="4" xfId="1" applyFont="1" applyFill="1" applyBorder="1" applyAlignment="1">
      <alignment horizontal="justify" vertical="center" wrapText="1"/>
    </xf>
    <xf numFmtId="0" fontId="8" fillId="10" borderId="4" xfId="0" applyFont="1" applyFill="1" applyBorder="1" applyAlignment="1">
      <alignment horizontal="justify" vertical="center" wrapText="1"/>
    </xf>
    <xf numFmtId="9" fontId="8" fillId="10" borderId="4" xfId="0" applyNumberFormat="1" applyFont="1" applyFill="1" applyBorder="1" applyAlignment="1">
      <alignment horizontal="left" vertical="center" wrapText="1"/>
    </xf>
    <xf numFmtId="9" fontId="8" fillId="10" borderId="5" xfId="0" applyNumberFormat="1" applyFont="1" applyFill="1" applyBorder="1" applyAlignment="1">
      <alignment horizontal="left" vertical="center"/>
    </xf>
    <xf numFmtId="9" fontId="8" fillId="10" borderId="4" xfId="0" applyNumberFormat="1" applyFont="1" applyFill="1" applyBorder="1" applyAlignment="1">
      <alignment horizontal="justify" vertical="center" wrapText="1"/>
    </xf>
    <xf numFmtId="0" fontId="37" fillId="10" borderId="4" xfId="0" applyFont="1" applyFill="1" applyBorder="1" applyAlignment="1">
      <alignment horizontal="center" vertical="center" wrapText="1"/>
    </xf>
    <xf numFmtId="0" fontId="38" fillId="23" borderId="5" xfId="0" applyFont="1" applyFill="1" applyBorder="1" applyAlignment="1">
      <alignment horizontal="center" vertical="center" wrapText="1"/>
    </xf>
    <xf numFmtId="9" fontId="38" fillId="23" borderId="5" xfId="0" applyNumberFormat="1" applyFont="1" applyFill="1" applyBorder="1" applyAlignment="1">
      <alignment horizontal="center" vertical="center" wrapText="1"/>
    </xf>
    <xf numFmtId="1" fontId="37" fillId="23" borderId="5" xfId="0" applyNumberFormat="1" applyFont="1" applyFill="1" applyBorder="1" applyAlignment="1">
      <alignment horizontal="center" vertical="center" wrapText="1"/>
    </xf>
    <xf numFmtId="0" fontId="31" fillId="23" borderId="4" xfId="0" applyFont="1" applyFill="1" applyBorder="1" applyAlignment="1">
      <alignment horizontal="center" vertical="center" wrapText="1"/>
    </xf>
    <xf numFmtId="0" fontId="32" fillId="21" borderId="11" xfId="0" applyFont="1" applyFill="1" applyBorder="1" applyAlignment="1">
      <alignment horizontal="center"/>
    </xf>
    <xf numFmtId="0" fontId="32" fillId="21" borderId="23" xfId="0" applyFont="1" applyFill="1" applyBorder="1" applyAlignment="1">
      <alignment horizontal="center"/>
    </xf>
    <xf numFmtId="0" fontId="32" fillId="21" borderId="10" xfId="0" applyFont="1" applyFill="1" applyBorder="1" applyAlignment="1">
      <alignment horizont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4" fillId="2" borderId="0" xfId="0" applyFont="1" applyFill="1" applyBorder="1" applyAlignment="1">
      <alignment horizontal="center"/>
    </xf>
    <xf numFmtId="0" fontId="14" fillId="3" borderId="0" xfId="0" applyFont="1" applyFill="1" applyBorder="1" applyAlignment="1">
      <alignment horizontal="center"/>
    </xf>
    <xf numFmtId="0" fontId="14" fillId="11" borderId="6" xfId="0" applyFont="1" applyFill="1" applyBorder="1" applyAlignment="1">
      <alignment horizontal="center" vertical="center"/>
    </xf>
    <xf numFmtId="0" fontId="13" fillId="20" borderId="22" xfId="0" applyFont="1" applyFill="1" applyBorder="1" applyAlignment="1">
      <alignment horizontal="left" vertical="center"/>
    </xf>
    <xf numFmtId="0" fontId="8" fillId="12" borderId="7" xfId="0" applyFont="1" applyFill="1" applyBorder="1" applyAlignment="1">
      <alignment horizontal="justify" vertical="center" wrapText="1"/>
    </xf>
    <xf numFmtId="0" fontId="8" fillId="12" borderId="8" xfId="0" applyFont="1" applyFill="1" applyBorder="1" applyAlignment="1">
      <alignment horizontal="justify" vertical="center" wrapText="1"/>
    </xf>
    <xf numFmtId="0" fontId="8" fillId="12" borderId="9" xfId="0" applyFont="1" applyFill="1" applyBorder="1" applyAlignment="1">
      <alignment horizontal="justify" vertical="center" wrapText="1"/>
    </xf>
    <xf numFmtId="0" fontId="31" fillId="6" borderId="5" xfId="0" applyFont="1" applyFill="1" applyBorder="1" applyAlignment="1">
      <alignment horizontal="center" vertical="center" wrapText="1"/>
    </xf>
  </cellXfs>
  <cellStyles count="37">
    <cellStyle name="Graphics" xfId="4" xr:uid="{00000000-0005-0000-0000-000000000000}"/>
    <cellStyle name="Millares 2" xfId="5" xr:uid="{00000000-0005-0000-0000-000001000000}"/>
    <cellStyle name="Millares 2 2" xfId="6" xr:uid="{00000000-0005-0000-0000-000002000000}"/>
    <cellStyle name="Millares 3" xfId="7" xr:uid="{00000000-0005-0000-0000-000003000000}"/>
    <cellStyle name="Moneda 2" xfId="8" xr:uid="{00000000-0005-0000-0000-000004000000}"/>
    <cellStyle name="Moneda 2 2" xfId="9" xr:uid="{00000000-0005-0000-0000-000005000000}"/>
    <cellStyle name="Moneda 2 2 2" xfId="10" xr:uid="{00000000-0005-0000-0000-000006000000}"/>
    <cellStyle name="Moneda 2 2 2 2" xfId="11" xr:uid="{00000000-0005-0000-0000-000007000000}"/>
    <cellStyle name="Moneda 2 2 2 3" xfId="12" xr:uid="{00000000-0005-0000-0000-000008000000}"/>
    <cellStyle name="Moneda 2 2 3" xfId="13" xr:uid="{00000000-0005-0000-0000-000009000000}"/>
    <cellStyle name="Moneda 2 2 4" xfId="14" xr:uid="{00000000-0005-0000-0000-00000A000000}"/>
    <cellStyle name="Moneda 2 2 5" xfId="15" xr:uid="{00000000-0005-0000-0000-00000B000000}"/>
    <cellStyle name="Moneda 2 3" xfId="16" xr:uid="{00000000-0005-0000-0000-00000C000000}"/>
    <cellStyle name="Moneda 2 3 2" xfId="17" xr:uid="{00000000-0005-0000-0000-00000D000000}"/>
    <cellStyle name="Moneda 2 3 3" xfId="18" xr:uid="{00000000-0005-0000-0000-00000E000000}"/>
    <cellStyle name="Moneda 2 4" xfId="19" xr:uid="{00000000-0005-0000-0000-00000F000000}"/>
    <cellStyle name="Moneda 2 5" xfId="20" xr:uid="{00000000-0005-0000-0000-000010000000}"/>
    <cellStyle name="Moneda 2 6" xfId="21" xr:uid="{00000000-0005-0000-0000-000011000000}"/>
    <cellStyle name="Moneda 3" xfId="22" xr:uid="{00000000-0005-0000-0000-000012000000}"/>
    <cellStyle name="Moneda 3 2" xfId="23" xr:uid="{00000000-0005-0000-0000-000013000000}"/>
    <cellStyle name="Moneda 3 2 2" xfId="24" xr:uid="{00000000-0005-0000-0000-000014000000}"/>
    <cellStyle name="Moneda 3 2 3" xfId="25" xr:uid="{00000000-0005-0000-0000-000015000000}"/>
    <cellStyle name="Moneda 3 3" xfId="26" xr:uid="{00000000-0005-0000-0000-000016000000}"/>
    <cellStyle name="Moneda 3 4" xfId="27" xr:uid="{00000000-0005-0000-0000-000017000000}"/>
    <cellStyle name="Moneda 3 5" xfId="28" xr:uid="{00000000-0005-0000-0000-000018000000}"/>
    <cellStyle name="Moneda 4" xfId="29" xr:uid="{00000000-0005-0000-0000-000019000000}"/>
    <cellStyle name="Moneda 5" xfId="30" xr:uid="{00000000-0005-0000-0000-00001A000000}"/>
    <cellStyle name="Normal" xfId="0" builtinId="0"/>
    <cellStyle name="Normal 2" xfId="31" xr:uid="{00000000-0005-0000-0000-00001C000000}"/>
    <cellStyle name="Normal 3" xfId="2" xr:uid="{00000000-0005-0000-0000-00001D000000}"/>
    <cellStyle name="Normal 4" xfId="3" xr:uid="{00000000-0005-0000-0000-00001E000000}"/>
    <cellStyle name="Normal 5" xfId="32" xr:uid="{00000000-0005-0000-0000-00001F000000}"/>
    <cellStyle name="Normal 5 2" xfId="33" xr:uid="{00000000-0005-0000-0000-000020000000}"/>
    <cellStyle name="Normal 6" xfId="34" xr:uid="{00000000-0005-0000-0000-000021000000}"/>
    <cellStyle name="Porcentaje" xfId="1" builtinId="5"/>
    <cellStyle name="Porcentaje 2" xfId="35" xr:uid="{00000000-0005-0000-0000-000023000000}"/>
    <cellStyle name="Porcentaje 3" xfId="36" xr:uid="{00000000-0005-0000-0000-000024000000}"/>
  </cellStyles>
  <dxfs count="631">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71" formatCode="0.0%"/>
    </dxf>
    <dxf>
      <numFmt numFmtId="14" formatCode="0.00%"/>
    </dxf>
    <dxf>
      <numFmt numFmtId="172" formatCode="0.000%"/>
    </dxf>
    <dxf>
      <numFmt numFmtId="14" formatCode="0.0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numFmt numFmtId="13" formatCode="0%"/>
    </dxf>
    <dxf>
      <numFmt numFmtId="171" formatCode="0.0%"/>
    </dxf>
    <dxf>
      <numFmt numFmtId="0" formatCode="General"/>
    </dxf>
    <dxf>
      <numFmt numFmtId="13" formatCode="0%"/>
    </dxf>
    <dxf>
      <numFmt numFmtId="171" formatCode="0.0%"/>
    </dxf>
    <dxf>
      <numFmt numFmtId="14" formatCode="0.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numFmt numFmtId="0" formatCode="General"/>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numFmt numFmtId="0" formatCode="General"/>
    </dxf>
    <dxf>
      <numFmt numFmtId="13" formatCode="0%"/>
    </dxf>
    <dxf>
      <numFmt numFmtId="171"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fill>
        <patternFill patternType="solid">
          <bgColor theme="9" tint="0.59999389629810485"/>
        </patternFill>
      </fill>
    </dxf>
    <dxf>
      <numFmt numFmtId="1" formatCode="0"/>
    </dxf>
    <dxf>
      <numFmt numFmtId="13" formatCode="0%"/>
    </dxf>
    <dxf>
      <numFmt numFmtId="171" formatCode="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numFmt numFmtId="0" formatCode="General"/>
    </dxf>
    <dxf>
      <numFmt numFmtId="13" formatCode="0%"/>
    </dxf>
    <dxf>
      <numFmt numFmtId="0" formatCode="General"/>
    </dxf>
    <dxf>
      <numFmt numFmtId="1" formatCode="0"/>
    </dxf>
    <dxf>
      <numFmt numFmtId="13" formatCode="0%"/>
    </dxf>
    <dxf>
      <numFmt numFmtId="1" formatCode="0"/>
    </dxf>
    <dxf>
      <numFmt numFmtId="33" formatCode="_-* #,##0_-;\-* #,##0_-;_-* &quot;-&quot;_-;_-@_-"/>
    </dxf>
    <dxf>
      <numFmt numFmtId="14" formatCode="0.00%"/>
    </dxf>
    <dxf>
      <numFmt numFmtId="13" formatCode="0%"/>
    </dxf>
    <dxf>
      <numFmt numFmtId="171" formatCode="0.0%"/>
    </dxf>
    <dxf>
      <alignment wrapText="1" readingOrder="0"/>
    </dxf>
    <dxf>
      <numFmt numFmtId="13" formatCode="0%"/>
    </dxf>
    <dxf>
      <numFmt numFmtId="171" formatCode="0.0%"/>
    </dxf>
    <dxf>
      <numFmt numFmtId="14" formatCode="0.00%"/>
    </dxf>
    <dxf>
      <numFmt numFmtId="172" formatCode="0.000%"/>
    </dxf>
    <dxf>
      <numFmt numFmtId="14" formatCode="0.00%"/>
    </dxf>
    <dxf>
      <numFmt numFmtId="13" formatCode="0%"/>
    </dxf>
    <dxf>
      <numFmt numFmtId="171" formatCode="0.0%"/>
    </dxf>
    <dxf>
      <fill>
        <patternFill patternType="solid">
          <bgColor theme="3" tint="0.79998168889431442"/>
        </patternFill>
      </fill>
    </dxf>
    <dxf>
      <fill>
        <patternFill patternType="solid">
          <bgColor theme="3" tint="0.79998168889431442"/>
        </patternFill>
      </fill>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0" readingOrder="0"/>
    </dxf>
    <dxf>
      <alignment wrapText="0" readingOrder="0"/>
    </dxf>
    <dxf>
      <alignment wrapText="1" readingOrder="0"/>
    </dxf>
    <dxf>
      <numFmt numFmtId="168" formatCode="h:mm:ss;@"/>
    </dxf>
    <dxf>
      <numFmt numFmtId="169" formatCode="[$-F400]h:mm:ss\ AM/PM"/>
    </dxf>
    <dxf>
      <numFmt numFmtId="1" formatCode="0"/>
    </dxf>
    <dxf>
      <numFmt numFmtId="1" formatCode="0"/>
    </dxf>
    <dxf>
      <numFmt numFmtId="1" formatCode="0"/>
    </dxf>
    <dxf>
      <numFmt numFmtId="1" formatCode="0"/>
    </dxf>
    <dxf>
      <numFmt numFmtId="1"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25" formatCode="h:mm"/>
    </dxf>
    <dxf>
      <numFmt numFmtId="1" formatCode="0"/>
    </dxf>
    <dxf>
      <numFmt numFmtId="170" formatCode="0.0"/>
    </dxf>
    <dxf>
      <numFmt numFmtId="0" formatCode="General"/>
    </dxf>
    <dxf>
      <numFmt numFmtId="13" formatCode="0%"/>
    </dxf>
    <dxf>
      <numFmt numFmtId="171" formatCode="0.0%"/>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71" formatCode="0.0%"/>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font>
        <b val="0"/>
        <i val="0"/>
        <strike val="0"/>
        <condense val="0"/>
        <extend val="0"/>
        <outline val="0"/>
        <shadow val="0"/>
        <u val="none"/>
        <vertAlign val="baseline"/>
        <sz val="13"/>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strike val="0"/>
        <outline val="0"/>
        <shadow val="0"/>
        <vertAlign val="baseline"/>
        <name val="Arial"/>
        <scheme val="none"/>
      </font>
    </dxf>
    <dxf>
      <font>
        <strike val="0"/>
        <outline val="0"/>
        <shadow val="0"/>
        <u val="none"/>
        <vertAlign val="baseline"/>
        <sz val="13"/>
        <name val="Arial"/>
        <scheme val="none"/>
      </font>
      <alignment horizontal="center" vertical="center" textRotation="0" indent="0" justifyLastLine="0" shrinkToFit="0" readingOrder="0"/>
    </dxf>
    <dxf>
      <fill>
        <patternFill>
          <bgColor rgb="FF00B050"/>
        </patternFill>
      </fill>
    </dxf>
  </dxfs>
  <tableStyles count="1" defaultTableStyle="TableStyleMedium2" defaultPivotStyle="PivotStyleLight16">
    <tableStyle name="Estilo de segmentación de datos 1" pivot="0" table="0" count="1" xr9:uid="{00000000-0011-0000-FFFF-FFFF00000000}">
      <tableStyleElement type="headerRow" dxfId="630"/>
    </tableStyle>
  </tableStyle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CONSOLIDADO SEGUNDO  TRIMESTRE.xlsx]tablas!TablaDinámica1</c:name>
    <c:fmtId val="1"/>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Indicadores</a:t>
            </a:r>
            <a:r>
              <a:rPr lang="es-CO" baseline="0"/>
              <a:t> de Gestión</a:t>
            </a:r>
            <a:endParaRPr lang="es-CO"/>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7"/>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tablas!$B$5:$B$7</c:f>
              <c:numCache>
                <c:formatCode>0%</c:formatCode>
                <c:ptCount val="2"/>
                <c:pt idx="0">
                  <c:v>0.625</c:v>
                </c:pt>
                <c:pt idx="1">
                  <c:v>0.2857142857142857</c:v>
                </c:pt>
              </c:numCache>
            </c:numRef>
          </c:val>
          <c:extLst>
            <c:ext xmlns:c16="http://schemas.microsoft.com/office/drawing/2014/chart" uri="{C3380CC4-5D6E-409C-BE32-E72D297353CC}">
              <c16:uniqueId val="{00000000-3501-490A-8C23-23ACCA556435}"/>
            </c:ext>
          </c:extLst>
        </c:ser>
        <c:ser>
          <c:idx val="1"/>
          <c:order val="1"/>
          <c:tx>
            <c:strRef>
              <c:f>tablas!$C$3:$C$4</c:f>
              <c:strCache>
                <c:ptCount val="1"/>
                <c:pt idx="0">
                  <c:v>BUENO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0.20833333333333334</c:v>
                </c:pt>
                <c:pt idx="1">
                  <c:v>0.14285714285714285</c:v>
                </c:pt>
              </c:numCache>
            </c:numRef>
          </c:val>
          <c:extLst>
            <c:ext xmlns:c16="http://schemas.microsoft.com/office/drawing/2014/chart" uri="{C3380CC4-5D6E-409C-BE32-E72D297353CC}">
              <c16:uniqueId val="{00000000-90AA-4CE6-ABB8-B1A7C895F7CC}"/>
            </c:ext>
          </c:extLst>
        </c:ser>
        <c:ser>
          <c:idx val="2"/>
          <c:order val="2"/>
          <c:tx>
            <c:strRef>
              <c:f>tablas!$D$3:$D$4</c:f>
              <c:strCache>
                <c:ptCount val="1"/>
                <c:pt idx="0">
                  <c:v>REGULAR</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0</c:v>
                </c:pt>
                <c:pt idx="1">
                  <c:v>0.35714285714285715</c:v>
                </c:pt>
              </c:numCache>
            </c:numRef>
          </c:val>
          <c:extLst>
            <c:ext xmlns:c16="http://schemas.microsoft.com/office/drawing/2014/chart" uri="{C3380CC4-5D6E-409C-BE32-E72D297353CC}">
              <c16:uniqueId val="{00000001-90AA-4CE6-ABB8-B1A7C895F7CC}"/>
            </c:ext>
          </c:extLst>
        </c:ser>
        <c:ser>
          <c:idx val="3"/>
          <c:order val="3"/>
          <c:tx>
            <c:strRef>
              <c:f>tablas!$E$3:$E$4</c:f>
              <c:strCache>
                <c:ptCount val="1"/>
                <c:pt idx="0">
                  <c:v>MALO</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0.125</c:v>
                </c:pt>
                <c:pt idx="1">
                  <c:v>0.21428571428571427</c:v>
                </c:pt>
              </c:numCache>
            </c:numRef>
          </c:val>
          <c:extLst>
            <c:ext xmlns:c16="http://schemas.microsoft.com/office/drawing/2014/chart" uri="{C3380CC4-5D6E-409C-BE32-E72D297353CC}">
              <c16:uniqueId val="{00000002-90AA-4CE6-ABB8-B1A7C895F7CC}"/>
            </c:ext>
          </c:extLst>
        </c:ser>
        <c:ser>
          <c:idx val="4"/>
          <c:order val="4"/>
          <c:tx>
            <c:strRef>
              <c:f>tablas!$F$3:$F$4</c:f>
              <c:strCache>
                <c:ptCount val="1"/>
                <c:pt idx="0">
                  <c:v>No aplica</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4.1666666666666664E-2</c:v>
                </c:pt>
                <c:pt idx="1">
                  <c:v>0</c:v>
                </c:pt>
              </c:numCache>
            </c:numRef>
          </c:val>
          <c:extLst>
            <c:ext xmlns:c16="http://schemas.microsoft.com/office/drawing/2014/chart" uri="{C3380CC4-5D6E-409C-BE32-E72D297353CC}">
              <c16:uniqueId val="{00000003-90AA-4CE6-ABB8-B1A7C895F7CC}"/>
            </c:ext>
          </c:extLst>
        </c:ser>
        <c:dLbls>
          <c:showLegendKey val="0"/>
          <c:showVal val="1"/>
          <c:showCatName val="0"/>
          <c:showSerName val="0"/>
          <c:showPercent val="0"/>
          <c:showBubbleSize val="0"/>
        </c:dLbls>
        <c:gapWidth val="100"/>
        <c:overlap val="-24"/>
        <c:axId val="2143993568"/>
        <c:axId val="2143996784"/>
      </c:barChart>
      <c:catAx>
        <c:axId val="214399356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43996784"/>
        <c:crosses val="autoZero"/>
        <c:auto val="1"/>
        <c:lblAlgn val="ctr"/>
        <c:lblOffset val="100"/>
        <c:noMultiLvlLbl val="0"/>
      </c:catAx>
      <c:valAx>
        <c:axId val="214399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43993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CONSOLIDADO SEGUNDO  TRIMESTRE.xlsx]tablas!TablaDinámica4</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tablas!$B$51:$B$52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tablas!$B$53:$B$62</c:f>
              <c:numCache>
                <c:formatCode>0</c:formatCode>
                <c:ptCount val="9"/>
                <c:pt idx="0">
                  <c:v>1</c:v>
                </c:pt>
                <c:pt idx="1">
                  <c:v>2</c:v>
                </c:pt>
                <c:pt idx="2">
                  <c:v>2</c:v>
                </c:pt>
                <c:pt idx="3">
                  <c:v>4</c:v>
                </c:pt>
                <c:pt idx="4">
                  <c:v>9</c:v>
                </c:pt>
                <c:pt idx="5">
                  <c:v>1</c:v>
                </c:pt>
                <c:pt idx="6">
                  <c:v>8</c:v>
                </c:pt>
                <c:pt idx="7">
                  <c:v>3</c:v>
                </c:pt>
                <c:pt idx="8">
                  <c:v>4</c:v>
                </c:pt>
              </c:numCache>
            </c:numRef>
          </c:val>
          <c:extLst>
            <c:ext xmlns:c16="http://schemas.microsoft.com/office/drawing/2014/chart" uri="{C3380CC4-5D6E-409C-BE32-E72D297353CC}">
              <c16:uniqueId val="{00000000-1064-43AD-8A26-244F8CD3601F}"/>
            </c:ext>
          </c:extLst>
        </c:ser>
        <c:ser>
          <c:idx val="1"/>
          <c:order val="1"/>
          <c:tx>
            <c:strRef>
              <c:f>tablas!$C$51:$C$52</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tablas!$C$53:$C$62</c:f>
              <c:numCache>
                <c:formatCode>0</c:formatCode>
                <c:ptCount val="9"/>
                <c:pt idx="2">
                  <c:v>3</c:v>
                </c:pt>
                <c:pt idx="3">
                  <c:v>1</c:v>
                </c:pt>
                <c:pt idx="6">
                  <c:v>3</c:v>
                </c:pt>
                <c:pt idx="7">
                  <c:v>3</c:v>
                </c:pt>
                <c:pt idx="8">
                  <c:v>2</c:v>
                </c:pt>
              </c:numCache>
            </c:numRef>
          </c:val>
          <c:extLst>
            <c:ext xmlns:c16="http://schemas.microsoft.com/office/drawing/2014/chart" uri="{C3380CC4-5D6E-409C-BE32-E72D297353CC}">
              <c16:uniqueId val="{00000000-8910-47B6-A980-ED8C2929976A}"/>
            </c:ext>
          </c:extLst>
        </c:ser>
        <c:ser>
          <c:idx val="2"/>
          <c:order val="2"/>
          <c:tx>
            <c:strRef>
              <c:f>tablas!$D$51:$D$52</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tablas!$D$53:$D$62</c:f>
              <c:numCache>
                <c:formatCode>0</c:formatCode>
                <c:ptCount val="9"/>
                <c:pt idx="2">
                  <c:v>2</c:v>
                </c:pt>
                <c:pt idx="6">
                  <c:v>3</c:v>
                </c:pt>
              </c:numCache>
            </c:numRef>
          </c:val>
          <c:extLst>
            <c:ext xmlns:c16="http://schemas.microsoft.com/office/drawing/2014/chart" uri="{C3380CC4-5D6E-409C-BE32-E72D297353CC}">
              <c16:uniqueId val="{00000001-8910-47B6-A980-ED8C2929976A}"/>
            </c:ext>
          </c:extLst>
        </c:ser>
        <c:ser>
          <c:idx val="3"/>
          <c:order val="3"/>
          <c:tx>
            <c:strRef>
              <c:f>tablas!$E$51:$E$52</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tablas!$E$53:$E$62</c:f>
              <c:numCache>
                <c:formatCode>0</c:formatCode>
                <c:ptCount val="9"/>
                <c:pt idx="2">
                  <c:v>2</c:v>
                </c:pt>
                <c:pt idx="5">
                  <c:v>3</c:v>
                </c:pt>
                <c:pt idx="6">
                  <c:v>4</c:v>
                </c:pt>
              </c:numCache>
            </c:numRef>
          </c:val>
          <c:extLst>
            <c:ext xmlns:c16="http://schemas.microsoft.com/office/drawing/2014/chart" uri="{C3380CC4-5D6E-409C-BE32-E72D297353CC}">
              <c16:uniqueId val="{00000002-8910-47B6-A980-ED8C2929976A}"/>
            </c:ext>
          </c:extLst>
        </c:ser>
        <c:ser>
          <c:idx val="4"/>
          <c:order val="4"/>
          <c:tx>
            <c:strRef>
              <c:f>tablas!$F$51:$F$52</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tablas!$F$53:$F$62</c:f>
              <c:numCache>
                <c:formatCode>0</c:formatCode>
                <c:ptCount val="9"/>
                <c:pt idx="2">
                  <c:v>1</c:v>
                </c:pt>
                <c:pt idx="6">
                  <c:v>1</c:v>
                </c:pt>
              </c:numCache>
            </c:numRef>
          </c:val>
          <c:extLst>
            <c:ext xmlns:c16="http://schemas.microsoft.com/office/drawing/2014/chart" uri="{C3380CC4-5D6E-409C-BE32-E72D297353CC}">
              <c16:uniqueId val="{00000003-8910-47B6-A980-ED8C2929976A}"/>
            </c:ext>
          </c:extLst>
        </c:ser>
        <c:dLbls>
          <c:showLegendKey val="0"/>
          <c:showVal val="1"/>
          <c:showCatName val="0"/>
          <c:showSerName val="0"/>
          <c:showPercent val="0"/>
          <c:showBubbleSize val="0"/>
        </c:dLbls>
        <c:gapWidth val="75"/>
        <c:overlap val="-25"/>
        <c:axId val="2144196464"/>
        <c:axId val="2144200144"/>
      </c:barChart>
      <c:catAx>
        <c:axId val="2144196464"/>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44200144"/>
        <c:crosses val="autoZero"/>
        <c:auto val="1"/>
        <c:lblAlgn val="ctr"/>
        <c:lblOffset val="100"/>
        <c:noMultiLvlLbl val="0"/>
      </c:catAx>
      <c:valAx>
        <c:axId val="2144200144"/>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44196464"/>
        <c:crosses val="autoZero"/>
        <c:crossBetween val="between"/>
      </c:valAx>
      <c:spPr>
        <a:noFill/>
        <a:ln>
          <a:noFill/>
        </a:ln>
        <a:effectLst/>
      </c:spPr>
    </c:plotArea>
    <c:legend>
      <c:legendPos val="b"/>
      <c:layout>
        <c:manualLayout>
          <c:xMode val="edge"/>
          <c:yMode val="edge"/>
          <c:x val="0.253524945489007"/>
          <c:y val="0.92191719502995595"/>
          <c:w val="0.394342995264436"/>
          <c:h val="4.84023087048000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23</xdr:col>
      <xdr:colOff>1306411</xdr:colOff>
      <xdr:row>1</xdr:row>
      <xdr:rowOff>173955</xdr:rowOff>
    </xdr:from>
    <xdr:to>
      <xdr:col>25</xdr:col>
      <xdr:colOff>140197</xdr:colOff>
      <xdr:row>1</xdr:row>
      <xdr:rowOff>1123299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73161" y="364455"/>
          <a:ext cx="3367686" cy="949344"/>
        </a:xfrm>
        <a:prstGeom prst="rect">
          <a:avLst/>
        </a:prstGeom>
      </xdr:spPr>
    </xdr:pic>
    <xdr:clientData/>
  </xdr:twoCellAnchor>
  <xdr:twoCellAnchor editAs="oneCell">
    <xdr:from>
      <xdr:col>1</xdr:col>
      <xdr:colOff>188877</xdr:colOff>
      <xdr:row>1</xdr:row>
      <xdr:rowOff>220266</xdr:rowOff>
    </xdr:from>
    <xdr:to>
      <xdr:col>3</xdr:col>
      <xdr:colOff>74761</xdr:colOff>
      <xdr:row>1</xdr:row>
      <xdr:rowOff>1160860</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8203" b="15751"/>
        <a:stretch/>
      </xdr:blipFill>
      <xdr:spPr>
        <a:xfrm>
          <a:off x="581783" y="410766"/>
          <a:ext cx="3534069" cy="940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442913</xdr:colOff>
      <xdr:row>0</xdr:row>
      <xdr:rowOff>171450</xdr:rowOff>
    </xdr:from>
    <xdr:to>
      <xdr:col>8</xdr:col>
      <xdr:colOff>2266951</xdr:colOff>
      <xdr:row>14</xdr:row>
      <xdr:rowOff>47625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45</xdr:row>
      <xdr:rowOff>561974</xdr:rowOff>
    </xdr:from>
    <xdr:to>
      <xdr:col>10</xdr:col>
      <xdr:colOff>114300</xdr:colOff>
      <xdr:row>67</xdr:row>
      <xdr:rowOff>200024</xdr:rowOff>
    </xdr:to>
    <xdr:graphicFrame macro="">
      <xdr:nvGraphicFramePr>
        <xdr:cNvPr id="7" name="Gráfico 1">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rsonal/Downloads/INDICADORES_UAECOB_Corporativa%202020%20(1)%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wnloads\Seguimiento_4to_Trimestre_Indicadores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UAECOB_Corporativa "/>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sheetName val="Indicadores 4to-2019 UAECOB"/>
      <sheetName val="Tablas 4to tri"/>
      <sheetName val="tablas"/>
      <sheetName val="Indicadores eliminados"/>
      <sheetName val="Indi. eliminados"/>
      <sheetName val="Seguimiento_4to_Trimestre_Indic"/>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gar Andrés Ortiz Vivas" refreshedDate="43326.507667245372" createdVersion="6" refreshedVersion="6" minRefreshableVersion="3" recordCount="62" xr:uid="{00000000-000A-0000-FFFF-FFFF02000000}">
  <cacheSource type="worksheet">
    <worksheetSource ref="A2:Z2" sheet="TABLERO INDICADORES 2020 UAECOB"/>
  </cacheSource>
  <cacheFields count="79">
    <cacheField name="No." numFmtId="0">
      <sharedItems containsSemiMixedTypes="0" containsString="0" containsNumber="1" containsInteger="1" minValue="1" maxValue="62"/>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2">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Disponibilidad de canales de acceso a internet"/>
        <s v="Cumplimiento en la atención a requerimientos de software de la Entidad"/>
        <s v="Cumplimiento de los productos del Plan de acción Institucional"/>
        <s v="Avance acumulado en la gestión de las actividades del Plan de Acción Institucional."/>
        <s v="Avance en la gestión de las actividades del Plan de Acción Institucional en el periodo evaluado."/>
        <s v="Seguimiento a la ejecución presupuestal de los Proyectos de Inversión vigencia actual de la UAECOB."/>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Cumplimiento de las acciones de los subsistemas"/>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Reducción en el Consumo de agua "/>
        <s v="Reducción en el Consumo de energía"/>
        <s v="Reducción en el Consumo de gas "/>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Servidores retirados con inventario a carg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Tiempo de respuesta para la realización de mantenimientos correctivos del equipo menor (mayor frecuencia y/o rotación) de la UAECOB."/>
        <s v="Contratos de suministros en Ejecución (de Consumo y Controlados) de la Subdirección Logística"/>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1"/>
    </cacheField>
    <cacheField name="Valor numerador" numFmtId="0">
      <sharedItems containsBlank="1" containsMixedTypes="1" containsNumber="1" minValue="1" maxValue="23708756604"/>
    </cacheField>
    <cacheField name="Valor denominador" numFmtId="0">
      <sharedItems containsBlank="1" containsMixedTypes="1" containsNumber="1" containsInteger="1" minValue="1" maxValue="107117393000"/>
    </cacheField>
    <cacheField name="RESULTADO " numFmtId="0">
      <sharedItems containsDate="1" containsBlank="1" containsMixedTypes="1" minDate="1899-12-30T10:15:00" maxDate="1899-12-30T00:00:00"/>
    </cacheField>
    <cacheField name="TENDENCIA_x000a_(&gt;=) (&lt;=)" numFmtId="0">
      <sharedItems containsBlank="1"/>
    </cacheField>
    <cacheField name="DESEMPEÑO" numFmtId="0">
      <sharedItems containsBlank="1"/>
    </cacheField>
    <cacheField name="ANALISIS Y OBSERVACIONES" numFmtId="0">
      <sharedItems containsBlank="1" longText="1"/>
    </cacheField>
    <cacheField name="Acción _x000a_Planteada" numFmtId="0">
      <sharedItems containsBlank="1"/>
    </cacheField>
    <cacheField name="META (per.)2" numFmtId="0">
      <sharedItems containsBlank="1" containsMixedTypes="1" containsNumber="1" minValue="0.01" maxValue="1"/>
    </cacheField>
    <cacheField name="Valor numerador2" numFmtId="0">
      <sharedItems containsBlank="1" containsMixedTypes="1" containsNumber="1" containsInteger="1" minValue="0" maxValue="28446553148"/>
    </cacheField>
    <cacheField name="Valor denominador2" numFmtId="0">
      <sharedItems containsBlank="1" containsMixedTypes="1" containsNumber="1" containsInteger="1" minValue="0" maxValue="107117393000"/>
    </cacheField>
    <cacheField name="RESULTADO 2" numFmtId="0">
      <sharedItems containsDate="1" containsBlank="1" containsMixedTypes="1" minDate="1900-01-08T13:07:11" maxDate="1900-01-02T21:29:04"/>
    </cacheField>
    <cacheField name="TENDENCIA_x000a_(&gt;=) (&lt;=)2" numFmtId="0">
      <sharedItems containsBlank="1"/>
    </cacheField>
    <cacheField name="DESEMPEÑO2" numFmtId="0">
      <sharedItems containsBlank="1"/>
    </cacheField>
    <cacheField name="ANALISIS Y OBSERVACIONES2" numFmtId="0">
      <sharedItems containsBlank="1" longText="1"/>
    </cacheField>
    <cacheField name="Acción _x000a_Planteada2" numFmtId="0">
      <sharedItems containsBlank="1" longText="1"/>
    </cacheField>
    <cacheField name="META (per.)3" numFmtId="0">
      <sharedItems containsBlank="1" containsMixedTypes="1" containsNumber="1" minValue="0.01" maxValue="80"/>
    </cacheField>
    <cacheField name="Valor numerador3" numFmtId="0">
      <sharedItems containsBlank="1" containsMixedTypes="1" containsNumber="1" minValue="0" maxValue="38823763547"/>
    </cacheField>
    <cacheField name="Valor denominador3" numFmtId="0">
      <sharedItems containsBlank="1" containsMixedTypes="1" containsNumber="1" minValue="0" maxValue="107117393000"/>
    </cacheField>
    <cacheField name="RESULTADO 3" numFmtId="0">
      <sharedItems containsDate="1" containsBlank="1" containsMixedTypes="1" minDate="1899-12-31T00:00:00" maxDate="1899-12-30T00:00:00"/>
    </cacheField>
    <cacheField name="TENDENCIA_x000a_(&gt;=) (&lt;=)3" numFmtId="0">
      <sharedItems containsBlank="1"/>
    </cacheField>
    <cacheField name="DESEMPEÑO3" numFmtId="0">
      <sharedItems containsBlank="1"/>
    </cacheField>
    <cacheField name="ANALISIS Y OBSERVACIONES3" numFmtId="0">
      <sharedItems containsBlank="1" longText="1"/>
    </cacheField>
    <cacheField name="Acción _x000a_Planteada3" numFmtId="0">
      <sharedItems containsBlank="1"/>
    </cacheField>
    <cacheField name="PROMEDIO MENSUAL 2do TRIMESTRE" numFmtId="0">
      <sharedItems containsDate="1" containsBlank="1" containsMixedTypes="1" minDate="1899-12-30T09:49:40" maxDate="1900-01-02T13:34:04"/>
    </cacheField>
    <cacheField name="RESULTADO 2do TRIMESTRE" numFmtId="0">
      <sharedItems containsDate="1" containsMixedTypes="1" minDate="1900-01-08T13:07:11" maxDate="1899-12-30T00:00:00"/>
    </cacheField>
    <cacheField name="DESEMPEÑO FINAL 2do TRIMESTRE" numFmtId="0">
      <sharedItems count="5">
        <s v="EXCELENTE"/>
        <s v="BUENO"/>
        <s v="MALO"/>
        <s v="No aplica"/>
        <s v="REGULAR"/>
      </sharedItems>
    </cacheField>
    <cacheField name="META (per.)4" numFmtId="0">
      <sharedItems containsBlank="1" containsMixedTypes="1" containsNumber="1" minValue="0.01" maxValue="1"/>
    </cacheField>
    <cacheField name="Valor numerador4" numFmtId="0">
      <sharedItems containsBlank="1" containsMixedTypes="1" containsNumber="1" minValue="0" maxValue="9265302834"/>
    </cacheField>
    <cacheField name="Valor denominador4" numFmtId="0">
      <sharedItems containsBlank="1" containsMixedTypes="1" containsNumber="1" containsInteger="1" minValue="1" maxValue="108525393000"/>
    </cacheField>
    <cacheField name="RESULTADO 4" numFmtId="0">
      <sharedItems containsDate="1" containsBlank="1" containsMixedTypes="1" minDate="1899-12-31T00:00:00" maxDate="1900-01-06T20:22:04"/>
    </cacheField>
    <cacheField name="TENDENCIA_x000a_(&gt;=) (&lt;=)4" numFmtId="0">
      <sharedItems containsBlank="1" containsMixedTypes="1" containsNumber="1" minValue="0.08" maxValue="0.08"/>
    </cacheField>
    <cacheField name="DESEMPEÑO4" numFmtId="0">
      <sharedItems containsBlank="1"/>
    </cacheField>
    <cacheField name="ANALISIS Y OBSERVACIONES4" numFmtId="0">
      <sharedItems containsBlank="1" longText="1"/>
    </cacheField>
    <cacheField name="Acción _x000a_Planteada4" numFmtId="0">
      <sharedItems containsBlank="1"/>
    </cacheField>
    <cacheField name="META (per.)5" numFmtId="0">
      <sharedItems containsBlank="1" containsMixedTypes="1" containsNumber="1" minValue="0.01" maxValue="4"/>
    </cacheField>
    <cacheField name="Valor numerador5" numFmtId="0">
      <sharedItems containsBlank="1" containsMixedTypes="1" containsNumber="1" minValue="0" maxValue="14103263831"/>
    </cacheField>
    <cacheField name="Valor denominador5" numFmtId="0">
      <sharedItems containsBlank="1" containsMixedTypes="1" containsNumber="1" containsInteger="1" minValue="1" maxValue="108525393000"/>
    </cacheField>
    <cacheField name="RESULTADO 5" numFmtId="0">
      <sharedItems containsDate="1" containsBlank="1" containsMixedTypes="1" minDate="1900-01-02T04:21:11" maxDate="1900-01-07T02:19:04"/>
    </cacheField>
    <cacheField name="TENDENCIA_x000a_(&gt;=) (&lt;=)5" numFmtId="0">
      <sharedItems containsBlank="1" containsMixedTypes="1" containsNumber="1" minValue="0.12" maxValue="0.12"/>
    </cacheField>
    <cacheField name="DESEMPEÑO5" numFmtId="0">
      <sharedItems containsBlank="1"/>
    </cacheField>
    <cacheField name="ANALISIS Y OBSERVACIONES5" numFmtId="0">
      <sharedItems containsBlank="1" longText="1"/>
    </cacheField>
    <cacheField name="Acción _x000a_Planteada5" numFmtId="0">
      <sharedItems containsBlank="1" longText="1"/>
    </cacheField>
    <cacheField name="META (per.)6" numFmtId="0">
      <sharedItems containsBlank="1" containsMixedTypes="1" containsNumber="1" minValue="0.01" maxValue="15"/>
    </cacheField>
    <cacheField name="Valor numerador6" numFmtId="0">
      <sharedItems containsBlank="1" containsMixedTypes="1" containsNumber="1" minValue="0" maxValue="18208798132"/>
    </cacheField>
    <cacheField name="Valor denominador6" numFmtId="0">
      <sharedItems containsBlank="1" containsMixedTypes="1" containsNumber="1" containsInteger="1" minValue="0" maxValue="108525393000"/>
    </cacheField>
    <cacheField name="RESULTADO 6" numFmtId="0">
      <sharedItems containsDate="1" containsBlank="1" containsMixedTypes="1" minDate="1899-12-31T00:00:00" maxDate="1899-12-31T00:43:04"/>
    </cacheField>
    <cacheField name="TENDENCIA_x000a_(&gt;=) (&lt;=)6" numFmtId="0">
      <sharedItems containsBlank="1" containsMixedTypes="1" containsNumber="1" minValue="0.17" maxValue="0.17"/>
    </cacheField>
    <cacheField name="DESEMPEÑO6" numFmtId="0">
      <sharedItems containsBlank="1"/>
    </cacheField>
    <cacheField name="ANALISIS Y OBSERVACIONES6" numFmtId="0">
      <sharedItems containsBlank="1" longText="1"/>
    </cacheField>
    <cacheField name="Acción _x000a_Planteada6"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ount="6">
        <s v="EXCELENTE"/>
        <s v="No aplica"/>
        <s v="BUENO"/>
        <s v="MALO"/>
        <s v="REGULAR"/>
        <s v="EXCELENTE " u="1"/>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nnifer Daniela Campos Rozo" refreshedDate="43845.528268981485" createdVersion="6" refreshedVersion="6" minRefreshableVersion="3" recordCount="55" xr:uid="{00000000-000A-0000-FFFF-FFFF03000000}">
  <cacheSource type="worksheet">
    <worksheetSource ref="A5:Z60" sheet="TABLERO INDICADORES 2020 UAECOB"/>
  </cacheSource>
  <cacheFields count="133">
    <cacheField name="No." numFmtId="0">
      <sharedItems containsSemiMixedTypes="0" containsString="0" containsNumber="1" containsInteger="1" minValue="1" maxValue="55"/>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acheField>
    <cacheField name="Clasificación (Estratégico / De Gestión)" numFmtId="0">
      <sharedItems count="2">
        <s v="De gestión"/>
        <s v="Estratégico"/>
      </sharedItems>
    </cacheField>
    <cacheField name="Nombre del indicador" numFmtId="0">
      <sharedItems/>
    </cacheField>
    <cacheField name="Objetivo del indicador" numFmtId="0">
      <sharedItems/>
    </cacheField>
    <cacheField name="Periodicidad" numFmtId="0">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31"/>
    </cacheField>
    <cacheField name="Valor numerador" numFmtId="0">
      <sharedItems containsBlank="1" containsMixedTypes="1" containsNumber="1" containsInteger="1" minValue="0" maxValue="76717789428"/>
    </cacheField>
    <cacheField name="Valor denominador" numFmtId="0">
      <sharedItems containsBlank="1" containsMixedTypes="1" containsNumber="1" minValue="1" maxValue="130045990000"/>
    </cacheField>
    <cacheField name="RESULTADO " numFmtId="0">
      <sharedItems containsDate="1" containsBlank="1" containsMixedTypes="1" minDate="1899-12-31T00:00:00" maxDate="1899-12-31T13:18:04"/>
    </cacheField>
    <cacheField name="TENDENCIA_x000a_(&gt;=) (&lt;=)" numFmtId="0">
      <sharedItems containsMixedTypes="1" containsNumber="1" minValue="0.01" maxValue="1"/>
    </cacheField>
    <cacheField name="DESEMPEÑO" numFmtId="0">
      <sharedItems containsBlank="1"/>
    </cacheField>
    <cacheField name="ANALISIS Y OBSERVACIONES" numFmtId="0">
      <sharedItems containsBlank="1" longText="1"/>
    </cacheField>
    <cacheField name="Acción _x000a_Planteada" numFmtId="0">
      <sharedItems containsBlank="1" longText="1"/>
    </cacheField>
    <cacheField name="META (per.)2" numFmtId="0">
      <sharedItems containsDate="1" containsBlank="1" containsMixedTypes="1" minDate="6772-09-17T04:13:03" maxDate="1899-12-31T00:37:04"/>
    </cacheField>
    <cacheField name="Valor numerador3" numFmtId="0">
      <sharedItems containsBlank="1" containsMixedTypes="1" containsNumber="1" minValue="0" maxValue="85634303971"/>
    </cacheField>
    <cacheField name="Valor denominador4" numFmtId="0">
      <sharedItems containsBlank="1" containsMixedTypes="1" containsNumber="1" minValue="1" maxValue="130045990000"/>
    </cacheField>
    <cacheField name="RESULTADO 5" numFmtId="0">
      <sharedItems containsDate="1" containsMixedTypes="1" minDate="1899-12-31T00:00:00" maxDate="1899-12-31T16:10:04"/>
    </cacheField>
    <cacheField name="TENDENCIA_x000a_(&gt;=) (&lt;=)6" numFmtId="0">
      <sharedItems containsMixedTypes="1" containsNumber="1" containsInteger="1" minValue="1" maxValue="1"/>
    </cacheField>
    <cacheField name="DESEMPEÑO7" numFmtId="0">
      <sharedItems containsBlank="1"/>
    </cacheField>
    <cacheField name="ANALISIS Y OBSERVACIONES8" numFmtId="0">
      <sharedItems containsBlank="1" longText="1"/>
    </cacheField>
    <cacheField name="Acción _x000a_Planteada9" numFmtId="0">
      <sharedItems containsBlank="1" longText="1"/>
    </cacheField>
    <cacheField name="META (per.)10" numFmtId="0">
      <sharedItems containsDate="1" containsBlank="1" containsMixedTypes="1" minDate="6772-09-17T04:13:03" maxDate="1899-12-31T01:25:04"/>
    </cacheField>
    <cacheField name="Valor numerador11" numFmtId="0">
      <sharedItems containsBlank="1" containsMixedTypes="1" containsNumber="1" minValue="0" maxValue="116392266646"/>
    </cacheField>
    <cacheField name="Valor denominador12" numFmtId="0">
      <sharedItems containsBlank="1" containsMixedTypes="1" containsNumber="1" minValue="0.11" maxValue="130045990000"/>
    </cacheField>
    <cacheField name="RESULTADO 13" numFmtId="0">
      <sharedItems containsDate="1" containsMixedTypes="1" minDate="1899-12-31T00:00:00" maxDate="1900-01-01T04:41:04"/>
    </cacheField>
    <cacheField name="TENDENCIA_x000a_(&gt;=) (&lt;=)14" numFmtId="0">
      <sharedItems containsMixedTypes="1" containsNumber="1" containsInteger="1" minValue="1" maxValue="1"/>
    </cacheField>
    <cacheField name="DESEMPEÑO15" numFmtId="0">
      <sharedItems containsBlank="1"/>
    </cacheField>
    <cacheField name="ANALISIS Y OBSERVACIONES16" numFmtId="0">
      <sharedItems containsBlank="1" longText="1"/>
    </cacheField>
    <cacheField name="Acción _x000a_Planteada17" numFmtId="0">
      <sharedItems containsBlank="1" longText="1"/>
    </cacheField>
    <cacheField name="PROMEDIO MENSUAL 4to TRIMESTRE" numFmtId="0">
      <sharedItems containsMixedTypes="1" containsNumber="1" minValue="0" maxValue="12.054794520547945"/>
    </cacheField>
    <cacheField name="RESULTADO 4to TRIMESTRE" numFmtId="0">
      <sharedItems containsMixedTypes="1" containsNumber="1" minValue="0" maxValue="12.054794520547945"/>
    </cacheField>
    <cacheField name="DESEMPEÑO FINAL 4to TRIMESTRE" numFmtId="0">
      <sharedItems containsMixedTypes="1" containsNumber="1" containsInteger="1" minValue="0" maxValue="0"/>
    </cacheField>
    <cacheField name="META (per.)3" numFmtId="0">
      <sharedItems containsDate="1" containsBlank="1" containsMixedTypes="1" minDate="6772-09-17T04:13:03" maxDate="1899-12-31T00:37:04"/>
    </cacheField>
    <cacheField name="Valor numerador4" numFmtId="0">
      <sharedItems containsBlank="1" containsMixedTypes="1" containsNumber="1" containsInteger="1" minValue="0" maxValue="57299913796"/>
    </cacheField>
    <cacheField name="Valor denominador5" numFmtId="0">
      <sharedItems containsBlank="1" containsMixedTypes="1" containsNumber="1" minValue="0" maxValue="130045990000"/>
    </cacheField>
    <cacheField name="RESULTADO 6" numFmtId="9">
      <sharedItems containsMixedTypes="1" containsNumber="1" minValue="0" maxValue="7.25"/>
    </cacheField>
    <cacheField name="TENDENCIA_x000a_(&gt;=) (&lt;=)7" numFmtId="9">
      <sharedItems containsMixedTypes="1" containsNumber="1" containsInteger="1" minValue="1" maxValue="1"/>
    </cacheField>
    <cacheField name="DESEMPEÑO8" numFmtId="0">
      <sharedItems containsBlank="1"/>
    </cacheField>
    <cacheField name="ANALISIS Y OBSERVACIONES9" numFmtId="0">
      <sharedItems containsBlank="1" longText="1"/>
    </cacheField>
    <cacheField name="Acción _x000a_Planteada10" numFmtId="0">
      <sharedItems containsBlank="1" longText="1"/>
    </cacheField>
    <cacheField name="META (per.)211" numFmtId="0">
      <sharedItems containsBlank="1" containsMixedTypes="1" containsNumber="1" minValue="0" maxValue="21"/>
    </cacheField>
    <cacheField name="Valor numerador312" numFmtId="0">
      <sharedItems containsBlank="1" containsMixedTypes="1" containsNumber="1" containsInteger="1" minValue="0" maxValue="62393493413"/>
    </cacheField>
    <cacheField name="Valor denominador413" numFmtId="0">
      <sharedItems containsBlank="1" containsMixedTypes="1" containsNumber="1" minValue="0" maxValue="130045990000"/>
    </cacheField>
    <cacheField name="RESULTADO 514" numFmtId="9">
      <sharedItems containsMixedTypes="1" containsNumber="1" minValue="0" maxValue="7.09375"/>
    </cacheField>
    <cacheField name="TENDENCIA_x000a_(&gt;=) (&lt;=)615" numFmtId="0">
      <sharedItems containsMixedTypes="1" containsNumber="1" containsInteger="1" minValue="1" maxValue="1"/>
    </cacheField>
    <cacheField name="DESEMPEÑO716" numFmtId="0">
      <sharedItems containsBlank="1"/>
    </cacheField>
    <cacheField name="ANALISIS Y OBSERVACIONES817" numFmtId="0">
      <sharedItems containsBlank="1" longText="1"/>
    </cacheField>
    <cacheField name="Acción _x000a_Planteada918" numFmtId="0">
      <sharedItems containsBlank="1" longText="1"/>
    </cacheField>
    <cacheField name="META (per.)1019" numFmtId="0">
      <sharedItems containsBlank="1" containsMixedTypes="1" containsNumber="1" minValue="0.01" maxValue="26"/>
    </cacheField>
    <cacheField name="Valor numerador1120" numFmtId="0">
      <sharedItems containsBlank="1" containsMixedTypes="1" containsNumber="1" minValue="0" maxValue="68828360678"/>
    </cacheField>
    <cacheField name="Valor denominador1221" numFmtId="0">
      <sharedItems containsBlank="1" containsMixedTypes="1" containsNumber="1" minValue="0" maxValue="130045990000"/>
    </cacheField>
    <cacheField name="RESULTADO 1322" numFmtId="9">
      <sharedItems containsMixedTypes="1" containsNumber="1" minValue="0" maxValue="4.75"/>
    </cacheField>
    <cacheField name="TENDENCIA_x000a_(&gt;=) (&lt;=)1423" numFmtId="0">
      <sharedItems containsMixedTypes="1" containsNumber="1" containsInteger="1" minValue="1" maxValue="1"/>
    </cacheField>
    <cacheField name="DESEMPEÑO1524" numFmtId="0">
      <sharedItems containsBlank="1"/>
    </cacheField>
    <cacheField name="ANALISIS Y OBSERVACIONES1625" numFmtId="0">
      <sharedItems containsBlank="1" longText="1"/>
    </cacheField>
    <cacheField name="Acción _x000a_Planteada1726" numFmtId="0">
      <sharedItems containsBlank="1" longText="1"/>
    </cacheField>
    <cacheField name="PROMEDIO MENSUAL 3er TRIMESTRE" numFmtId="9">
      <sharedItems containsMixedTypes="1" containsNumber="1" minValue="0" maxValue="6.364583333333333"/>
    </cacheField>
    <cacheField name="RESULTADO 3er TRIMESTRE" numFmtId="9">
      <sharedItems containsMixedTypes="1" containsNumber="1" minValue="0" maxValue="6.364583333333333"/>
    </cacheField>
    <cacheField name="DESEMPEÑO FINAL 3er TRIMESTRE" numFmtId="0">
      <sharedItems containsBlank="1"/>
    </cacheField>
    <cacheField name="META (per.)18" numFmtId="0">
      <sharedItems containsBlank="1" containsMixedTypes="1" containsNumber="1" minValue="0.01" maxValue="100"/>
    </cacheField>
    <cacheField name="Valor numerador19" numFmtId="0">
      <sharedItems containsBlank="1" containsMixedTypes="1" containsNumber="1" containsInteger="1" minValue="0" maxValue="32287801897"/>
    </cacheField>
    <cacheField name="Valor denominador20" numFmtId="0">
      <sharedItems containsBlank="1" containsMixedTypes="1" containsNumber="1" minValue="1.6" maxValue="130045990000"/>
    </cacheField>
    <cacheField name="RESULTADO 21" numFmtId="9">
      <sharedItems containsMixedTypes="1" containsNumber="1" minValue="0" maxValue="3.75"/>
    </cacheField>
    <cacheField name="TENDENCIA_x000a_(&gt;=) (&lt;=)22" numFmtId="0">
      <sharedItems containsMixedTypes="1" containsNumber="1" containsInteger="1" minValue="1" maxValue="1"/>
    </cacheField>
    <cacheField name="DESEMPEÑO23" numFmtId="0">
      <sharedItems containsBlank="1"/>
    </cacheField>
    <cacheField name="ANALISIS Y OBSERVACIONES24" numFmtId="0">
      <sharedItems containsBlank="1" longText="1"/>
    </cacheField>
    <cacheField name="Acción _x000a_Planteada25" numFmtId="0">
      <sharedItems containsBlank="1" longText="1"/>
    </cacheField>
    <cacheField name="META (per.)26" numFmtId="0">
      <sharedItems containsBlank="1" containsMixedTypes="1" containsNumber="1" minValue="0.01" maxValue="65"/>
    </cacheField>
    <cacheField name="Valor numerador27" numFmtId="0">
      <sharedItems containsBlank="1" containsMixedTypes="1" containsNumber="1" containsInteger="1" minValue="0" maxValue="39800732176"/>
    </cacheField>
    <cacheField name="Valor denominador28" numFmtId="0">
      <sharedItems containsBlank="1" containsMixedTypes="1" containsNumber="1" minValue="2" maxValue="130045990000"/>
    </cacheField>
    <cacheField name="RESULTADO 29" numFmtId="9">
      <sharedItems containsMixedTypes="1" containsNumber="1" minValue="0" maxValue="9.6923076923076916"/>
    </cacheField>
    <cacheField name="TENDENCIA_x000a_(&gt;=) (&lt;=)30" numFmtId="0">
      <sharedItems containsMixedTypes="1" containsNumber="1" containsInteger="1" minValue="1" maxValue="1"/>
    </cacheField>
    <cacheField name="DESEMPEÑO31" numFmtId="0">
      <sharedItems containsBlank="1"/>
    </cacheField>
    <cacheField name="ANALISIS Y OBSERVACIONES32" numFmtId="0">
      <sharedItems containsBlank="1" longText="1"/>
    </cacheField>
    <cacheField name="Acción _x000a_Planteada33" numFmtId="0">
      <sharedItems containsBlank="1" longText="1"/>
    </cacheField>
    <cacheField name="META (per.)34" numFmtId="0">
      <sharedItems containsBlank="1" containsMixedTypes="1" containsNumber="1" minValue="0.01" maxValue="80"/>
    </cacheField>
    <cacheField name="Valor numerador35" numFmtId="0">
      <sharedItems containsMixedTypes="1" containsNumber="1" minValue="0" maxValue="49731675613"/>
    </cacheField>
    <cacheField name="Valor denominador36" numFmtId="0">
      <sharedItems containsBlank="1" containsMixedTypes="1" containsNumber="1" minValue="0" maxValue="130045990000"/>
    </cacheField>
    <cacheField name="RESULTADO 37" numFmtId="9">
      <sharedItems containsMixedTypes="1" containsNumber="1" minValue="0" maxValue="13.554535827744441"/>
    </cacheField>
    <cacheField name="TENDENCIA_x000a_(&gt;=) (&lt;=)38" numFmtId="0">
      <sharedItems containsMixedTypes="1" containsNumber="1" containsInteger="1" minValue="1" maxValue="1"/>
    </cacheField>
    <cacheField name="DESEMPEÑO39" numFmtId="0">
      <sharedItems containsBlank="1"/>
    </cacheField>
    <cacheField name="ANALISIS Y OBSERVACIONES40" numFmtId="0">
      <sharedItems longText="1"/>
    </cacheField>
    <cacheField name="Acción _x000a_Planteada41" numFmtId="0">
      <sharedItems containsBlank="1" longText="1"/>
    </cacheField>
    <cacheField name="PROMEDIO MENSUAL 2do TRIMESTRE" numFmtId="9">
      <sharedItems containsMixedTypes="1" containsNumber="1" minValue="0" maxValue="13.554535827744441"/>
    </cacheField>
    <cacheField name="RESULTADO 2do TRIMESTRE" numFmtId="9">
      <sharedItems containsMixedTypes="1" containsNumber="1" minValue="0" maxValue="13.554535827744441"/>
    </cacheField>
    <cacheField name="DESEMPEÑO FINAL 2do TRIMESTRE" numFmtId="10">
      <sharedItems containsBlank="1" count="7">
        <s v="Excelente"/>
        <s v="REGULAR"/>
        <s v="Excelente "/>
        <s v="BUENO"/>
        <s v="MALO"/>
        <m/>
        <s v="No aplica" u="1"/>
      </sharedItems>
    </cacheField>
    <cacheField name="META (per.)42" numFmtId="0">
      <sharedItems containsDate="1" containsMixedTypes="1" minDate="1899-12-30T08:30:00" maxDate="1899-12-31T00:47:04"/>
    </cacheField>
    <cacheField name="Valor numerador43" numFmtId="0">
      <sharedItems containsBlank="1" containsMixedTypes="1" containsNumber="1" minValue="0" maxValue="10693082650"/>
    </cacheField>
    <cacheField name="Valor denominador44" numFmtId="0">
      <sharedItems containsBlank="1" containsMixedTypes="1" containsNumber="1" minValue="1.5" maxValue="131653990000"/>
    </cacheField>
    <cacheField name="RESULTADO 45" numFmtId="9">
      <sharedItems containsMixedTypes="1" containsNumber="1" minValue="0" maxValue="3.625"/>
    </cacheField>
    <cacheField name="TENDENCIA_x000a_(&gt;=) (&lt;=)46" numFmtId="9">
      <sharedItems containsMixedTypes="1" containsNumber="1" containsInteger="1" minValue="1" maxValue="1"/>
    </cacheField>
    <cacheField name="DESEMPEÑO47" numFmtId="9">
      <sharedItems containsBlank="1"/>
    </cacheField>
    <cacheField name="ANALISIS Y OBSERVACIONES48" numFmtId="0">
      <sharedItems containsBlank="1" longText="1"/>
    </cacheField>
    <cacheField name="Acción _x000a_Planteada49" numFmtId="0">
      <sharedItems containsBlank="1" longText="1"/>
    </cacheField>
    <cacheField name="META (per.)50" numFmtId="0">
      <sharedItems containsMixedTypes="1" containsNumber="1" minValue="0.01" maxValue="15"/>
    </cacheField>
    <cacheField name="Valor numerador51" numFmtId="0">
      <sharedItems containsBlank="1" containsMixedTypes="1" containsNumber="1" containsInteger="1" minValue="0" maxValue="16794936004"/>
    </cacheField>
    <cacheField name="Valor denominador52" numFmtId="0">
      <sharedItems containsBlank="1" containsMixedTypes="1" containsNumber="1" minValue="1" maxValue="131653990000"/>
    </cacheField>
    <cacheField name="RESULTADO 53" numFmtId="9">
      <sharedItems containsMixedTypes="1" containsNumber="1" minValue="0" maxValue="6"/>
    </cacheField>
    <cacheField name="TENDENCIA_x000a_(&gt;=) (&lt;=)54" numFmtId="9">
      <sharedItems containsMixedTypes="1" containsNumber="1" containsInteger="1" minValue="1" maxValue="1"/>
    </cacheField>
    <cacheField name="DESEMPEÑO55" numFmtId="9">
      <sharedItems containsBlank="1"/>
    </cacheField>
    <cacheField name="ANALISIS Y OBSERVACIONES56" numFmtId="0">
      <sharedItems containsBlank="1" longText="1"/>
    </cacheField>
    <cacheField name="Acción _x000a_Planteada57" numFmtId="0">
      <sharedItems containsBlank="1" longText="1"/>
    </cacheField>
    <cacheField name="META (per.)58" numFmtId="0">
      <sharedItems containsMixedTypes="1" containsNumber="1" minValue="0.01" maxValue="15"/>
    </cacheField>
    <cacheField name="Valor numerador59" numFmtId="0">
      <sharedItems containsBlank="1" containsMixedTypes="1" containsNumber="1" minValue="0" maxValue="26990746630"/>
    </cacheField>
    <cacheField name="Valor denominador60" numFmtId="0">
      <sharedItems containsBlank="1" containsMixedTypes="1" containsNumber="1" minValue="1" maxValue="131653990000"/>
    </cacheField>
    <cacheField name="RESULTADO 61" numFmtId="9">
      <sharedItems containsMixedTypes="1" containsNumber="1" minValue="0" maxValue="2.9701492537313432"/>
    </cacheField>
    <cacheField name="TENDENCIA_x000a_(&gt;=) (&lt;=)62" numFmtId="9">
      <sharedItems containsMixedTypes="1" containsNumber="1" containsInteger="1" minValue="1" maxValue="1"/>
    </cacheField>
    <cacheField name="DESEMPEÑO63" numFmtId="9">
      <sharedItems containsBlank="1"/>
    </cacheField>
    <cacheField name="ANALISIS Y OBSERVACIONES64" numFmtId="0">
      <sharedItems containsBlank="1" longText="1"/>
    </cacheField>
    <cacheField name="Acción _x000a_Planteada65" numFmtId="0">
      <sharedItems containsBlank="1" longText="1"/>
    </cacheField>
    <cacheField name="PROMEDIO MENSUAL 1er TRIMESTRE" numFmtId="9">
      <sharedItems containsMixedTypes="1" containsNumber="1" minValue="0" maxValue="4.198383084577114"/>
    </cacheField>
    <cacheField name="RESULTADO 1er TRIMESTRE" numFmtId="9">
      <sharedItems containsMixedTypes="1" containsNumber="1" minValue="0" maxValue="4.198383084577114"/>
    </cacheField>
    <cacheField name="DESEMPEÑO FINAL 1erTRIMESTRE" numFmtId="1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m/>
    <m/>
    <m/>
    <m/>
    <m/>
    <m/>
    <m/>
    <m/>
    <m/>
    <m/>
    <m/>
    <m/>
    <m/>
    <m/>
    <m/>
    <m/>
    <n v="0.9"/>
    <n v="433"/>
    <n v="433"/>
    <n v="1"/>
    <s v="&gt;"/>
    <s v="Alto"/>
    <s v="Durante el II trimestre del año en curso el área de Prensa y Comunicaciones realizó entre Videos y piezas gráficas un total de 433."/>
    <m/>
    <m/>
    <n v="1"/>
    <x v="0"/>
    <m/>
    <m/>
    <m/>
    <m/>
    <m/>
    <m/>
    <m/>
    <m/>
    <m/>
    <m/>
    <m/>
    <m/>
    <m/>
    <m/>
    <m/>
    <m/>
    <n v="0.9"/>
    <n v="314"/>
    <n v="314"/>
    <n v="1"/>
    <s v="mayo"/>
    <s v="EXCELENTE"/>
    <s v="En el primer Trimestre del año 2018, se realizarón 314 piezas, cumpliendo con el objetivo planteado para el periodo."/>
    <m/>
    <m/>
    <n v="1"/>
    <x v="0"/>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m/>
    <m/>
    <m/>
    <m/>
    <m/>
    <m/>
    <m/>
    <m/>
    <m/>
    <m/>
    <m/>
    <m/>
    <m/>
    <n v="1"/>
    <n v="3"/>
    <n v="3"/>
    <n v="1"/>
    <s v="="/>
    <s v="Excelente"/>
    <s v="Para el primer semestre la OCI realizó sensibilización en el uso de la herramienta plan de mejoramiento institucional, se publicaron dos sopas de letras en   el hidrante una en el mes de abril y la otra en el mes de mayo con temas para fortalecer la cultura del control."/>
    <m/>
    <m/>
    <n v="1"/>
    <x v="0"/>
    <m/>
    <m/>
    <m/>
    <m/>
    <m/>
    <m/>
    <m/>
    <m/>
    <m/>
    <m/>
    <m/>
    <m/>
    <m/>
    <m/>
    <m/>
    <m/>
    <s v="No aplica"/>
    <s v="No aplica"/>
    <s v="No aplica"/>
    <s v="No aplica"/>
    <s v="No aplica"/>
    <s v="No aplica"/>
    <s v="No aplica"/>
    <m/>
    <m/>
    <s v="No aplica"/>
    <x v="1"/>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m/>
    <m/>
    <m/>
    <m/>
    <m/>
    <m/>
    <m/>
    <m/>
    <m/>
    <m/>
    <m/>
    <m/>
    <m/>
    <n v="1"/>
    <n v="44"/>
    <n v="53"/>
    <n v="0.83018867924528306"/>
    <s v="&lt;"/>
    <s v="Regular"/>
    <s v="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
    <m/>
    <m/>
    <n v="0.83018867924528306"/>
    <x v="0"/>
    <m/>
    <m/>
    <m/>
    <m/>
    <m/>
    <m/>
    <m/>
    <m/>
    <m/>
    <m/>
    <m/>
    <m/>
    <m/>
    <m/>
    <m/>
    <m/>
    <s v="No aplica"/>
    <s v="No aplica"/>
    <s v="No aplica"/>
    <s v="No aplica"/>
    <s v="No aplica"/>
    <s v="No aplica"/>
    <s v="No aplica"/>
    <m/>
    <m/>
    <s v="No aplica"/>
    <x v="1"/>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m/>
    <m/>
    <m/>
    <m/>
    <m/>
    <m/>
    <m/>
    <m/>
    <m/>
    <m/>
    <m/>
    <m/>
    <m/>
    <n v="0.15"/>
    <n v="0"/>
    <n v="0"/>
    <n v="0"/>
    <s v="&lt;"/>
    <s v="Excelente"/>
    <s v="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
    <s v="Incentivar la cultura de control con el propósito de tomar acciones preventivas y correctivas en lo relacionado con la Gestión del Riesgo en los procesos de la Entidad."/>
    <m/>
    <n v="0"/>
    <x v="0"/>
    <m/>
    <m/>
    <m/>
    <m/>
    <m/>
    <m/>
    <m/>
    <m/>
    <m/>
    <m/>
    <m/>
    <m/>
    <m/>
    <m/>
    <m/>
    <m/>
    <s v="No aplica"/>
    <s v="No aplica"/>
    <s v="No aplica"/>
    <s v="No aplica"/>
    <s v="No aplica"/>
    <s v="No aplica"/>
    <s v="No aplica"/>
    <m/>
    <m/>
    <s v="No aplica"/>
    <x v="1"/>
  </r>
  <r>
    <n v="5"/>
    <x v="0"/>
    <s v="Gestión de las Comunicaciones Internas y Externas"/>
    <x v="2"/>
    <x v="0"/>
    <x v="4"/>
    <s v="Medir el cumplimiento en la atención de incidentes reportados a la mesa de ayuda mediante el aplicativo ARANDA"/>
    <x v="2"/>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349"/>
    <n v="377"/>
    <n v="0.92572944297082227"/>
    <s v="&lt;"/>
    <s v="BUENO"/>
    <s v="Todos los casos fueron calificados como Excelente (349) y como Bueno (28), cabe resaltar que NINGÚN servicio fue calificado como regular o malo"/>
    <s v="Mejoramiento contínuo en aras de llegar al 100%"/>
    <n v="1"/>
    <n v="289"/>
    <n v="301"/>
    <n v="0.96013289036544847"/>
    <s v="&lt;"/>
    <s v="BUENO"/>
    <s v="Todos los casos fueron calificados como Excelente (289) y como Bueno (12), cabe resaltar que NINGÚN servicio fue calificado como regular o malo"/>
    <s v="Mejoramiento contínuo en aras de llegar al 100%"/>
    <n v="1"/>
    <n v="182"/>
    <n v="192"/>
    <n v="0.94791666666666663"/>
    <s v="&lt;"/>
    <s v="BUENO"/>
    <s v="Todos los casos fueron calificados como Excelente (182) y como Bueno (10), cabe resaltar que NINGÚN servicio fue calificado como regular o malo"/>
    <s v="Mejoramiento contínuo en aras de llegar al 100%"/>
    <n v="0.94459300000097912"/>
    <n v="0.94459300000097912"/>
    <x v="1"/>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x v="2"/>
  </r>
  <r>
    <n v="6"/>
    <x v="0"/>
    <s v="Gestión de las Comunicaciones Internas y Externas"/>
    <x v="2"/>
    <x v="0"/>
    <x v="5"/>
    <s v="Medir la disponibilidad de las herramientas de alojamiento e infraestructura relacionada con los servidores de la Entidad"/>
    <x v="2"/>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0.9916666666666667"/>
    <n v="0.9916666666666667"/>
    <x v="1"/>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x v="2"/>
  </r>
  <r>
    <n v="7"/>
    <x v="0"/>
    <s v="Gestión de las Comunicaciones Internas y Externas"/>
    <x v="2"/>
    <x v="0"/>
    <x v="6"/>
    <s v="Medir la disponibilidad de los canales de acceso a internet"/>
    <x v="2"/>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7"/>
    <n v="720"/>
    <n v="0.99583333333333335"/>
    <s v="="/>
    <s v="EXCELENTE"/>
    <s v="Meta cumplida"/>
    <s v="Mantenimiento del servicio"/>
    <n v="1"/>
    <n v="718"/>
    <n v="720"/>
    <n v="0.99722222222222223"/>
    <s v="="/>
    <s v="EXCELENTE"/>
    <s v="Meta cumplida"/>
    <s v="Mantenimiento del servicio"/>
    <n v="1"/>
    <m/>
    <m/>
    <n v="0"/>
    <s v="No aplica"/>
    <s v="No aplica"/>
    <s v="El ISP aún no provee información sobre el mes de junio"/>
    <m/>
    <n v="0.66435185185185186"/>
    <n v="0.66435185185185186"/>
    <x v="2"/>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x v="3"/>
  </r>
  <r>
    <n v="8"/>
    <x v="0"/>
    <s v="Gestión de las Comunicaciones Internas y Externas"/>
    <x v="2"/>
    <x v="0"/>
    <x v="7"/>
    <s v="Medir el cumplimiento en la atención a requerimientos sobre los aplicativos existentes o a desarrollar"/>
    <x v="2"/>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m/>
    <m/>
    <s v="No aplica"/>
    <s v="No aplica"/>
    <s v="No aplica"/>
    <s v="No hubo requerimientos de software en este periodo"/>
    <m/>
    <m/>
    <m/>
    <m/>
    <s v="No aplica"/>
    <m/>
    <m/>
    <s v="No hubo requerimientos de software en este periodo"/>
    <m/>
    <m/>
    <m/>
    <m/>
    <s v="No aplica"/>
    <m/>
    <m/>
    <s v="No hubo requerimientos de software en este periodo"/>
    <m/>
    <s v="No aplica"/>
    <s v="No aplica"/>
    <x v="3"/>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x v="1"/>
  </r>
  <r>
    <n v="9"/>
    <x v="0"/>
    <s v="Gestión Estratégica"/>
    <x v="2"/>
    <x v="1"/>
    <x v="8"/>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94"/>
    <s v="&gt;"/>
    <s v="BUENO"/>
    <s v="Corresponde al avance ponderado de los productos del Plan de Acción en referencia al avance de las metas establecidas."/>
    <m/>
    <m/>
    <n v="0.94"/>
    <x v="1"/>
    <m/>
    <m/>
    <m/>
    <m/>
    <m/>
    <m/>
    <m/>
    <m/>
    <m/>
    <m/>
    <m/>
    <m/>
    <m/>
    <m/>
    <m/>
    <m/>
    <n v="1"/>
    <n v="0"/>
    <n v="0"/>
    <n v="0.8"/>
    <s v="&lt;"/>
    <s v="REGULAR"/>
    <s v="Corresponde al avance ponderado de los productos del Plan de Acción en referencia al avance de las metas establecidas."/>
    <m/>
    <m/>
    <n v="0.8"/>
    <x v="4"/>
  </r>
  <r>
    <n v="10"/>
    <x v="0"/>
    <s v="Gestión Estratégica"/>
    <x v="2"/>
    <x v="1"/>
    <x v="9"/>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55000000000000004"/>
    <s v="&gt;"/>
    <s v="Regular"/>
    <s v="Corresponde al avance ponderado de todas las actividades del Plan de Acción."/>
    <m/>
    <m/>
    <n v="0.55000000000000004"/>
    <x v="4"/>
    <m/>
    <m/>
    <m/>
    <m/>
    <m/>
    <m/>
    <m/>
    <m/>
    <m/>
    <m/>
    <m/>
    <m/>
    <m/>
    <m/>
    <m/>
    <m/>
    <n v="1"/>
    <n v="0"/>
    <n v="0"/>
    <n v="0.45"/>
    <s v="&lt;"/>
    <s v="MALO"/>
    <s v="Corresponde al avance ponderado de todas las actividades del Plan de Acción."/>
    <m/>
    <m/>
    <n v="0.45"/>
    <x v="3"/>
  </r>
  <r>
    <n v="11"/>
    <x v="0"/>
    <s v="Gestión Estratégica"/>
    <x v="2"/>
    <x v="1"/>
    <x v="10"/>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67"/>
    <s v="&lt;"/>
    <s v="Regular"/>
    <s v="Corresponde al avance ponderado de las actividades a cumplir en el periodo del Plan de Acción."/>
    <m/>
    <m/>
    <n v="0.67"/>
    <x v="4"/>
    <m/>
    <m/>
    <m/>
    <m/>
    <m/>
    <m/>
    <m/>
    <m/>
    <m/>
    <m/>
    <m/>
    <m/>
    <m/>
    <m/>
    <m/>
    <m/>
    <n v="1"/>
    <n v="0"/>
    <n v="0"/>
    <n v="0.8"/>
    <s v="&lt;"/>
    <s v="REGULAR"/>
    <s v="Corresponde al avance ponderado de las actividades a cumplir en el periodo del Plan de Acción."/>
    <m/>
    <m/>
    <n v="0.8"/>
    <x v="4"/>
  </r>
  <r>
    <n v="12"/>
    <x v="0"/>
    <s v="Gestión Estratégica"/>
    <x v="2"/>
    <x v="1"/>
    <x v="11"/>
    <s v="Realizar el seguimiento a los compromisos de las Dependencias responsables de la ejecución presupuestal de los proyectos de inversión."/>
    <x v="0"/>
    <s v="*Personal_x000a_*Físicos_x000a_*Tecnológicos "/>
    <n v="0.9"/>
    <s v="Durante el proceso en el marco de los comités de contratación y /o Directivos se le realiza seguimiento y control a la ejecución de los Proyectos de inversión"/>
    <s v="Eficacia"/>
    <s v="(Porcentaje comprometido del presupuesto de inversión asignado/ Porcentaje programado del presupuesto de inversión en el periodo)*100"/>
    <s v="Porcentaje"/>
    <s v="*Predis (Presupuesto Distrital SDH)_x000a_*Matriz base Plan de Contratación"/>
    <s v="Semanal"/>
    <s v="Mensual"/>
    <s v="&lt;70%"/>
    <s v="(&gt;= 70% y &lt;85%)"/>
    <s v="(&gt;= 85% y &lt;=95%)"/>
    <s v="(=100%)"/>
    <s v="Grupo de Gestión Estratégica"/>
    <s v="Responsables seguimiento Predis y Presupuesto de Inversión."/>
    <s v="Responsables seguimiento Predis y Presupuesto de Inversión."/>
    <s v="Todas las Dependencias de la Entidad. (En el marco del comité Directivo)"/>
    <m/>
    <m/>
    <m/>
    <m/>
    <m/>
    <m/>
    <m/>
    <m/>
    <m/>
    <m/>
    <m/>
    <m/>
    <m/>
    <m/>
    <m/>
    <m/>
    <n v="0.87"/>
    <n v="10688"/>
    <n v="36447"/>
    <n v="0.293247729579938"/>
    <s v="&lt;"/>
    <s v="MALO"/>
    <s v="La meta del 87% corresponde a lo programado acumulado  para el segundo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293247729579938"/>
    <x v="2"/>
    <m/>
    <m/>
    <m/>
    <m/>
    <m/>
    <m/>
    <m/>
    <m/>
    <m/>
    <m/>
    <m/>
    <m/>
    <m/>
    <m/>
    <m/>
    <m/>
    <n v="0.56000000000000005"/>
    <n v="7904"/>
    <n v="24296"/>
    <n v="0.32532104050049393"/>
    <s v="&lt;"/>
    <s v="MALO"/>
    <s v="La meta del 56% corresponde a lo programado para el primer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32532104050049393"/>
    <x v="3"/>
  </r>
  <r>
    <n v="13"/>
    <x v="0"/>
    <s v="Gestión Estratégica"/>
    <x v="2"/>
    <x v="0"/>
    <x v="12"/>
    <s v="Controlar el tiempo de expedición de las viabilidades solicitadas"/>
    <x v="0"/>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m/>
    <m/>
    <m/>
    <m/>
    <m/>
    <m/>
    <m/>
    <m/>
    <m/>
    <m/>
    <m/>
    <m/>
    <m/>
    <m/>
    <m/>
    <m/>
    <n v="1"/>
    <n v="94"/>
    <n v="94"/>
    <n v="1"/>
    <s v="&gt;"/>
    <s v="Excelente"/>
    <s v="Durante el segundo trimestre del año se tramitaron 94 viabilidades en un tiempo no mayor a 2 dias"/>
    <m/>
    <m/>
    <n v="1"/>
    <x v="0"/>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x v="2"/>
  </r>
  <r>
    <n v="14"/>
    <x v="0"/>
    <s v="Gestión de Asuntos Jurídicos"/>
    <x v="3"/>
    <x v="0"/>
    <x v="13"/>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m/>
    <m/>
    <m/>
    <m/>
    <m/>
    <m/>
    <m/>
    <m/>
    <m/>
    <m/>
    <m/>
    <m/>
    <m/>
    <m/>
    <m/>
    <m/>
    <n v="1"/>
    <n v="90"/>
    <n v="90"/>
    <n v="1"/>
    <m/>
    <s v="Excelente"/>
    <m/>
    <m/>
    <m/>
    <n v="1"/>
    <x v="0"/>
    <s v="Durante el II Trimestre del año 2018, se brindo asistencia a Noventa (90) audiencias, se observa un incremento significativo con relación al Primer Trimestre"/>
    <m/>
    <m/>
    <m/>
    <m/>
    <m/>
    <m/>
    <m/>
    <m/>
    <m/>
    <m/>
    <m/>
    <m/>
    <m/>
    <m/>
    <m/>
    <n v="1"/>
    <n v="20"/>
    <n v="20"/>
    <n v="1"/>
    <m/>
    <s v="EXCELENTE"/>
    <s v="Durante el I Trimestre del año 2018, se brindo asistencia a veinte (20) audiencias."/>
    <m/>
    <m/>
    <n v="1"/>
    <x v="0"/>
  </r>
  <r>
    <n v="15"/>
    <x v="0"/>
    <s v="Gestión de Asuntos Jurídicos"/>
    <x v="3"/>
    <x v="0"/>
    <x v="14"/>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m/>
    <m/>
    <m/>
    <m/>
    <m/>
    <m/>
    <m/>
    <m/>
    <m/>
    <m/>
    <m/>
    <m/>
    <m/>
    <m/>
    <m/>
    <m/>
    <n v="1"/>
    <n v="48"/>
    <n v="48"/>
    <n v="1"/>
    <s v="(=100%)"/>
    <s v="Excelente"/>
    <m/>
    <m/>
    <m/>
    <n v="1"/>
    <x v="0"/>
    <s v="Durante el II Trimestre del año 2018, fueron analizadas cuarenta y ocho (48) fichas en Comité"/>
    <m/>
    <m/>
    <m/>
    <m/>
    <m/>
    <m/>
    <m/>
    <m/>
    <m/>
    <m/>
    <m/>
    <m/>
    <m/>
    <m/>
    <m/>
    <n v="1"/>
    <n v="12"/>
    <n v="12"/>
    <n v="1"/>
    <s v="(=100%)"/>
    <s v="EXCELENTE"/>
    <s v="Durante el I Trimestre del año 2018, fueron analizadas doce (12) fichas en Comité"/>
    <m/>
    <m/>
    <n v="1"/>
    <x v="0"/>
  </r>
  <r>
    <n v="16"/>
    <x v="0"/>
    <s v="Gestión de Asuntos Jurídicos"/>
    <x v="3"/>
    <x v="0"/>
    <x v="15"/>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m/>
    <m/>
    <m/>
    <m/>
    <m/>
    <m/>
    <m/>
    <m/>
    <m/>
    <m/>
    <m/>
    <m/>
    <m/>
    <m/>
    <m/>
    <m/>
    <n v="0.95"/>
    <n v="21"/>
    <n v="21"/>
    <n v="0.95"/>
    <s v="(=100%)"/>
    <s v="Excelente"/>
    <m/>
    <m/>
    <m/>
    <n v="0.95"/>
    <x v="1"/>
    <s v="Durante el II Trimestre del año 2018, la Oficina Asesora Jurídica brindo asesoria a las Diferentes Oficinas y Subdirecciones de la UAECOB en los relacionado con estudios previos"/>
    <m/>
    <m/>
    <m/>
    <m/>
    <m/>
    <m/>
    <m/>
    <m/>
    <m/>
    <m/>
    <m/>
    <m/>
    <m/>
    <m/>
    <m/>
    <n v="0.95"/>
    <n v="150"/>
    <n v="150"/>
    <n v="0.95"/>
    <s v="(=100%)"/>
    <s v="EXCELENTE"/>
    <s v="Durante el I Trimestre del año 2018, la Oficina Asesora Jurídica brindo asesoria a las Diferentes Oficinas y Subdirecciones de la UAECOB en los relacionado con estudios previos"/>
    <m/>
    <m/>
    <n v="0.95"/>
    <x v="0"/>
  </r>
  <r>
    <n v="17"/>
    <x v="0"/>
    <s v="Gestión de Asuntos Jurídicos"/>
    <x v="3"/>
    <x v="0"/>
    <x v="16"/>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m/>
    <m/>
    <m/>
    <m/>
    <m/>
    <m/>
    <m/>
    <m/>
    <s v="0 días calendario"/>
    <n v="0"/>
    <n v="0"/>
    <n v="0"/>
    <s v="≤3"/>
    <s v="EXCELENTE"/>
    <s v="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
    <m/>
    <m/>
    <m/>
    <m/>
    <m/>
    <m/>
    <m/>
    <m/>
    <m/>
    <m/>
    <n v="0"/>
    <x v="0"/>
    <m/>
    <m/>
    <m/>
    <m/>
    <m/>
    <m/>
    <m/>
    <m/>
    <n v="4"/>
    <n v="1"/>
    <n v="1"/>
    <n v="1"/>
    <s v="≤3"/>
    <s v="EXCELENTE"/>
    <s v="Durante los dos primeros meses del año 2018 la Oficina Asesora Jurídica expidio y suscribio las minutas de contratos de prestación de servicios en promedio de un (1) día"/>
    <m/>
    <m/>
    <m/>
    <m/>
    <m/>
    <m/>
    <m/>
    <m/>
    <m/>
    <m/>
    <n v="1"/>
    <x v="0"/>
  </r>
  <r>
    <n v="18"/>
    <x v="0"/>
    <s v="Gestión de Asuntos Jurídicos"/>
    <x v="3"/>
    <x v="1"/>
    <x v="17"/>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m/>
    <m/>
    <m/>
    <m/>
    <m/>
    <m/>
    <m/>
    <m/>
    <m/>
    <m/>
    <m/>
    <m/>
    <m/>
    <m/>
    <m/>
    <m/>
    <n v="1"/>
    <n v="91"/>
    <n v="91"/>
    <n v="1"/>
    <s v="(=100%)"/>
    <s v="Excelente"/>
    <m/>
    <m/>
    <m/>
    <n v="1"/>
    <x v="0"/>
    <s v="La oficina Asesora Jurídica dio respuesta a Noventa y un (91) solicitudes de certificados por correo   y radicados los cuales fueron tramitados en su totalidad"/>
    <m/>
    <m/>
    <m/>
    <m/>
    <m/>
    <m/>
    <m/>
    <m/>
    <m/>
    <m/>
    <m/>
    <m/>
    <m/>
    <m/>
    <m/>
    <n v="1"/>
    <n v="84"/>
    <n v="84"/>
    <n v="1"/>
    <s v="(=100%)"/>
    <s v="EXCELENTE"/>
    <s v="La oficina Asesora Jurídica dio respuesta a ochenta y cuatro (84) solicitudes de certificados por correo institucional  y radicados los cuales fueron tramitados en su totalidad"/>
    <m/>
    <m/>
    <n v="1"/>
    <x v="0"/>
  </r>
  <r>
    <n v="19"/>
    <x v="1"/>
    <s v="Conocimiento del Riesgo"/>
    <x v="4"/>
    <x v="0"/>
    <x v="18"/>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3"/>
    <n v="63"/>
    <n v="1"/>
    <s v="="/>
    <s v="EXCELENTE"/>
    <s v="Se emitieron para el mes de Abril 63 contancias solictadas por los usuarios"/>
    <m/>
    <n v="1"/>
    <n v="49"/>
    <n v="49"/>
    <n v="1"/>
    <s v="="/>
    <s v="EXCELENTE"/>
    <s v="Se emitieron para el mes de Mayo 49 contancias solictadas por los usuarios"/>
    <m/>
    <n v="1"/>
    <n v="42"/>
    <n v="42"/>
    <n v="1"/>
    <s v="="/>
    <s v="Excelente"/>
    <s v="Se emitieron para el mes de Junio 42 contancias solictadas por los usuarios"/>
    <m/>
    <n v="1"/>
    <n v="1"/>
    <x v="0"/>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x v="0"/>
  </r>
  <r>
    <n v="20"/>
    <x v="1"/>
    <s v="Conocimiento del Riesgo"/>
    <x v="4"/>
    <x v="0"/>
    <x v="19"/>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5"/>
    <n v="15"/>
    <n v="1"/>
    <s v="="/>
    <s v="EXCELENTE"/>
    <s v="Para la vigencia se realizaron  15 investigaciones debido a las activaciones realizadasen la cuales se determinaron las causas a todas"/>
    <m/>
    <n v="1"/>
    <n v="15"/>
    <n v="15"/>
    <n v="1"/>
    <s v="="/>
    <s v="EXCELENTE"/>
    <s v="Para la vigencia se realizaron  15 investigaciones debido a las activaciones realizadasen la cuales se determinaron las causas a todas"/>
    <m/>
    <n v="1"/>
    <n v="14"/>
    <n v="14"/>
    <n v="1"/>
    <s v="="/>
    <s v="Excelente"/>
    <s v="Para la vigencia se realizaron  14 investigaciones debido a las activaciones realizadasen la cuales se determinaron las causas a todas"/>
    <m/>
    <n v="1"/>
    <n v="1"/>
    <x v="0"/>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x v="0"/>
  </r>
  <r>
    <n v="21"/>
    <x v="1"/>
    <s v="Conocimiento del Riesgo"/>
    <x v="4"/>
    <x v="0"/>
    <x v="20"/>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193"/>
    <n v="235"/>
    <n v="0.82127659574468082"/>
    <s v="&gt;"/>
    <s v="EXCELENTE"/>
    <s v="Debido a la rotacion del pèrsonal en el manejo interno de cada empresa, y el tipo de empresas que se capacitaron para el mes de mayo (logisdticas) se presentan dificultades para continuar con la persona que se incribe y culmina el proceso de capacitacion."/>
    <m/>
    <n v="0.8"/>
    <n v="58"/>
    <n v="65"/>
    <n v="0.89230769230769236"/>
    <s v="&gt;"/>
    <s v="EXCELENTE"/>
    <s v="De acuerdo con las empresas inscritas para el mes de mayo como son del sector educativo, comercial y Pymes, estas manejan un niven de organización que se refleja en la diciplina del personal asistente para la culminacion del mismo."/>
    <m/>
    <n v="0.8"/>
    <n v="131"/>
    <n v="142"/>
    <n v="0.92253521126760563"/>
    <s v="&gt;"/>
    <s v="Excelente"/>
    <s v="Para el mes de junio la participacion de Pymes y sector educativo mantuvo una tendencia creciente en la aprobacion del curso de brigadas contra incendio clase I."/>
    <m/>
    <n v="0.87870649977332616"/>
    <n v="0.87870649977332616"/>
    <x v="0"/>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x v="0"/>
  </r>
  <r>
    <n v="22"/>
    <x v="2"/>
    <s v="Conocimiento del Riesgo"/>
    <x v="4"/>
    <x v="0"/>
    <x v="21"/>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5"/>
    <n v="5"/>
    <n v="1"/>
    <s v="&gt;"/>
    <s v="EXCELENTE"/>
    <s v="Se ratifico el numero de conceptos emitidos correspondiente al 1% de los generados en el mes de abril"/>
    <m/>
    <n v="0.85"/>
    <n v="3"/>
    <n v="3"/>
    <n v="1"/>
    <s v="&gt;"/>
    <s v="EXCELENTE"/>
    <s v="Se ratifico el numero de conceptos emitidos correspondiente al 1% de los generados en el mes de mayo"/>
    <m/>
    <n v="0.85"/>
    <n v="4"/>
    <n v="4"/>
    <n v="1"/>
    <s v="&gt;"/>
    <s v="Excelente"/>
    <s v="Se ratifico el numero de conceptos emitidos correspondiente al 1% de los generados en el mes de junio"/>
    <m/>
    <n v="1"/>
    <n v="1"/>
    <x v="0"/>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x v="0"/>
  </r>
  <r>
    <n v="23"/>
    <x v="2"/>
    <s v="Conocimiento del Riesgo"/>
    <x v="4"/>
    <x v="0"/>
    <x v="22"/>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3"/>
    <n v="33"/>
    <n v="1"/>
    <s v="="/>
    <s v="EXCELENTE"/>
    <s v="El nuemro de eventos corresponde a concientos (enanitos verdes y hombres G, jumbo concierto) asi mismo se contiuaron con obras de teatro y clausura del festibal iberoamericano de teatro, lel tour de la fifa (copa del mundo) entre otros."/>
    <m/>
    <n v="1"/>
    <n v="23"/>
    <n v="23"/>
    <n v="1"/>
    <s v="="/>
    <s v="EXCELENTE"/>
    <s v="Disminuye el numero de eventos debido a las elecciones presidenciales que afecta la realizacion de eventos."/>
    <m/>
    <n v="1"/>
    <n v="9"/>
    <n v="9"/>
    <n v="1"/>
    <s v="="/>
    <s v="Excelente"/>
    <s v="Disminuye el numero de eventos debido a las elecciones presidenciales que afecta la realizacion de eventos."/>
    <m/>
    <n v="1"/>
    <n v="1"/>
    <x v="0"/>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x v="0"/>
  </r>
  <r>
    <n v="24"/>
    <x v="2"/>
    <s v="Conocimiento del Riesgo"/>
    <x v="4"/>
    <x v="0"/>
    <x v="23"/>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165"/>
    <n v="2395"/>
    <n v="0.90396659707724425"/>
    <s v="&gt;"/>
    <s v="EXCELENTE"/>
    <s v="Se realizaron las revisiones tecnicas en los tiempos establecidos en los procedimientos  de acuerdo con las disponibilidad de las estaciones."/>
    <m/>
    <n v="0.8"/>
    <n v="2173"/>
    <n v="2422"/>
    <n v="0.89719240297274983"/>
    <s v="&gt;"/>
    <s v="EXCELENTE"/>
    <s v="Se realizaron las revisiones tecnicas en los tiempos establecidos en los procedimientos  de acuerdo con las disponibilidad de las estaciones."/>
    <m/>
    <n v="0.8"/>
    <n v="2559"/>
    <n v="2876"/>
    <n v="0.88977746870653684"/>
    <s v="&gt;"/>
    <s v="Excelente"/>
    <s v="Se realizaron las revisiones tecnicas en los tiempos establecidos en los procedimientos  de acuerdo con las disponibilidad de las estaciones."/>
    <m/>
    <n v="0.89697882291884357"/>
    <n v="0.89697882291884357"/>
    <x v="0"/>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x v="0"/>
  </r>
  <r>
    <n v="25"/>
    <x v="1"/>
    <s v="Reducción del Riesgo"/>
    <x v="4"/>
    <x v="0"/>
    <x v="24"/>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m/>
    <m/>
    <m/>
    <m/>
    <m/>
    <m/>
    <m/>
    <n v="1"/>
    <m/>
    <m/>
    <m/>
    <m/>
    <m/>
    <m/>
    <m/>
    <n v="1"/>
    <n v="7"/>
    <n v="7"/>
    <n v="1"/>
    <s v="="/>
    <s v="Excelente"/>
    <s v="1. Presentar a la Comisión Intersectorial de Gestión de Riesgos y Cambio Climático, el informe anual de gestión de la CDPMIF, como mecanismo para facilitar la articulación con el SDGR-CC._x000a_2. Reportar trimestralmente los incendios forestales ocurridos en el Distrito Capital a: la UNGRD, al IDEAM y a las autoridades ambientales._x000a_3. Determinar las necesidades para el fortalecimiento del equipo de investigación de causas de incendios forestales y buscar la forma de suplirlas._x000a_4. Apoyar la tipificación de incidentes forestales en la plataforma a desarrollar por el NUSE._x000a_5. Investigar las causas de los incendios forestales de gran complejidad._x000a_6. Contar con un grupo de vigías forestales, para la detección y vigilancia de columnas de humo, especialmente en las temporadas secas._x000a_7. Reportar mensualmente los incidentes forestales atendidos en Bogotá D.C. y realizar la georeferenciación de los incendios forestales._x000a_"/>
    <m/>
    <m/>
    <n v="1"/>
    <x v="0"/>
    <m/>
    <m/>
    <m/>
    <m/>
    <m/>
    <m/>
    <m/>
    <m/>
    <m/>
    <m/>
    <m/>
    <m/>
    <m/>
    <m/>
    <m/>
    <m/>
    <s v="No aplica"/>
    <s v="No aplica"/>
    <s v="No aplica"/>
    <s v="No aplica"/>
    <s v="No aplica"/>
    <s v="No aplica"/>
    <s v="No aplica"/>
    <m/>
    <m/>
    <s v="No aplica"/>
    <x v="1"/>
  </r>
  <r>
    <n v="26"/>
    <x v="2"/>
    <s v="Reducción del Riesgo"/>
    <x v="4"/>
    <x v="0"/>
    <x v="25"/>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m/>
    <m/>
    <m/>
    <m/>
    <m/>
    <m/>
    <m/>
    <n v="1"/>
    <m/>
    <m/>
    <m/>
    <m/>
    <m/>
    <m/>
    <m/>
    <n v="1"/>
    <n v="23"/>
    <n v="23"/>
    <n v="1"/>
    <s v="="/>
    <s v="Excelente"/>
    <s v="Se atendieron todas las solcitudes allegadas para los simulacros y simulaciones soclicitadas."/>
    <m/>
    <m/>
    <n v="1"/>
    <x v="0"/>
    <m/>
    <m/>
    <m/>
    <m/>
    <m/>
    <m/>
    <m/>
    <m/>
    <m/>
    <m/>
    <m/>
    <m/>
    <m/>
    <m/>
    <m/>
    <m/>
    <s v="No aplica"/>
    <s v="No aplica"/>
    <s v="No aplica"/>
    <s v="No aplica"/>
    <s v="No aplica"/>
    <s v="No aplica"/>
    <s v="No aplica"/>
    <m/>
    <m/>
    <s v="No aplica"/>
    <x v="1"/>
  </r>
  <r>
    <n v="27"/>
    <x v="1"/>
    <s v="Conocimiento del Riesgo"/>
    <x v="4"/>
    <x v="0"/>
    <x v="26"/>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64"/>
    <n v="64"/>
    <n v="1"/>
    <s v="="/>
    <s v="EXCELENTE"/>
    <s v="Se incrementa el numero de solcitudes ya que lo jardines infantiles para esta temporada solicitan la capacitacion para cumplir con la normatividad asociada."/>
    <m/>
    <n v="1"/>
    <n v="31"/>
    <n v="31"/>
    <n v="1"/>
    <s v="="/>
    <s v="EXCELENTE"/>
    <s v="Corresponde el nivel promedio de solicitudes allegadas para el mes de mayo."/>
    <m/>
    <n v="1"/>
    <n v="46"/>
    <n v="46"/>
    <n v="1"/>
    <s v="="/>
    <s v="Excelente"/>
    <s v="Por el final de la temporada de vacaciones los jardines solicitan nuevamente la  capacitacion  en prevencion de  emergencias y comportamiento del fuego."/>
    <m/>
    <n v="1"/>
    <n v="1"/>
    <x v="0"/>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x v="0"/>
  </r>
  <r>
    <n v="28"/>
    <x v="0"/>
    <s v="Gestión Integral de Incendios"/>
    <x v="5"/>
    <x v="0"/>
    <x v="27"/>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m/>
    <m/>
    <m/>
    <m/>
    <m/>
    <m/>
    <m/>
    <m/>
    <m/>
    <m/>
    <m/>
    <m/>
    <m/>
    <n v="1"/>
    <n v="0"/>
    <n v="3"/>
    <n v="0"/>
    <s v="&lt;"/>
    <s v="MALO"/>
    <s v="No se realizaron actividades de actualización durante el segundo trimestre, a los dos procedimientos de incendios  que hace falta actualizar."/>
    <s v="Envio de  solicitud de compromiso a los responsables de la actividad por parte del Subdirector Operativo, para que se siga con la actualización de los dos procedimientos que hace falta actualizar."/>
    <m/>
    <n v="0"/>
    <x v="2"/>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x v="3"/>
  </r>
  <r>
    <n v="29"/>
    <x v="3"/>
    <s v="Gestión Integral de Incendios"/>
    <x v="5"/>
    <x v="0"/>
    <x v="28"/>
    <s v="Contar con la disponibilidad de personal permanente garantizando el funcionamiento."/>
    <x v="2"/>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lt;=44%"/>
    <s v="45%-54%"/>
    <s v="55%-64%"/>
    <s v="&gt;=65% "/>
    <s v="17 Estaciones, áreas de la UAECOB en la que desempeñan funciones el personal operativo"/>
    <s v="Profesional Sub.Operativa (Disponibilidad de personal)"/>
    <s v="Profesional Sub.Operativa"/>
    <s v="Subdirector Operativo y las 17 estaciones."/>
    <n v="0.65"/>
    <n v="209"/>
    <n v="618"/>
    <n v="0.33818770226537215"/>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225"/>
    <n v="618"/>
    <n v="0.3640776699029126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195"/>
    <n v="618"/>
    <n v="0.315533980582524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m/>
    <n v="0.33926645091693636"/>
    <n v="0.33926645091693636"/>
    <x v="2"/>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x v="0"/>
  </r>
  <r>
    <n v="30"/>
    <x v="3"/>
    <s v="Gestión Integral de Incendios"/>
    <x v="5"/>
    <x v="1"/>
    <x v="29"/>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s v="≤ 8:30 minutos"/>
    <s v="N/A"/>
    <s v="N/A"/>
    <d v="1899-12-30T10:15:00"/>
    <s v="&gt;"/>
    <s v="MALO "/>
    <s v="El tiempo de atencion de servicios se vio afectado en 1:8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55:00"/>
    <s v="&gt;"/>
    <s v="MALO "/>
    <s v="El tiempo de atencion de servicios se vio afectado en 1:2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19:00"/>
    <s v="&gt;"/>
    <s v="MALO "/>
    <s v="El tiempo de atencion de servicios se vio afectado en 0:89´ por encima de la meta, sin embargo, con respecto al mes anterior redujo 0:36 esa reducción se debe a que algunas de las máquinas fueron puestas en operación nuevamente."/>
    <s v="Realizar el mantenimiento a las máquinas que lo ameritan,  lo antes posible para poner la totalidad en funcionamiento."/>
    <d v="1899-12-30T09:49:40"/>
    <d v="1899-12-30T09:49:40"/>
    <x v="2"/>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x v="3"/>
  </r>
  <r>
    <n v="31"/>
    <x v="3"/>
    <s v="Gestión Integral de Incendios"/>
    <x v="5"/>
    <x v="0"/>
    <x v="30"/>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153"/>
    <n v="3153"/>
    <n v="1"/>
    <s v="="/>
    <s v="EXCELENTE"/>
    <s v="Se realizó la atención de todos  los servicios de emergencia de acuerdo a la tipologia establecida."/>
    <m/>
    <n v="1"/>
    <n v="2926"/>
    <n v="2926"/>
    <n v="1"/>
    <s v="="/>
    <s v="EXCELENTE"/>
    <s v="Se realizó la atención de todos  los servicios de emergencia de acuerdo a la tipologia establecida."/>
    <m/>
    <n v="1"/>
    <n v="2761"/>
    <n v="2761"/>
    <n v="1"/>
    <s v="="/>
    <s v="Excelente"/>
    <s v="Se realizó la atención de todos  los servicios de emergencia de acuerdo a la tipologia establecida."/>
    <m/>
    <n v="1"/>
    <n v="1"/>
    <x v="0"/>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x v="0"/>
  </r>
  <r>
    <n v="32"/>
    <x v="0"/>
    <s v="Gestión Integrada"/>
    <x v="6"/>
    <x v="1"/>
    <x v="31"/>
    <s v="Medir el cumplimiento de las acciones planteadas por los subsistemas"/>
    <x v="1"/>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m/>
    <m/>
    <m/>
    <m/>
    <m/>
    <m/>
    <m/>
    <m/>
    <m/>
    <m/>
    <m/>
    <m/>
    <m/>
    <m/>
    <m/>
    <m/>
    <n v="1"/>
    <n v="6"/>
    <n v="8"/>
    <n v="0.75"/>
    <s v="&gt;60 y &lt; 80"/>
    <s v="Regular"/>
    <s v="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
    <s v="Realizar seguimiento a cada una de las actividades propuestas por el área de Gestión Ambiental, para reducir el consumo de servicios públicos._x000a_"/>
    <m/>
    <n v="0.75"/>
    <x v="4"/>
    <m/>
    <m/>
    <m/>
    <m/>
    <m/>
    <m/>
    <m/>
    <m/>
    <m/>
    <m/>
    <m/>
    <m/>
    <m/>
    <m/>
    <m/>
    <m/>
    <s v="No aplica"/>
    <s v="No aplica"/>
    <s v="No aplica"/>
    <s v="No aplica"/>
    <s v="No aplica"/>
    <s v="No aplica"/>
    <s v="No aplica"/>
    <m/>
    <m/>
    <s v="No aplica"/>
    <x v="1"/>
  </r>
  <r>
    <n v="33"/>
    <x v="0"/>
    <s v="Gestión Asuntos Jurídicos"/>
    <x v="6"/>
    <x v="0"/>
    <x v="32"/>
    <s v="medir el cumplimiento de la eficacia de los trabajadores de la Oficina de control interno disciplinarios."/>
    <x v="0"/>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m/>
    <m/>
    <m/>
    <m/>
    <m/>
    <m/>
    <m/>
    <m/>
    <m/>
    <m/>
    <m/>
    <m/>
    <m/>
    <m/>
    <m/>
    <m/>
    <n v="13"/>
    <n v="248"/>
    <n v="18"/>
    <n v="13.777777777777779"/>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777777777777779"/>
    <x v="0"/>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x v="0"/>
  </r>
  <r>
    <n v="34"/>
    <x v="0"/>
    <s v="Gestión Asuntos Jurídicos"/>
    <x v="6"/>
    <x v="0"/>
    <x v="33"/>
    <s v="oportunidad en los tiempos de respuesta"/>
    <x v="0"/>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m/>
    <m/>
    <m/>
    <m/>
    <m/>
    <m/>
    <m/>
    <m/>
    <m/>
    <m/>
    <m/>
    <m/>
    <m/>
    <m/>
    <m/>
    <m/>
    <n v="10"/>
    <n v="40"/>
    <n v="4.0999999999999996"/>
    <n v="9.7560975609756113"/>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9.7560975609756113"/>
    <x v="0"/>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x v="0"/>
  </r>
  <r>
    <n v="35"/>
    <x v="0"/>
    <s v="Gestión de PQRS"/>
    <x v="6"/>
    <x v="0"/>
    <x v="34"/>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m/>
    <m/>
    <m/>
    <m/>
    <m/>
    <m/>
    <m/>
    <m/>
    <m/>
    <m/>
    <m/>
    <m/>
    <m/>
    <n v="0.9"/>
    <n v="99.1"/>
    <n v="0"/>
    <n v="0.99099999999999999"/>
    <s v="&gt;=95 %"/>
    <s v="Excelente"/>
    <s v="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
    <m/>
    <m/>
    <n v="0.99099999999999999"/>
    <x v="0"/>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x v="0"/>
  </r>
  <r>
    <n v="36"/>
    <x v="0"/>
    <s v="Gestión de PQRS"/>
    <x v="6"/>
    <x v="1"/>
    <x v="35"/>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m/>
    <m/>
    <m/>
    <m/>
    <m/>
    <m/>
    <m/>
    <m/>
    <m/>
    <m/>
    <m/>
    <m/>
    <m/>
    <n v="1"/>
    <n v="118"/>
    <n v="121"/>
    <n v="0.98"/>
    <s v="&gt;=95 %"/>
    <s v="Excelente"/>
    <s v="Se cumple con las respuestas en términos de Ley, donde se recibió en el trimestre 121 peticiones quedando por responder 3 requerimientos que se encuentran en los tiempos de oportunidad según lo que contempla la norma, cumpliendo con el 98% de las respuestas en mención."/>
    <s v="Seguir generando el seguimiento respectivo a la áreas, que deben dar respuesta a través del correo quejasysoluciones@bomberosbogota.gov.co"/>
    <m/>
    <n v="0.98"/>
    <x v="0"/>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x v="2"/>
  </r>
  <r>
    <n v="37"/>
    <x v="0"/>
    <s v="Gestión de PQRS"/>
    <x v="6"/>
    <x v="1"/>
    <x v="36"/>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m/>
    <m/>
    <m/>
    <m/>
    <m/>
    <m/>
    <m/>
    <m/>
    <m/>
    <m/>
    <m/>
    <m/>
    <m/>
    <n v="0.9"/>
    <n v="99"/>
    <n v="0"/>
    <n v="0.99"/>
    <s v="&gt;=90 %"/>
    <s v="Excelente"/>
    <s v="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
    <m/>
    <m/>
    <n v="0.99"/>
    <x v="0"/>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x v="0"/>
  </r>
  <r>
    <n v="38"/>
    <x v="0"/>
    <s v="Gestión Administrativa"/>
    <x v="6"/>
    <x v="0"/>
    <x v="37"/>
    <s v="Cuanto reduzco en consumo de agua en las instalaciones de las UAECOB"/>
    <x v="3"/>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4052"/>
    <n v="4237"/>
    <n v="4.3662969081897596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enero a marzo y marzo mayo de 2018._x000a_Se presentó un ahorro del 4% en el consumo de agua, lo anterior corresponde al reforzamiento de la campaña de ahorro y uso eficiente del agua, así como el mantenimiento y control de fugas y goteos en la baterías de baños y sanitarios._x000a_"/>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3662969081897596E-2"/>
    <x v="2"/>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x v="3"/>
  </r>
  <r>
    <n v="39"/>
    <x v="0"/>
    <s v="Gestión Administrativa"/>
    <x v="6"/>
    <x v="0"/>
    <x v="38"/>
    <s v="Cuanto reduzco en consumo de energía en las instalaciones de las UAECOB"/>
    <x v="3"/>
    <s v="reportes empresas prestadoras de servicios"/>
    <n v="0.02"/>
    <s v="Final de mes según reporte de consumo"/>
    <s v="Eficiencia"/>
    <s v=" (1-( sumatoria del consumo de las estaciones  actual/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97835"/>
    <n v="89197"/>
    <n v="-9.6841822034373415E-2"/>
    <s v="&lt;1%"/>
    <s v="MALO"/>
    <s v="Debido al cambio de computadores e impresoras en el edificio comando y la mala práctica de no apagar los equipos después de la jornada, laboral por parte de los funcionarios y contratistas, reporte dado por la empresa de vigilancia"/>
    <s v="Fortalecer la campaña de ahorro y uso eficiente de energía._x000a_Se van a apagar las luces en los sectores que la luz natural, permita."/>
    <m/>
    <m/>
    <m/>
    <m/>
    <m/>
    <m/>
    <m/>
    <m/>
    <m/>
    <n v="-9.6841822034373415E-2"/>
    <x v="2"/>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x v="3"/>
  </r>
  <r>
    <n v="40"/>
    <x v="0"/>
    <s v="Gestión Administrativa"/>
    <x v="6"/>
    <x v="0"/>
    <x v="39"/>
    <s v="Cuanto reduzco en consumo de gases las instalaciones de las UAECOB"/>
    <x v="3"/>
    <s v="reportes empresas prestadoras de servicios"/>
    <n v="0.02"/>
    <s v="Final de mes según reporte de consumo"/>
    <s v="Eficiencia"/>
    <s v=" (1-( sumatoria del consumo de las estaciones  actual/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6912"/>
    <n v="6529"/>
    <n v="-5.8661357022514959E-2"/>
    <s v="&lt;1%"/>
    <s v="MALO"/>
    <s v="El consumo de gas para este periodo, la ejecución del contrato No.  419 de 2017, contempló más estaciones, lo cual incide directamente en el aumento del consumo, esperando se estabilice una vez finalice el contrato."/>
    <s v="Fortalecer la campaña para incentivar el ahorro y uso eficiente del gas natural, con una correcta utilización de los gasodomésticos en cada una de las estaciones."/>
    <m/>
    <m/>
    <m/>
    <m/>
    <m/>
    <m/>
    <m/>
    <m/>
    <m/>
    <n v="-5.8661357022514959E-2"/>
    <x v="2"/>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x v="3"/>
  </r>
  <r>
    <n v="41"/>
    <x v="0"/>
    <s v="Gestión Financiera"/>
    <x v="6"/>
    <x v="0"/>
    <x v="40"/>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2"/>
    <n v="400"/>
    <n v="5.0000000000000001E-3"/>
    <s v="&lt;1%"/>
    <s v="EXCELENTE"/>
    <s v="En lo que respecta al mes de abril se efectuó dos devoluciones por escrito por parte del área, teniendo en cuenta que la corrección solicitada no fue tramitada en su momento."/>
    <m/>
    <n v="0.01"/>
    <n v="0"/>
    <n v="347"/>
    <n v="0"/>
    <s v="&lt;1%"/>
    <s v="EXCELENTE"/>
    <s v="Para el mes de mayo no se efectuaron devoluciones por escrito por parte del área, las correciones solicitadas por correo fueron tramitadas en su momento."/>
    <m/>
    <n v="0.01"/>
    <n v="1"/>
    <n v="382"/>
    <n v="2.617801047120419E-3"/>
    <s v="&lt;1%"/>
    <s v="Excelente"/>
    <s v="En junio fue necesario efectuar una devolución por escrito por parte del área, las demas correcciones solicitadas por correo se tramitaron en su momento."/>
    <m/>
    <n v="2.5392670157068065E-3"/>
    <n v="2.5392670157068065E-3"/>
    <x v="0"/>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x v="0"/>
  </r>
  <r>
    <n v="42"/>
    <x v="0"/>
    <s v="Gestión Financiera"/>
    <x v="6"/>
    <x v="0"/>
    <x v="41"/>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1"/>
    <n v="398"/>
    <n v="2.5125628140703518E-3"/>
    <s v="&lt;1%"/>
    <s v="EXCELENTE"/>
    <s v="Para el mes de abril se presentó un rechazo por parte de la Tesoreria Distrital, por cuenta erronea."/>
    <m/>
    <n v="0.01"/>
    <n v="0"/>
    <n v="347"/>
    <n v="0"/>
    <s v="&lt;1%"/>
    <s v="EXCELENTE"/>
    <s v="En mayo no se presentó rechazos por parte de la Tesoreria Distrital."/>
    <m/>
    <n v="0.01"/>
    <n v="1"/>
    <n v="381"/>
    <n v="2.6246719160104987E-3"/>
    <s v="&lt;1%"/>
    <s v="Excelente"/>
    <s v="Respecto al mes de junio se presentó un rechazo por parte de la Tesoreria Distrital por cuenta cancelada."/>
    <m/>
    <n v="1.712411576693617E-3"/>
    <n v="1.712411576693617E-3"/>
    <x v="0"/>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x v="0"/>
  </r>
  <r>
    <n v="43"/>
    <x v="0"/>
    <s v="Gestión Financiera"/>
    <x v="6"/>
    <x v="1"/>
    <x v="42"/>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0.9"/>
    <n v="30202598586"/>
    <n v="38823763547"/>
    <n v="0.77794102958196654"/>
    <s v=" &gt; 51% y &lt; 79%"/>
    <s v="Regular"/>
    <s v="Para el segundo semestre se giró el 77,79% de los compromisos del mismo periodo, que corresponde al normal funcionamiento de la Entidad."/>
    <m/>
    <m/>
    <n v="0.77794102958196654"/>
    <x v="4"/>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x v="4"/>
  </r>
  <r>
    <n v="44"/>
    <x v="0"/>
    <s v="Gestión Financiera"/>
    <x v="6"/>
    <x v="1"/>
    <x v="43"/>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1"/>
    <n v="15018206918"/>
    <n v="23882155649"/>
    <n v="0.62884637127088006"/>
    <s v=" &gt; 51% y &lt; 79%"/>
    <s v="Regular"/>
    <s v="En este primer semestre se ha pagado el 62,88% de las reservas, se espera que en el tercer trimestre del año se cancelé la mayor parte. "/>
    <m/>
    <m/>
    <n v="0.62884637127088006"/>
    <x v="4"/>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x v="3"/>
  </r>
  <r>
    <n v="45"/>
    <x v="0"/>
    <s v="Gestión Financiera"/>
    <x v="6"/>
    <x v="1"/>
    <x v="44"/>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5088283019"/>
    <n v="28797039623"/>
    <n v="0.1766946563123809"/>
    <s v="&lt;15%"/>
    <s v="EXCELENTE"/>
    <s v="En abril esta pendiente de comprometer el 17,67% de las disponibilidades solicitadas, la mayor parte corresponde a los procesos que estan en curso como Instalación vidrios, servicio de vigilancia, aseo y cafeteria, seguros, control de acceso, suminstro de redes Bosa y capacitación PIC."/>
    <m/>
    <n v="0.15"/>
    <n v="5951177397"/>
    <n v="34397730545"/>
    <n v="0.17301075689323503"/>
    <s v="&lt;15%"/>
    <s v="EXCELENTE"/>
    <s v="Con corte al mes de mayo esta pendiente por comprometer el 17,30% de lo solicitado, la mayor parte corresponde a los procesos que estan en curso como aseo y cafeteria, seguros, control de acceso, capacitación PIC y Dotación."/>
    <m/>
    <n v="0.15"/>
    <n v="5176844010"/>
    <n v="44000607557"/>
    <n v="0.11765392110310582"/>
    <s v="&lt;15%"/>
    <s v="Excelente"/>
    <s v="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
    <m/>
    <n v="0.15578644476957393"/>
    <n v="0.15578644476957393"/>
    <x v="1"/>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x v="2"/>
  </r>
  <r>
    <n v="46"/>
    <x v="0"/>
    <s v="Gestión Financiera"/>
    <x v="6"/>
    <x v="1"/>
    <x v="45"/>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23708756604"/>
    <n v="107117393000"/>
    <n v="0.22133433180174578"/>
    <s v="&lt;50%"/>
    <s v="MALO"/>
    <s v="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
    <m/>
    <n v="1"/>
    <n v="28446553148"/>
    <n v="107117393000"/>
    <n v="0.26556427813735162"/>
    <s v="&lt;50%"/>
    <s v="MALO"/>
    <s v="Al mes de mayo se ha ejecutado el 26,56% del presupueso, la mayor parte corresponde a la contratación de prestación de servicios, nómina y aportes, servicios públicos, disposición final polvora, vehiculo de incendios, vigilancia y suministro de redes Bosa."/>
    <m/>
    <n v="1"/>
    <n v="38823763547"/>
    <n v="107117393000"/>
    <n v="0.36244126616300304"/>
    <s v="&lt;50%"/>
    <s v="MALO"/>
    <s v="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
    <m/>
    <n v="0.28311329203403351"/>
    <n v="0.28311329203403351"/>
    <x v="2"/>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x v="3"/>
  </r>
  <r>
    <n v="47"/>
    <x v="0"/>
    <s v="Gestión Administrativa"/>
    <x v="6"/>
    <x v="0"/>
    <x v="46"/>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m/>
    <m/>
    <m/>
    <m/>
    <m/>
    <m/>
    <m/>
    <m/>
    <m/>
    <m/>
    <m/>
    <m/>
    <m/>
    <s v="No aplica"/>
    <s v="No aplica"/>
    <s v="No aplica"/>
    <s v="No aplica"/>
    <s v="No aplica"/>
    <s v="No aplica"/>
    <s v="No aplica"/>
    <m/>
    <m/>
    <s v="No aplica"/>
    <x v="3"/>
    <m/>
    <m/>
    <m/>
    <m/>
    <m/>
    <m/>
    <m/>
    <m/>
    <m/>
    <m/>
    <m/>
    <m/>
    <m/>
    <m/>
    <m/>
    <m/>
    <s v="No aplica"/>
    <s v="No aplica"/>
    <s v="No aplica"/>
    <s v="No aplica"/>
    <s v="No aplica"/>
    <s v="No aplica"/>
    <s v="No aplica"/>
    <m/>
    <m/>
    <s v="No aplica"/>
    <x v="1"/>
  </r>
  <r>
    <n v="48"/>
    <x v="0"/>
    <s v="Gestión de Infraestructura"/>
    <x v="6"/>
    <x v="0"/>
    <x v="47"/>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23"/>
    <n v="31"/>
    <n v="0.74193548387096775"/>
    <s v="&gt;70% Y &lt;=80%"/>
    <s v="BUENO"/>
    <s v="Se evidencia una tendencia a mejorar el desempeño y seguir con este record normal de nuestra área."/>
    <s v="Realizar análisis de las solicitudes faltantes"/>
    <n v="0.8"/>
    <n v="27"/>
    <n v="32"/>
    <n v="0.84375"/>
    <s v="&gt; 80"/>
    <s v="EXCELENTE"/>
    <s v="Se está cumpliendo con la mayoría de las solicitudes hechas"/>
    <s v="Realizar análisis de las solicitudes faltantes"/>
    <n v="0.8"/>
    <n v="11"/>
    <n v="15"/>
    <n v="0.73333333333333328"/>
    <s v="&gt;70% Y &lt;=80%"/>
    <s v="BUENO"/>
    <s v="Se evidencia una tendencia a mejorar el desempeño y seguir con este record normal de nuestra área."/>
    <s v="completar las solicitudes que están pendientes para lograr un mejor indicador "/>
    <n v="0.7730062724014336"/>
    <n v="0.7730062724014336"/>
    <x v="1"/>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x v="0"/>
  </r>
  <r>
    <n v="49"/>
    <x v="0"/>
    <s v="Gestión Administrativa"/>
    <x v="6"/>
    <x v="0"/>
    <x v="48"/>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1"/>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4"/>
  </r>
  <r>
    <n v="50"/>
    <x v="0"/>
    <s v="Gestión Administrativa"/>
    <x v="6"/>
    <x v="0"/>
    <x v="49"/>
    <s v="Evaluar el incumplimiento en el manejo de inventarios del personal retirado"/>
    <x v="0"/>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m/>
    <m/>
    <m/>
    <m/>
    <m/>
    <m/>
    <m/>
    <m/>
    <m/>
    <m/>
    <m/>
    <m/>
    <m/>
    <m/>
    <m/>
    <m/>
    <n v="1"/>
    <n v="73"/>
    <n v="73"/>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x v="0"/>
    <m/>
    <m/>
    <m/>
    <m/>
    <m/>
    <m/>
    <m/>
    <m/>
    <m/>
    <m/>
    <m/>
    <m/>
    <m/>
    <m/>
    <m/>
    <m/>
    <n v="1"/>
    <n v="130"/>
    <n v="130"/>
    <n v="1"/>
    <s v="&gt;95%"/>
    <s v="EXCELENTE"/>
    <s v="Se logra el 100% debido a que se generan todos los paz y salvo requeridos por los funcionarios en estado de retiro."/>
    <m/>
    <m/>
    <n v="1"/>
    <x v="0"/>
  </r>
  <r>
    <n v="51"/>
    <x v="3"/>
    <s v="Gestión Integral de Vehículos y Equipos"/>
    <x v="7"/>
    <x v="0"/>
    <x v="50"/>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2.200000000000003"/>
    <n v="51"/>
    <n v="0.631372549019607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3,1 % de los vehículos de primera respuesta estuvieron  disponibles en Abril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Nota: Es de tener en cuenta que el Parque Automotor lo componen 123 vehículos."/>
    <s v="Se daran las recomendaciones a los maquinistas desde el taller del cuidado y manejo  del vehiculo."/>
    <n v="0.75"/>
    <n v="33"/>
    <n v="51"/>
    <n v="0.647058823529411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4,5 % de los vehículos de primera respuesta estuvieron  disponibles en el mes de mayo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 El indicador mejoró para este periodo con relacion al mes anterior sin embargo se presenta intermitencia enla prestacion del servicio de los vehiculos nuevos por problemas tecnicos_x000a__x000a_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
    <s v="Se daran las recomendaciones a los maquinistas desde el taller del cuidado y manejo  del vehiculo."/>
    <n v="0.75"/>
    <n v="39"/>
    <n v="50"/>
    <n v="0.7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_x000a_*Los vehiculos:  1- ME17 Fuera de servicio por investigacion disciplinaria. 3) ME02, ME18 y ME19 fuera de servicio por costo muy elevado de las reparaciones.  y 3 Equipos que estan en tratamiento de Siniestros. TOTAL VEHICULOS MES JUNIO: 50_x000a__x000a_El 78 % de los vehículos de primera respuesta estuvieron  disponibles en el mes de Junio con un indicador de Desempeño Bueno.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_x000a__x000a_El indicador mejoró para este periodo con relación al mes anterior cerca de 13 puntos porcentuales, sin embargo se presenta intermitencia en la prestación del servicio de los vehículos nuevos por problemas técnicos lo que afecta el indicador._x000a__x000a_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68614379084967325"/>
    <n v="0.68614379084967325"/>
    <x v="1"/>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x v="2"/>
  </r>
  <r>
    <n v="52"/>
    <x v="3"/>
    <s v="Gestión Integral de Vehículos y Equipos"/>
    <x v="7"/>
    <x v="0"/>
    <x v="51"/>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405"/>
    <n v="59"/>
    <n v="6.8644067796610173"/>
    <s v="&lt;"/>
    <s v="BUENO"/>
    <s v="El tiempo de respuesta en la ejecución de mantenimientos correctivos frecuentes en taller a los vehículos de la UAECOB en el periodo fue Bueno de acuerdo con FACTURA ABRIL  se tuvo un promedio de estadía en taller de 6,86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417"/>
    <n v="59"/>
    <n v="7.0677966101694913"/>
    <s v="&lt;"/>
    <s v="BUENO"/>
    <s v="El tiempo de respuesta en la ejecución de mantenimientos correctivos frecuentes en taller a los vehículos de la UAECOB en el periodo fue Bueno de acuerdo con FACTURA MAYO  se tuvo un promedio de estadía en taller de 7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990"/>
    <n v="83"/>
    <n v="11.927710843373495"/>
    <s v="&lt;"/>
    <s v="BUENO"/>
    <s v="El tiempo de respuesta en la ejecución de mantenimientos correctivos frecuentes en taller a los vehículos de la UAECOB en el mes de Junio fue Bueno; en el mes de FACTURA JUNIO se tuvo un promedio de estadía en taller de 11,9 días para 83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so manifestar que algunos vehículo se pueden considerar antiguos por tanto sus repuestos en algunas oportunidades son de difícil adquisición y deben ser importados lo que genera retrasos y una estadía mayor en  taller."/>
    <m/>
    <n v="8.6199714110680006"/>
    <n v="8.6199714110680006"/>
    <x v="1"/>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x v="0"/>
  </r>
  <r>
    <n v="53"/>
    <x v="3"/>
    <s v="Gestión Integral de Vehículos y Equipos"/>
    <x v="7"/>
    <x v="0"/>
    <x v="52"/>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11"/>
    <n v="331"/>
    <n v="0.93957703927492442"/>
    <s v="&gt;"/>
    <s v="EXCELENTE"/>
    <s v="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1"/>
    <n v="331"/>
    <n v="0.93957703927492442"/>
    <s v="&gt;"/>
    <s v="EXCELENTE"/>
    <s v="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2"/>
    <n v="331"/>
    <n v="0.97280966767371602"/>
    <s v="&gt;"/>
    <s v="Excelente"/>
    <s v="En Junio se encuentra disponible el 97%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5065458207452158"/>
    <n v="0.95065458207452158"/>
    <x v="0"/>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x v="0"/>
  </r>
  <r>
    <n v="54"/>
    <x v="3"/>
    <s v="Gestión Integral de Vehículos y Equipos"/>
    <x v="7"/>
    <x v="0"/>
    <x v="53"/>
    <s v="Identificar el tiempo promedio para atención de actividades de mantenimiento correctivos del equipo menor de la UAECOB."/>
    <x v="2"/>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s v="5 DIAS"/>
    <n v="90"/>
    <n v="20"/>
    <n v="4.5"/>
    <s v="&lt;"/>
    <s v="EXCELENTE"/>
    <s v="En el mes de Abril el tiempo promedio del mantenimiento correctivo del equipo menor de mayor rotacion  en el taller interno de logistica y taller externo fue de 4,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33"/>
    <n v="19"/>
    <n v="1.736842105263158"/>
    <s v="&lt;"/>
    <s v="EXCELENTE"/>
    <s v="En el mes de Mayo el tiempo promedio del mantenimiento correctivo del equipo menor de mayor rotacion  en el taller interno de logistica y taller externo fue de 1,7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9"/>
    <n v="9"/>
    <n v="1"/>
    <s v="&lt;"/>
    <s v="Excelente"/>
    <s v="En el mes de Junio el tiempo promedio del mantenimiento correctivo del equipo menor de mayor rotacion  en el taller interno de logistica y taller externo fue de 1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2.4122807017543857"/>
    <n v="2.4122807017543857"/>
    <x v="0"/>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x v="0"/>
  </r>
  <r>
    <n v="55"/>
    <x v="3"/>
    <s v="Gestión Logística en Emergencias"/>
    <x v="7"/>
    <x v="0"/>
    <x v="54"/>
    <s v="Garantizar Suscripción y Ejecución de contratos de suministros (de Consumo y Controlados) según la programación del Plan Anual de Adquisiciones de la UAECOB."/>
    <x v="0"/>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7"/>
    <n v="8"/>
    <n v="0.875"/>
    <s v="&lt;"/>
    <s v="BUENO"/>
    <s v="Se evidencia que el 88% de los contratos de suministros de la Subdireccion Logistica se encuentran vigentes y en ejecucion para garantizar la misionalidad de la UAECOB. Generando un indicador trimestral con desempeño Bueno_x000a__x000a_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
    <m/>
    <m/>
    <n v="0.875"/>
    <x v="1"/>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x v="0"/>
  </r>
  <r>
    <n v="56"/>
    <x v="3"/>
    <s v="Gestión Logística en Emergencias"/>
    <x v="7"/>
    <x v="0"/>
    <x v="55"/>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4"/>
    <n v="4"/>
    <n v="1"/>
    <s v="&gt;"/>
    <s v="EXCELENTE"/>
    <s v="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_x000a__x000a_Resultado del indicador EXCELENTE en un 100%; puesto que todas las solicitudes requeridas fueron atendidas oportunamente."/>
    <m/>
    <n v="0.9"/>
    <n v="5"/>
    <n v="5"/>
    <n v="1"/>
    <s v="&gt;"/>
    <s v="EXCELENTE"/>
    <s v="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_x000a__x000a_Resultado del indicador EXCELENTE en un 100%; puesto que todas las solicitudes requeridas fueron atendidas oportunamente."/>
    <m/>
    <n v="0.9"/>
    <n v="4"/>
    <n v="4"/>
    <n v="1"/>
    <s v="&gt;"/>
    <s v="Excelente"/>
    <s v="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_x000a__x000a_Resultado del indicador EXCELENTE en un 100%; puesto que todas las solicitudes requeridas fueron atendidas oportunamente."/>
    <m/>
    <n v="1"/>
    <n v="1"/>
    <x v="0"/>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x v="0"/>
  </r>
  <r>
    <n v="57"/>
    <x v="0"/>
    <s v="Gestión del Talento Humano"/>
    <x v="8"/>
    <x v="0"/>
    <x v="56"/>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n v="1"/>
    <n v="1"/>
    <n v="1"/>
    <m/>
    <m/>
    <m/>
    <m/>
    <n v="1"/>
    <n v="2"/>
    <n v="2"/>
    <n v="1"/>
    <m/>
    <m/>
    <m/>
    <m/>
    <n v="1"/>
    <n v="1"/>
    <n v="1"/>
    <n v="1"/>
    <m/>
    <m/>
    <s v="Para el segundo trimestre se programó la actividad Encuentro  de Familias para la cual se realizaron cinco salidas con funcionarios de las Compañías 3, 4 y 5, la actividad de entrenamiento del  grupo de atletismo y participación en una carrera de atletismo"/>
    <m/>
    <m/>
    <n v="1"/>
    <x v="0"/>
    <m/>
    <m/>
    <m/>
    <m/>
    <m/>
    <m/>
    <m/>
    <m/>
    <m/>
    <m/>
    <m/>
    <m/>
    <m/>
    <m/>
    <m/>
    <m/>
    <n v="1"/>
    <n v="1"/>
    <n v="1"/>
    <n v="1"/>
    <s v="&gt;"/>
    <s v="EXCELENTE"/>
    <s v="Para el primer trimestre se programó la actividad Encuentro  de Familias y se realizaron dos salidas con funcionarios de la Compañía 1 y 2"/>
    <m/>
    <m/>
    <n v="1"/>
    <x v="0"/>
  </r>
  <r>
    <n v="58"/>
    <x v="0"/>
    <s v="Gestión del Talento Humano"/>
    <x v="8"/>
    <x v="0"/>
    <x v="57"/>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n v="277"/>
    <n v="277"/>
    <n v="1"/>
    <m/>
    <m/>
    <m/>
    <m/>
    <n v="1"/>
    <n v="110"/>
    <n v="110"/>
    <n v="1"/>
    <m/>
    <m/>
    <m/>
    <m/>
    <n v="1"/>
    <n v="398"/>
    <n v="427"/>
    <n v="0.9320843091334895"/>
    <s v="&lt;"/>
    <s v="BUENO"/>
    <s v="Participación de los funcionarios con sus familias en la actividad del día de la familia en cinco fechas durante los meses de abril y mayo._x000a_El equipo de atletismo participó en la carrera allianz y 11 de los integrantes asistieron a una jornada de entrenamiento.  "/>
    <m/>
    <m/>
    <n v="0.9320843091334895"/>
    <x v="1"/>
    <m/>
    <m/>
    <m/>
    <m/>
    <m/>
    <m/>
    <m/>
    <m/>
    <m/>
    <m/>
    <m/>
    <m/>
    <m/>
    <m/>
    <m/>
    <m/>
    <n v="1"/>
    <n v="531"/>
    <n v="531"/>
    <n v="1"/>
    <s v="&gt;"/>
    <s v="EXCELENTE"/>
    <s v="La actividad se llevó a cabo en dos fechas Febrero 24 y 25 y marzo 3 y 4."/>
    <m/>
    <m/>
    <n v="1"/>
    <x v="0"/>
  </r>
  <r>
    <n v="59"/>
    <x v="0"/>
    <s v="Gestión del Talento Humano"/>
    <x v="8"/>
    <x v="0"/>
    <x v="58"/>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n v="39"/>
    <n v="39"/>
    <n v="1"/>
    <s v="&gt;"/>
    <s v="EXCELENTE"/>
    <s v="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
    <s v="NO APLICA"/>
    <n v="0.8"/>
    <n v="43"/>
    <n v="43"/>
    <n v="1"/>
    <s v="&gt;"/>
    <s v="EXCELENTE"/>
    <s v="Durante el mes de Mayo se impartieron dos cursos para la conducción de vehículos de Emergencias con una participación de 43 servidores públicos los cuales cumplieron satisfactoriamente y de manera sobresaliente con las evaluaciones planteadas durante el desarrollo del curso "/>
    <m/>
    <n v="80"/>
    <n v="14"/>
    <n v="14"/>
    <n v="1"/>
    <s v="&gt;"/>
    <s v="Excelente"/>
    <s v="Durante el mes de Junio se impartio un curso Sistema Comando de Incidentes Nivel Intermedio con una participación de 14 servidores públicos los cuales cumplieron satisfactoriamente y de manera sobresaliente con las evaluaciones planteadas durante el desarrollo del curso "/>
    <m/>
    <m/>
    <n v="1"/>
    <x v="0"/>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x v="2"/>
  </r>
  <r>
    <n v="60"/>
    <x v="1"/>
    <s v="Gestión del Talento Humano"/>
    <x v="8"/>
    <x v="0"/>
    <x v="59"/>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n v="3"/>
    <n v="3"/>
    <n v="1"/>
    <s v="&gt;"/>
    <s v="EXCELENTE"/>
    <s v="Durante el mes de abril se impartieron (3) Tres procesos de capacitación y entrenamiento con una participación de 56 servidores públicos de la UAECOB."/>
    <s v="NO APLICA"/>
    <n v="0.8"/>
    <n v="6"/>
    <n v="6"/>
    <n v="1"/>
    <s v="&gt;"/>
    <s v="EXCELENTE"/>
    <s v="Durante el mes de Mayo se impartieron seis procesos de capacitación y entrenamiento con una participación de 130 servidores públicos de la UAECOB."/>
    <m/>
    <n v="80"/>
    <n v="8"/>
    <n v="8"/>
    <n v="1"/>
    <s v="&gt;"/>
    <s v="Excelente"/>
    <s v="Durante el mes de Junio impartieron seis procesos de capacitación y entrenamiento con una participación de 167 servidores públicos de la UAECOB."/>
    <m/>
    <m/>
    <n v="1"/>
    <x v="0"/>
    <m/>
    <m/>
    <m/>
    <m/>
    <m/>
    <m/>
    <m/>
    <m/>
    <m/>
    <m/>
    <m/>
    <m/>
    <m/>
    <m/>
    <m/>
    <m/>
    <n v="0.8"/>
    <n v="5"/>
    <n v="5"/>
    <n v="1"/>
    <s v="&gt;"/>
    <s v="EXCELENTE"/>
    <s v="_x000a_En el primer trimestre se plantearon 5 proceso de formación al personal operativo de la entidad, los cuales fueron ejecutados en las fechas planeadas._x000a_"/>
    <m/>
    <m/>
    <n v="1"/>
    <x v="0"/>
  </r>
  <r>
    <n v="61"/>
    <x v="0"/>
    <s v="Gestión del Talento Humano"/>
    <x v="8"/>
    <x v="0"/>
    <x v="60"/>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m/>
    <m/>
    <m/>
    <m/>
    <m/>
    <m/>
    <m/>
    <m/>
    <m/>
    <m/>
    <m/>
    <m/>
    <m/>
    <m/>
    <m/>
    <m/>
    <n v="0.04"/>
    <n v="10"/>
    <n v="642"/>
    <n v="1.6E-2"/>
    <m/>
    <m/>
    <s v="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
    <s v="NO APLICA"/>
    <m/>
    <n v="1.6E-2"/>
    <x v="0"/>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x v="0"/>
  </r>
  <r>
    <n v="62"/>
    <x v="0"/>
    <s v="Gestión del Talento Humano"/>
    <x v="8"/>
    <x v="0"/>
    <x v="61"/>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m/>
    <m/>
    <m/>
    <m/>
    <m/>
    <m/>
    <m/>
    <m/>
    <m/>
    <m/>
    <m/>
    <m/>
    <m/>
    <m/>
    <m/>
    <m/>
    <n v="0.04"/>
    <n v="8320"/>
    <n v="231120"/>
    <n v="3.5998615437867774E-2"/>
    <m/>
    <m/>
    <s v="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s v="NO APLICA"/>
    <m/>
    <n v="3.5998615437867774E-2"/>
    <x v="1"/>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x v="0"/>
  </r>
</pivotCacheRecords>
</file>

<file path=xl/pivotCache/pivotCacheRecords2.xml><?xml version="1.0" encoding="utf-8"?>
<pivotCacheRecords xmlns="http://schemas.openxmlformats.org/spreadsheetml/2006/main" xmlns:r="http://schemas.openxmlformats.org/officeDocument/2006/relationships" count="55">
  <r>
    <n v="1"/>
    <x v="0"/>
    <s v="Gestión de las Comunicaciones Internas y Externas"/>
    <s v="1. Dirección"/>
    <x v="0"/>
    <s v="Gestión Piezas de comunicaciones interna y Externa realizadas"/>
    <s v="Evaluar la capacidad operativa del área de comunicaciones y prensa, frente al diseño y divulgación de piezas comunicativas"/>
    <s v="Trimestral"/>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21"/>
    <n v="21"/>
    <n v="21"/>
    <n v="1"/>
    <s v="(=100%)"/>
    <s v="EXCELENTE"/>
    <s v="En este periodo se cumplieron a cabalidad todas las piezas previstas sin ningún contra tiempo."/>
    <m/>
    <n v="21"/>
    <n v="21"/>
    <n v="21"/>
    <n v="1"/>
    <s v="(=100%)"/>
    <s v="EXCELENTE"/>
    <s v="En este periodo se cumplieron a cabalidad todas las piezas previstas sin ningún contra tiempo. "/>
    <m/>
    <n v="21"/>
    <n v="21"/>
    <n v="21"/>
    <n v="1"/>
    <s v="(=100%)"/>
    <s v="EXCELENTE"/>
    <s v="En este periodo se cumplieron a cabalidad todas las piezas previstas sin ningún contra tiempo. "/>
    <m/>
    <n v="1"/>
    <n v="1"/>
    <s v="EXCELENTE"/>
    <n v="21"/>
    <n v="21"/>
    <n v="21"/>
    <n v="1"/>
    <s v="(=100%)"/>
    <s v="EXCELENTE"/>
    <s v="En este periodo se cumplieron a cabalidad todas las piezas previstas sin ningún contra tiempo."/>
    <m/>
    <n v="21"/>
    <n v="21"/>
    <n v="21"/>
    <n v="1"/>
    <s v="(=100%)"/>
    <s v="EXCELENTE"/>
    <s v="En este periodo se cumplieron a cabalidad todas las piezas previstas sin ningún contra tiempo."/>
    <m/>
    <n v="26"/>
    <n v="26"/>
    <n v="26"/>
    <n v="1"/>
    <s v="(=100%)"/>
    <s v="EXCELENTE"/>
    <s v="En este periodo se cumplieron a cabalidad todas las piezas previstas sin ningún contra tiempo."/>
    <m/>
    <n v="1"/>
    <n v="1"/>
    <s v="EXCELENTE"/>
    <n v="43"/>
    <n v="43"/>
    <n v="43"/>
    <n v="1"/>
    <s v="(=100%)"/>
    <s v="EXCELENTE"/>
    <s v="En este periodo se cumplieron a cabalidad todas las piezas previstas sin ningún contra tiempo"/>
    <m/>
    <n v="44"/>
    <n v="44"/>
    <n v="44"/>
    <n v="1"/>
    <s v="(=100%)"/>
    <s v="EXCELENTE"/>
    <s v="En este periodo se cumplieron a cabalidad todas las piezas previstas sin ningún contra tiempo"/>
    <m/>
    <n v="44"/>
    <n v="44"/>
    <n v="44"/>
    <n v="1"/>
    <s v="(=100%)"/>
    <s v="Excelente"/>
    <s v="En este periodo se cumplieron a cabalidad todas las piezas previstas sin ningún contra tiempo"/>
    <m/>
    <n v="1"/>
    <n v="1"/>
    <x v="0"/>
    <n v="0.9"/>
    <n v="27"/>
    <n v="21"/>
    <n v="1.2857142857142858"/>
    <s v="(=100%)"/>
    <s v="EXCELENTE"/>
    <s v="En este periodo se realizaron 6 piezas más de las planeadas, por lo cual se generó un porcentaje mayor en el resultado"/>
    <s v="Para el mes de Enero se planteó emitir 4 noticieros, 4 Bomberos en acción, 4 fotos de la semana, 4 hidrantes, 4 historias en estaciones y 1 revista digital"/>
    <n v="0.9"/>
    <n v="27"/>
    <n v="21"/>
    <n v="1.2857142857142858"/>
    <s v="(=100%)"/>
    <s v="EXCELENTE"/>
    <s v="En este periodo se realizaron 6 piezas más de las planeadas, por lo cual se generó un porcentaje mayor en el resultado"/>
    <s v="Para el mes de Febrero se planteó emitir 4 noticieros, 4 Bomberos en acción, 4 fotos de la semana, 4 hidrantes, 4 historias en estaciones y 1 revista digital"/>
    <n v="0.9"/>
    <n v="30"/>
    <n v="21"/>
    <n v="1.4285714285714286"/>
    <s v="(=100%)"/>
    <s v="EXCELENTE"/>
    <s v="En este periodo se realizaron 9 piezas más de las planeadas, por lo cual se generó un porcentaje mayor en el resultado"/>
    <s v="Para el mes de Marzo se planteó emitir 4 noticieros, 4 Bomberos en acción, 4 fotos de la semana, 4 hidrantes, 4 historias en estaciones y 1 revista digital"/>
    <n v="1.3333333333333333"/>
    <n v="1.3333333333333333"/>
    <s v="EXCELENTE"/>
  </r>
  <r>
    <n v="2"/>
    <x v="0"/>
    <s v="Evaluación Independiente"/>
    <s v="2. Oficina de Control Interno"/>
    <x v="0"/>
    <s v="Fortalecimiento de la Cultura del Autocontrol, autorregulación y autogestión"/>
    <s v="Generar en los servidores una actitud de hacer bien las cosas en condiciones de justicia, calidad, oportunidad, participación y transparencia"/>
    <s v="semestral"/>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s v=" "/>
    <n v="1"/>
    <m/>
    <m/>
    <m/>
    <m/>
    <m/>
    <m/>
    <s v=" "/>
    <n v="1"/>
    <m/>
    <m/>
    <m/>
    <n v="1"/>
    <n v="1"/>
    <n v="1"/>
    <n v="1"/>
    <n v="1"/>
    <s v="EXCELENTE"/>
    <s v="Para el trimestre, se programó 1 actividad de autocontrol, la cual se ejecutó en el tiempo planeado; esta actividad se realizó con el fin de fortalecer la cultura del control y como apoyo en la preparación para la pre-auditoría de Certificación que se adelantó en la UAECOB, la Oficina de Control realizó en los procesos de la entidad y sus dependencias una actividad en la cual se formularon una serie de preguntas relacionadas con la plataforma estratégica y los principios del Modelo estándar de control (MECI). _x000a_Se publicó en el hidrante y se dejó el registro fotográfico; al finalizar la vigencia, las actividades de fomento de la cultura de autocontrol, se cumplieron dentro de los plazos establecidos y programados._x000a_"/>
    <s v="No requiere acción, toda vez que el indicador su cumplió al 100% en cada periodo y al finalizar la vigencia."/>
    <n v="1"/>
    <n v="1"/>
    <s v="EXCELENTE"/>
    <m/>
    <m/>
    <m/>
    <s v=" "/>
    <n v="1"/>
    <m/>
    <m/>
    <m/>
    <m/>
    <m/>
    <m/>
    <s v=" "/>
    <n v="1"/>
    <m/>
    <m/>
    <m/>
    <m/>
    <m/>
    <m/>
    <s v=" "/>
    <n v="1"/>
    <m/>
    <s v="Para este período no se plantearon actividades de fortalecimiento del control."/>
    <m/>
    <s v="0"/>
    <s v="0"/>
    <m/>
    <m/>
    <m/>
    <m/>
    <s v=" "/>
    <n v="1"/>
    <m/>
    <m/>
    <m/>
    <m/>
    <m/>
    <m/>
    <s v=" "/>
    <n v="1"/>
    <m/>
    <m/>
    <m/>
    <n v="1"/>
    <n v="2"/>
    <n v="2"/>
    <n v="1"/>
    <n v="1"/>
    <s v="Excelente"/>
    <s v="Se programaron y ejecutaron dos actividades, consistentes en publicar en el papel tapiz de los PC de la unidad mensaje relacionado con los pilares de MECI, también se publicaron carteles en diferentes sitios del edificio Comando relacionados con el tema del fortalecimiento del Control."/>
    <m/>
    <n v="1"/>
    <n v="1"/>
    <x v="0"/>
    <n v="1"/>
    <m/>
    <m/>
    <s v=" "/>
    <n v="1"/>
    <m/>
    <m/>
    <m/>
    <n v="1"/>
    <m/>
    <m/>
    <s v=" "/>
    <n v="1"/>
    <m/>
    <m/>
    <m/>
    <n v="1"/>
    <n v="3"/>
    <n v="3"/>
    <n v="1"/>
    <n v="1"/>
    <s v="EXCELENTE"/>
    <s v="La OCI planeó y ejecuta tres activides para fortalecer la cultura del control  entre ellas: _x000a_- Publicado en el Hidrante tema Tics para la auditoria interna independiente _x000a_- Sensibilización en el uso de la herramienta plan de mejoramiento institucional en la Unidad y Análisis de Causas_x000a_-  Al interior de la OCI se realizarón ejercicios de Autoevaluación, autocontrol y autogestión y se  diligenció la herramienta de autoevaluación definida por la Unidad_x000a_"/>
    <m/>
    <n v="1"/>
    <n v="1"/>
    <s v="EXCELENTE"/>
  </r>
  <r>
    <n v="3"/>
    <x v="0"/>
    <s v="Evaluación Independiente"/>
    <s v="2. Oficina de Control Interno"/>
    <x v="0"/>
    <s v="Eficiencia en la ejecución del Plan Anual de auditorias"/>
    <s v="Controlar el cumplimiento del cronograma de las actividades a desarrollar en la vigencia"/>
    <s v="semestral"/>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s v=" "/>
    <n v="1"/>
    <m/>
    <m/>
    <m/>
    <m/>
    <m/>
    <m/>
    <s v=" "/>
    <n v="1"/>
    <m/>
    <m/>
    <m/>
    <n v="0.25"/>
    <n v="16"/>
    <n v="18"/>
    <n v="0.88888888888888884"/>
    <s v="&gt;50%"/>
    <s v="REGULAR"/>
    <s v="Para el tercer trimestre la OCI programo 18 actividades, las cuales se ejecutaron al 100% y dentro de los plazos establecidos 16, y 2 que, aunque se ejecutaron no se entregó el resultado dentro del término establecido en el plan anual de auditorías, lo que nos da un cumplimiento del 22% en el trimestre. Cabe anotar que, de las 2 actividades finalizadas fuera de los términos, 1 (Auditoría de Pre certificación) su ejecución correspondió a la Subdirección de Gestión Corporativa - Grupo SIG, al 31-dic-2019 se había ejecutado el trabajo de campo, pero no conocemos si el informe final que fue entregado el 30-dic-2019 al grupo SIG por correo electrónico. Al finalizar la vigencia 2019, el plan anual de auditorías terminó con una efectividad del 91%, toda vez que, de las 101 actividades planeadas, se ejecutaron cumpliendo con los tiempo y fechas programadas 92. "/>
    <s v="No se realiza acción, toda vez que el resultado final del indicador está por encima del 90% siendo bueno según la escala definida por la unidad."/>
    <n v="0.88888888888888884"/>
    <n v="0.88888888888888884"/>
    <s v="REGULAR"/>
    <m/>
    <m/>
    <m/>
    <s v=" "/>
    <n v="1"/>
    <m/>
    <m/>
    <m/>
    <m/>
    <m/>
    <m/>
    <s v=" "/>
    <n v="1"/>
    <m/>
    <m/>
    <m/>
    <n v="0.25"/>
    <n v="13"/>
    <n v="18"/>
    <n v="0.72222222222222221"/>
    <n v="1"/>
    <s v="REGULAR"/>
    <s v="Para el tercer trimestre la Oficina de Control Interno (OCI) programó 18 actividades; de las cuales 13 se ejecutaron al 100% y dentro de los plazos establecidos, 3 se encuentran en ejecución y 2 que se ejecutaron al 100% pero que no se entregó el resultado dentro del término establecido en el plan anual de auditorías. "/>
    <m/>
    <n v="0.72222222222222221"/>
    <n v="0.72222222222222221"/>
    <s v="REGULAR"/>
    <m/>
    <m/>
    <m/>
    <s v=" "/>
    <n v="1"/>
    <m/>
    <m/>
    <m/>
    <m/>
    <m/>
    <m/>
    <s v=" "/>
    <n v="1"/>
    <m/>
    <m/>
    <m/>
    <n v="1"/>
    <n v="22"/>
    <n v="27"/>
    <n v="0.81481481481481477"/>
    <n v="1"/>
    <s v="REGULAR"/>
    <s v="Se presentan 5 actividades que no se ejecutaron en términos (se iniciaron, pero no se entregaron los informes a tiempo), no obstante, se están realizando las reuniones de validación de hallazgos y los seguimientos correspondientes con el fin de cumplir con las actividades programa en el PAA"/>
    <m/>
    <n v="0.81481481481481477"/>
    <n v="0.81481481481481477"/>
    <x v="1"/>
    <n v="1"/>
    <m/>
    <m/>
    <s v=" "/>
    <n v="1"/>
    <m/>
    <m/>
    <m/>
    <n v="1"/>
    <m/>
    <m/>
    <s v=" "/>
    <n v="1"/>
    <m/>
    <m/>
    <m/>
    <n v="1"/>
    <n v="27"/>
    <n v="28"/>
    <n v="0.9642857142857143"/>
    <n v="1"/>
    <s v="BUENO"/>
    <s v="Se programaron 28 actividades, de las cuales  1 que a pesar de haberse ejecutado no se entregó fuera de los plazos establecidos en el Plan Anual de auditorías."/>
    <m/>
    <n v="0.9642857142857143"/>
    <n v="0.9642857142857143"/>
    <s v="BUENO"/>
  </r>
  <r>
    <n v="4"/>
    <x v="0"/>
    <s v="Evaluación Independiente"/>
    <s v="3. Oficina Asesora de Planeación"/>
    <x v="1"/>
    <s v="Riesgos Materializados"/>
    <s v="Identificar los riesgos que se materializan, debido al incumplimiento de los controles por parte de las responsables "/>
    <s v="semestral"/>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s v=" "/>
    <s v="&lt;=10%"/>
    <m/>
    <m/>
    <m/>
    <m/>
    <m/>
    <m/>
    <s v=" "/>
    <s v="&lt;=10%"/>
    <m/>
    <m/>
    <m/>
    <m/>
    <m/>
    <m/>
    <s v=" "/>
    <s v="&lt;=10%"/>
    <m/>
    <m/>
    <m/>
    <s v="0"/>
    <s v="0"/>
    <n v="0"/>
    <m/>
    <m/>
    <m/>
    <s v=" "/>
    <s v="&lt;=10%"/>
    <m/>
    <m/>
    <m/>
    <m/>
    <m/>
    <m/>
    <s v=" "/>
    <s v="&lt;=10%"/>
    <m/>
    <m/>
    <m/>
    <n v="0.15"/>
    <n v="2"/>
    <n v="60"/>
    <n v="3.3333333333333333E-2"/>
    <s v="&lt;=10%"/>
    <s v="EXCELENTE"/>
    <s v="Frente a este riesgo materializado se tomará controles distintos para mitigar la materializació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s v="EXCELENTE"/>
    <m/>
    <m/>
    <m/>
    <s v=" "/>
    <s v="&lt;=10%"/>
    <m/>
    <m/>
    <m/>
    <m/>
    <m/>
    <m/>
    <s v=" "/>
    <s v="&lt;=10%"/>
    <m/>
    <m/>
    <m/>
    <n v="0.15"/>
    <n v="2"/>
    <n v="60"/>
    <n v="3.3333333333333333E-2"/>
    <s v="&lt;=10%"/>
    <s v="Excelente "/>
    <s v="Frente a este riesgo materializado se tomara controles distintos para mitigar la materizalizacion nuevamente de estos riesgos.  "/>
    <s v="La Acción de mejora para estos riesgos, se encuentra relacionado con un hallazgo de la controlaría Auditoría de desempeño Cod. 173 PAD 2018, el cual consiste en &quot;Gestión para la adquisición de un nuevo sistema de Plaqueteo que permita durabilidad y resistencia los usos sometidos a los elementos por la operatividad de los funcionarios&quot;."/>
    <n v="3.3333333333333333E-2"/>
    <n v="3.3333333333333333E-2"/>
    <x v="2"/>
    <n v="0.15"/>
    <s v="NA"/>
    <s v="NA"/>
    <s v=" "/>
    <s v="&lt;=10%"/>
    <s v="NA"/>
    <s v="NA"/>
    <s v="NA"/>
    <n v="0.15"/>
    <s v="NA"/>
    <s v="NA"/>
    <s v=" "/>
    <s v="&lt;=10%"/>
    <s v="NA"/>
    <s v="NA"/>
    <s v="NA"/>
    <n v="0.15"/>
    <s v="NA"/>
    <s v="NA"/>
    <s v=" "/>
    <s v="&lt;=10%"/>
    <s v="NA"/>
    <s v="NA"/>
    <s v="NA"/>
    <s v=" 0"/>
    <s v=" 0"/>
    <m/>
  </r>
  <r>
    <n v="5"/>
    <x v="0"/>
    <s v="Gestión de las Comunicaciones Internas y Externas"/>
    <s v="3. Oficina Asesora de Planeación"/>
    <x v="0"/>
    <s v="Cumplimiento en la atención de incidentes reportados a la mesa de ayuda."/>
    <s v="Medir el cumplimiento en la atención de incidentes reportados a la mesa de ayuda mediante el aplicativo de reporte de incidentes tecnologicos"/>
    <s v="Mensual"/>
    <s v="*Reportes Aplicativo del reporte de incidencias tecnologicas._x000a_*Personal Mesa de Ayuda"/>
    <n v="1"/>
    <s v="Final del proceso de atención a incidentes"/>
    <s v="Eficacia"/>
    <s v="(Casos cerrados y/o solucionados/ No. de casos reportados)*100"/>
    <s v="Porcentaje"/>
    <s v="Aplicativo de reporte de incidentes de tecnologia"/>
    <s v="Diaria"/>
    <s v="Mensual"/>
    <s v="&lt; 75%"/>
    <s v="(&gt;= 75% y &lt; 85%)"/>
    <s v="(&gt;= 85% y &lt; 100%)"/>
    <s v="(= 100%)"/>
    <s v="Mesa de ayuda, Área de tecnología OAP"/>
    <s v="Andrés Veloza Garibello /Alvaro Andres Diaz Caicedo"/>
    <s v="Mariano Garrido"/>
    <s v="Oficina Asesora de Planeación"/>
    <n v="1"/>
    <n v="280"/>
    <n v="303"/>
    <n v="0.92409240924092406"/>
    <s v="(&gt;= 85% y &lt; 100%)"/>
    <s v="BUENO"/>
    <s v="Para el mes de octubre se denota una mejora en el tiempo de respuesta y se crea una mesa de ayuda aleatoria de ControlDoc. La cual muestra mejores resultados."/>
    <m/>
    <n v="1"/>
    <n v="224"/>
    <n v="247"/>
    <n v="0.90688259109311742"/>
    <s v="(&gt;= 85% y &lt; 100%)"/>
    <s v="BUENO"/>
    <s v="Para el mes de noviembre se denota una mejora en el tiempo de respuesta y se crea una mesa de ayuda aleatoria de ControlDoc. La cual muestra mejores resultados. "/>
    <m/>
    <n v="1"/>
    <n v="170"/>
    <n v="177"/>
    <n v="0.96045197740112997"/>
    <s v="(&gt;= 85% y &lt; 100%)"/>
    <s v="BUENO"/>
    <s v="Para el mes de diciembre se denota una mejora en el tiempo de respuesta y se crea una mesa de ayuda aleatoria de ControlDoc. La cual muestra mejores resultados."/>
    <m/>
    <n v="0.93047565924505715"/>
    <n v="0.93047565924505715"/>
    <s v="BUENO"/>
    <n v="1"/>
    <n v="301"/>
    <n v="309"/>
    <n v="0.97411003236245952"/>
    <s v="(= 100%)"/>
    <s v="BUENO"/>
    <s v="Para el mes de Julio se denota una mejora en el tiempo de respuesta y se crea una mesa de ayuda aleatoria de CONTROLDOC que muestra mejores resultados."/>
    <m/>
    <n v="1"/>
    <n v="208"/>
    <n v="232"/>
    <n v="0.89655172413793105"/>
    <s v="(= 100%)"/>
    <s v="BUENO"/>
    <s v="Para el mes de agosto se denota una mejora en el tiempo de respuesta y se crea una mesa de ayuda aleatoria de CONTROLDOC que muestra mejores resultados."/>
    <m/>
    <n v="1"/>
    <n v="211"/>
    <n v="226"/>
    <n v="0.9336283185840708"/>
    <s v="(= 100%)"/>
    <s v="BUENO"/>
    <s v="Para el mes de septiembre se denota una mejora en el tiempo de respuesta y se crea una mesa de ayuda aleatoria de CONTROLDOC que muestra mejores resultados."/>
    <m/>
    <n v="0.93476335836148705"/>
    <n v="0.93476335836148705"/>
    <s v="BUENO"/>
    <n v="1"/>
    <n v="207"/>
    <n v="221"/>
    <n v="0.93665158371040724"/>
    <s v="(= 100%)"/>
    <s v="BUENO"/>
    <s v="Para el mes de abril se denota una mejora en el tiempo de respuesta y se crea una mesa de ayuda aleatoria de control doc. que muestra mejores resultados"/>
    <m/>
    <n v="1"/>
    <n v="316"/>
    <n v="330"/>
    <n v="0.95757575757575752"/>
    <s v="(= 100%)"/>
    <s v="BUENO"/>
    <s v="Para el mes de mayo se denota una mejora entra en funcionamiento la mesa de ayuda con el personal contratado de control doc. quienes son los responsables del mantenimiento de la plataforma"/>
    <m/>
    <n v="1"/>
    <n v="203"/>
    <n v="212"/>
    <n v="0.95754716981132071"/>
    <s v="(= 100%)"/>
    <s v="BUENO"/>
    <s v="Para el mes de junio sigue las acciones de mejora con el personal contratado de control doc. quienes son los responsables del mantenimiento de la plataforma"/>
    <m/>
    <n v="0.95059150369916179"/>
    <n v="0.95059150369916179"/>
    <x v="3"/>
    <n v="1"/>
    <n v="297"/>
    <n v="339"/>
    <n v="0.87610619469026552"/>
    <s v="(= 100%)"/>
    <s v="BUENO"/>
    <s v="1, para el mes de enero se realizó la medición tomando en cuenta que el programa el cual recibe y almacena los requerimientos de mesa de ayuda no arroja una calificación de satisfacción se toman los casos solucionados frente a los casos que no tuvieron solución."/>
    <m/>
    <n v="1"/>
    <n v="300"/>
    <n v="356"/>
    <n v="0.84269662921348309"/>
    <s v="(= 100%)"/>
    <s v="REGULAR"/>
    <s v="1, para el mes de Febrero se realizó la medición tomando en cuenta que el programa el cual recibe y almacena los requerimientos de mesa de ayuda no arroja una calificación de satisfacción  se toman los casos solucionados y cerrados frente a los casos registrados y en proceso que no tuvieron solución. se evidencia que para este mes los casos registrados tuvieron un incremento sign ificativo"/>
    <m/>
    <n v="1"/>
    <n v="246"/>
    <n v="314"/>
    <n v="0.78343949044585992"/>
    <s v="(= 100%)"/>
    <s v="REGULAR"/>
    <s v="1, para el mes de Marzo  se realizó la medición tomando en cuenta que el programa el cual recibe y almacena los requerimientos de mesa de ayuda no arroja una calificación de satisfacción  se toman los casos solucionados Yy cerrados frente a los casos que no tuvieron solución evidenciando el incremento en  el proceso y registrado del programa aranda los cuales no tenian responsable en su momento (falta firma de contrato)"/>
    <s v="se proponer una reunión para el 2 trimestre en la cual se desarrollara un tipo de encuesta o una forma de calificación para determinar la satisfacción del usuario."/>
    <n v="0.83408077144986947"/>
    <n v="0.83408077144986947"/>
    <s v="REGULAR"/>
  </r>
  <r>
    <n v="6"/>
    <x v="0"/>
    <s v="Gestión de las Comunicaciones Internas y Externas"/>
    <s v="3. Oficina Asesora de Planeación"/>
    <x v="0"/>
    <s v="Disponibilidad de servidores -Infraestructura-"/>
    <s v="Medir la disponibilidad de los aplicativos misionales y funcionales de la entidad"/>
    <s v="Mensual"/>
    <s v="*Reportes de la disponibilidad de los aplicativos misionales y funcionales de la entidad(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Alvaro Andres Diaz Caicedo"/>
    <s v="Mariano Garrido"/>
    <s v="Oficina Asesora de Planeación"/>
    <n v="1"/>
    <n v="720"/>
    <n v="720"/>
    <n v="1"/>
    <s v="(= 100%)"/>
    <s v="EXCELENTE"/>
    <s v="1. Para el mes de octubre no se presentó inactividad de los servidores, por lo cual presenta un resultado óptimo del 100%._x000a__x000a_2. Este resultado está consolidado y al estar al 100 % no tiene variación._x000a_"/>
    <m/>
    <n v="1"/>
    <n v="720"/>
    <n v="720"/>
    <n v="1"/>
    <s v="(= 100%)"/>
    <s v="EXCELENTE"/>
    <s v="1. Para el mes de noviembre no se presentó inactividad de los servidores, por lo cual presenta un resultado óptimo del 100%._x000a__x000a_2. Este resultado está consolidado y al estar al 100 % no tiene variación._x000a_"/>
    <m/>
    <n v="1"/>
    <n v="720"/>
    <n v="720"/>
    <n v="1"/>
    <s v="(= 100%)"/>
    <s v="EXCELENTE"/>
    <s v="1. Para el mes de diciembre no se presentó inactividad de los servidores, por lo cual presenta un resultado óptimo del 100%._x000a_2. Este resultado está consolidado y al estar al 100 % no tiene variación._x000a_"/>
    <m/>
    <n v="1"/>
    <n v="1"/>
    <s v="EXCELENTE"/>
    <n v="1"/>
    <n v="720"/>
    <n v="720"/>
    <n v="1"/>
    <s v="(= 100%)"/>
    <s v="EXCELENTE"/>
    <s v="1. Para el mes de Julio no se presentó inactividad de los servidores por lo cual presenta un resultado óptimo del 100%._x000a_2. Este resultado está consolidado y al estar al 100 % no tiene variación."/>
    <m/>
    <n v="1"/>
    <n v="720"/>
    <n v="720"/>
    <n v="1"/>
    <s v="(= 100%)"/>
    <s v="EXCELENTE"/>
    <s v="1. Para el mes de agosto no se presentó inactividad de los servidores por lo cual presenta un resultado óptimo del 100%._x000a_2. Este resultado está consolidado y al estar al 100 % no tiene variación."/>
    <m/>
    <n v="1"/>
    <n v="720"/>
    <n v="720"/>
    <n v="1"/>
    <s v="(= 100%)"/>
    <s v="EXCELENTE"/>
    <s v="1. Para el mes de septiembre no se presentó inactividad de los servidores por lo cual presenta un resultado óptimo del 100%._x000a_2. Este resultado está consolidado y al estar al 100 % no tiene variación."/>
    <m/>
    <n v="1"/>
    <n v="1"/>
    <s v="EXCELENTE"/>
    <n v="1"/>
    <n v="720"/>
    <n v="720"/>
    <n v="1"/>
    <s v="(= 100%)"/>
    <s v="EXCELENTE"/>
    <s v="1, Para el mes de abril no se presentó inactividad de los servidores por lo cual presenta un resultado óptimo del 100%,_x000a_2, Este resultado se promedia ya que la medición entregada de este primer trimestre se hizo consolidada y al estar al 100 % no tiene variación._x000a_"/>
    <m/>
    <n v="1"/>
    <n v="720"/>
    <n v="720"/>
    <n v="1"/>
    <s v="(= 100%)"/>
    <s v="EXCELENTE"/>
    <s v="1, Para el mes de mayo no se presentó inactividad de los servidores por lo cual presenta un resultado óptimo del 100%,_x000a_2, Este resultado se promedia ya que la medición entregada de este primer trimestre se hizo consolidada y al estar al 100 % no tiene variación._x000a_"/>
    <m/>
    <n v="1"/>
    <n v="720"/>
    <n v="720"/>
    <n v="1"/>
    <s v="(= 100%)"/>
    <s v="Excelente "/>
    <s v="1, Para el mes de junio no se presentó inactividad de los servidores por lo cual presenta un resultado óptimo del 100%,_x000a_2, Este resultado se promedia ya que la medición entregada de este primer trimestre se hizo consolidada y al estar al 100 % no tiene variación._x000a_"/>
    <m/>
    <n v="1"/>
    <n v="1"/>
    <x v="2"/>
    <n v="1"/>
    <n v="720"/>
    <n v="720"/>
    <n v="1"/>
    <s v="(= 100%)"/>
    <s v="EXCELENTE"/>
    <s v="&quot;1, Para el mes de enero no se presentó inactividad de los servidores por lo cual presenta un resultado óptimo del 100%,_x000a_2, Este resultado se promedia ya que la medición entregada de este primer trimestre se hizo consolidada y al estar al 100 % no tiene variación.&quot;_x000a_"/>
    <m/>
    <n v="1"/>
    <n v="720"/>
    <n v="720"/>
    <n v="1"/>
    <s v="(= 100%)"/>
    <s v="EXCELENTE"/>
    <s v="1, Para el mes  de Febrero no se presentó inactividad de los servidores por lo cual presenta un resultado óptimo del 100%,_x000a_2, Este resultado se promedia ya que la medición entregada de este primer trimestre se hizo consolidación  y al estar al 100 % no tiene variación._x000a_"/>
    <m/>
    <n v="1"/>
    <n v="720"/>
    <n v="720"/>
    <n v="1"/>
    <s v="(= 100%)"/>
    <s v="EXCELENTE"/>
    <s v="1, Para el mes de Marzo no se presentó inactividad de los servidores por lo cual presenta un resultado óptimo del 100%,_x000a_2, Este resultado se promedia ya que la medición entregada de este primer trimestre se hizo consolidación  y al estar al 100 % no tiene variación._x000a_"/>
    <m/>
    <n v="1"/>
    <n v="1"/>
    <s v="EXCELENTE"/>
  </r>
  <r>
    <n v="7"/>
    <x v="0"/>
    <s v="Gestión Estratégica"/>
    <s v="3. Oficina Asesora de Planeación"/>
    <x v="1"/>
    <s v="Cumplimiento de los productos del Plan de acción Institucional"/>
    <s v="Verificar el cumplimiento ponderado de las metas de los productos programados en el plan de acción Institucional"/>
    <s v="Trimestral"/>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m/>
    <n v="1"/>
    <n v="0"/>
    <s v="(=100%)"/>
    <m/>
    <s v="El avance de los productos fue del 95% lo que es bueno parala gestion en el cuarto trimestre del año."/>
    <m/>
    <n v="0"/>
    <n v="0"/>
    <n v="0"/>
    <m/>
    <m/>
    <m/>
    <s v=" "/>
    <s v="(=100%)"/>
    <m/>
    <m/>
    <m/>
    <m/>
    <m/>
    <m/>
    <s v=" "/>
    <s v="(=100%)"/>
    <m/>
    <m/>
    <m/>
    <m/>
    <m/>
    <m/>
    <n v="0.71"/>
    <s v="(=100%)"/>
    <s v="REGULAR"/>
    <s v="Corresponde al avance ponderado de los productos del Plan de Acción en referencia al avance de las metas establecidas."/>
    <m/>
    <n v="0.71"/>
    <n v="0.71"/>
    <s v="REGULAR"/>
    <m/>
    <m/>
    <m/>
    <s v=" "/>
    <s v="(=100%)"/>
    <m/>
    <m/>
    <m/>
    <m/>
    <m/>
    <m/>
    <s v=" "/>
    <s v="(=100%)"/>
    <m/>
    <m/>
    <m/>
    <n v="1"/>
    <n v="0"/>
    <n v="0"/>
    <s v=" "/>
    <s v="(=100%)"/>
    <s v="BUENO"/>
    <s v="Corresponde al avance ponderado de los productos del Plan de Acción en referencia al avance de las metas establecidas."/>
    <m/>
    <s v="0"/>
    <s v="0"/>
    <x v="3"/>
    <n v="1"/>
    <m/>
    <m/>
    <s v=" "/>
    <s v="(=100%)"/>
    <m/>
    <m/>
    <m/>
    <n v="1"/>
    <m/>
    <m/>
    <s v=" "/>
    <s v="(=100%)"/>
    <m/>
    <m/>
    <m/>
    <n v="1"/>
    <n v="95"/>
    <n v="100"/>
    <n v="0.95"/>
    <s v="(=100%)"/>
    <s v="BUENO"/>
    <s v="El avance de los productos fue del 95% lo que es bueno parala gestion en el primer trimestre del año "/>
    <m/>
    <n v="0.95"/>
    <n v="0.95"/>
    <s v="BUENO"/>
  </r>
  <r>
    <n v="8"/>
    <x v="0"/>
    <s v="Gestión Estratégica"/>
    <s v="3. Oficina Asesora de Planeación"/>
    <x v="1"/>
    <s v="Avance acumulado en la gestión de las actividades del Plan de Acción Institucional."/>
    <s v="Verificar el cumplimiento ponderado de todas las actividades que hacen parte del plan de acción Institucional."/>
    <s v="Trimestral"/>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m/>
    <n v="1"/>
    <n v="0"/>
    <s v="(=100%)"/>
    <m/>
    <s v="El promedio de cumplimiento de avance de las actividades del plan de accion institucional es del 20% lo que establece un avance importante en el cuarto trimestre del año."/>
    <m/>
    <n v="0"/>
    <n v="0"/>
    <n v="0"/>
    <m/>
    <m/>
    <m/>
    <s v=" "/>
    <s v="(=100%)"/>
    <m/>
    <m/>
    <m/>
    <m/>
    <m/>
    <m/>
    <s v=" "/>
    <s v="(=100%)"/>
    <m/>
    <m/>
    <m/>
    <m/>
    <m/>
    <m/>
    <n v="0.71"/>
    <s v="(=100%)"/>
    <s v="REGULAR"/>
    <s v="Corresponde al avance ponderado de todas las actividades del Plan de Acción."/>
    <m/>
    <n v="0.71"/>
    <n v="0.71"/>
    <s v="REGULAR"/>
    <m/>
    <m/>
    <m/>
    <s v=" "/>
    <s v="(=100%)"/>
    <m/>
    <m/>
    <m/>
    <m/>
    <m/>
    <m/>
    <s v=" "/>
    <s v="(=100%)"/>
    <m/>
    <m/>
    <m/>
    <n v="1"/>
    <n v="0"/>
    <n v="0"/>
    <s v=" "/>
    <s v="(=100%)"/>
    <s v="MALO"/>
    <s v="Corresponde al avance ponderado de todas las actividades del Plan de Acción."/>
    <m/>
    <s v="0"/>
    <s v="0"/>
    <x v="4"/>
    <n v="1"/>
    <m/>
    <m/>
    <s v=" "/>
    <s v="(=100%)"/>
    <m/>
    <m/>
    <m/>
    <n v="1"/>
    <m/>
    <m/>
    <s v=" "/>
    <s v="(=100%)"/>
    <m/>
    <m/>
    <m/>
    <n v="1"/>
    <n v="20"/>
    <n v="100"/>
    <n v="0.2"/>
    <s v="(=100%)"/>
    <s v="MALO"/>
    <s v="El promedio de cumplimiento de avance de las actividades del plan de accion institucional es del 20% lo que establece un avance importante en el primer trimestre del año"/>
    <m/>
    <n v="0.2"/>
    <n v="0.2"/>
    <s v="MALO"/>
  </r>
  <r>
    <n v="9"/>
    <x v="0"/>
    <s v="Gestión Estratégica"/>
    <s v="3. Oficina Asesora de Planeación"/>
    <x v="1"/>
    <s v="Avance en la gestión de las actividades del Plan de Acción Institucional en el periodo evaluado."/>
    <s v="verificar que actividades debieron cumplirse en el periodo evaluado"/>
    <s v="Trimestral"/>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s v=" "/>
    <s v="(=100%)"/>
    <m/>
    <m/>
    <m/>
    <m/>
    <m/>
    <m/>
    <s v=" "/>
    <s v="(=100%)"/>
    <m/>
    <m/>
    <m/>
    <n v="1"/>
    <m/>
    <n v="1"/>
    <n v="0"/>
    <s v="(=100%)"/>
    <m/>
    <s v="El avance de las actividades en el cuarto trimestre del año. fue de un 80,33% quedando pendiente ajustes en el siguiente trimestre por trabajar"/>
    <m/>
    <n v="0"/>
    <n v="0"/>
    <n v="0"/>
    <m/>
    <m/>
    <m/>
    <s v=" "/>
    <s v="(=100%)"/>
    <m/>
    <m/>
    <m/>
    <m/>
    <m/>
    <m/>
    <s v=" "/>
    <s v="(=100%)"/>
    <m/>
    <m/>
    <m/>
    <m/>
    <m/>
    <m/>
    <n v="0.86"/>
    <s v="(=100%)"/>
    <s v="BUENO"/>
    <s v="Corresponde al avance ponderado de las actividades a cumplir en el periodo del Plan de Acción."/>
    <m/>
    <n v="0.86"/>
    <n v="0.86"/>
    <s v="BUENO"/>
    <m/>
    <m/>
    <m/>
    <s v=" "/>
    <s v="(=100%)"/>
    <m/>
    <m/>
    <m/>
    <m/>
    <m/>
    <m/>
    <s v=" "/>
    <s v="(=100%)"/>
    <m/>
    <m/>
    <m/>
    <n v="1"/>
    <n v="0"/>
    <n v="0"/>
    <s v=" "/>
    <s v="(=100%)"/>
    <s v="BUENO"/>
    <s v="Corresponde al avance ponderado de las actividades a cumplir en el periodo del Plan de Acción."/>
    <m/>
    <s v="0"/>
    <s v="0"/>
    <x v="3"/>
    <n v="1"/>
    <m/>
    <m/>
    <s v=" "/>
    <s v="(=100%)"/>
    <m/>
    <m/>
    <m/>
    <n v="1"/>
    <m/>
    <m/>
    <s v=" "/>
    <s v="(=100%)"/>
    <m/>
    <m/>
    <m/>
    <n v="1"/>
    <n v="80.33"/>
    <n v="100"/>
    <n v="0.80330000000000001"/>
    <s v="(=100%)"/>
    <s v="BUENO"/>
    <s v="El avance de las actividades en el primer trimestre fue de un 80,33% quedando pendiente ajustes en el siguiente trimestre por trabajar"/>
    <m/>
    <n v="0.80330000000000001"/>
    <n v="0.80330000000000001"/>
    <s v="BUENO"/>
  </r>
  <r>
    <n v="10"/>
    <x v="0"/>
    <s v="Gestión Estratégica"/>
    <s v="3. Oficina Asesora de Planeación"/>
    <x v="0"/>
    <s v="Oportunidad en la expedición de viabilidades"/>
    <s v="Controlar el tiempo de expedición de las viabilidades solicitadas"/>
    <s v="semestral"/>
    <s v="*Personal_x000a_*Físicos_x000a_*Tecnológicos "/>
    <n v="1"/>
    <s v="Al finalizar"/>
    <s v="Eficiencia"/>
    <s v="(Número de viabilidades expedidas en un término no mayor  a 2 días hábiles  / Número de viabilidades solicitadas en el periodo)*100"/>
    <s v="Porcentaje"/>
    <s v="matriz de control de viabilidades"/>
    <s v="semestral"/>
    <s v="Semestral"/>
    <s v="&lt;=50%"/>
    <s v="(&gt; 50% y &lt;90%)"/>
    <s v="(&gt;= 90% y &lt;100%)"/>
    <s v="(=100%)"/>
    <s v="Grupo de Gestión Estratégica"/>
    <s v="Responsables seguimiento Predis y Presupuesto."/>
    <s v="Responsables seguimiento Presupuesto"/>
    <s v="Oficina de Planeación"/>
    <m/>
    <m/>
    <m/>
    <s v=" "/>
    <s v="(=100%)"/>
    <m/>
    <m/>
    <m/>
    <m/>
    <m/>
    <m/>
    <s v=" "/>
    <s v="(=100%)"/>
    <m/>
    <m/>
    <m/>
    <m/>
    <m/>
    <m/>
    <s v=" "/>
    <s v="(=100%)"/>
    <m/>
    <m/>
    <m/>
    <s v="0"/>
    <s v="0"/>
    <n v="0"/>
    <m/>
    <m/>
    <m/>
    <s v=" "/>
    <s v="(=100%)"/>
    <m/>
    <m/>
    <m/>
    <m/>
    <m/>
    <m/>
    <s v=" "/>
    <s v="(=100%)"/>
    <m/>
    <m/>
    <m/>
    <m/>
    <m/>
    <m/>
    <s v=" "/>
    <s v="(=100%)"/>
    <m/>
    <m/>
    <m/>
    <s v="0"/>
    <s v="0"/>
    <m/>
    <m/>
    <m/>
    <m/>
    <s v=" "/>
    <s v="(=100%)"/>
    <m/>
    <m/>
    <m/>
    <m/>
    <m/>
    <m/>
    <s v=" "/>
    <s v="(=100%)"/>
    <m/>
    <m/>
    <m/>
    <m/>
    <n v="398"/>
    <n v="398"/>
    <n v="1"/>
    <s v="(=100%)"/>
    <s v="Excelente "/>
    <s v="Durante el segundo semestre del año se tramitaron 398 viabilidades en un tiempo no mayor a 2 dias"/>
    <m/>
    <n v="1"/>
    <n v="1"/>
    <x v="2"/>
    <n v="1"/>
    <s v="NA"/>
    <s v="NA"/>
    <s v=" "/>
    <s v="(=100%)"/>
    <s v="NA"/>
    <s v="NA"/>
    <s v="NA"/>
    <n v="1"/>
    <s v="NA"/>
    <s v="NA"/>
    <s v=" "/>
    <s v="(=100%)"/>
    <s v="NA"/>
    <s v="NA"/>
    <s v="NA"/>
    <n v="1"/>
    <s v="NA"/>
    <s v="NA"/>
    <s v=" "/>
    <s v="(=100%)"/>
    <s v="NA"/>
    <s v="NA"/>
    <s v="NA"/>
    <s v=" 0"/>
    <s v=" 0"/>
    <m/>
  </r>
  <r>
    <n v="11"/>
    <x v="0"/>
    <s v="Gestión de Asuntos Jurídicos"/>
    <s v="4. Oficina Asesora Jurídica"/>
    <x v="0"/>
    <s v="Asistencia Conciliaciones Prejudiciales y Judiciales"/>
    <s v="Cuantificar la gestión de la Oficina Asesora Jurídica en el cumplimiento de la asistencia a las audiencias de conciliación prejudicial y Judicial, conforme a las citaciones que se entreguen en la UAECOBB"/>
    <s v="Trimestral"/>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n v="23"/>
    <n v="23"/>
    <n v="23"/>
    <n v="1"/>
    <s v="(=100%)"/>
    <s v="EXCELENTE"/>
    <s v="Se cuantifico la gestión de la Oficina Asesora Jurídica en el cumplimiento de la asistencia a las (23) audiencias de conciliación prejudicial y Judicial."/>
    <m/>
    <n v="41"/>
    <n v="41"/>
    <n v="41"/>
    <n v="1"/>
    <s v="(=100%)"/>
    <s v="EXCELENTE"/>
    <s v="Se cuantifico la gestión de la Oficina Asesora Jurídica en el cumplimiento de la asistencia a las (41) audiencias de conciliación prejudicial y Judicial."/>
    <m/>
    <n v="23"/>
    <n v="23"/>
    <n v="23"/>
    <n v="1"/>
    <s v="(=100%)"/>
    <s v="EXCELENTE"/>
    <s v="Se cuantifico la gestión de la Oficina Asesora Jurídica en el cumplimiento de la asistencia a las (23) audiencias de conciliación prejudicial y Judicial."/>
    <m/>
    <n v="1"/>
    <n v="1"/>
    <s v="EXCELENTE"/>
    <m/>
    <m/>
    <m/>
    <s v=" "/>
    <s v="(=100%)"/>
    <m/>
    <m/>
    <m/>
    <m/>
    <m/>
    <m/>
    <s v=" "/>
    <s v="(=100%)"/>
    <m/>
    <m/>
    <m/>
    <n v="1"/>
    <n v="72"/>
    <n v="73"/>
    <n v="0.98630136986301364"/>
    <s v="(=100%)"/>
    <s v="BUENO"/>
    <s v="Durante el III Trimestre del año 2019, se brindó asistencia a setenta y dos (72) audiencias."/>
    <m/>
    <n v="0.98630136986301364"/>
    <n v="0.98630136986301364"/>
    <s v="BUENO"/>
    <m/>
    <m/>
    <m/>
    <s v=" "/>
    <s v="(=100%)"/>
    <m/>
    <m/>
    <m/>
    <m/>
    <m/>
    <m/>
    <s v=" "/>
    <s v="(=100%)"/>
    <m/>
    <m/>
    <m/>
    <n v="1"/>
    <n v="49"/>
    <n v="49"/>
    <n v="1"/>
    <s v="(=100%)"/>
    <s v="Excelente"/>
    <s v="Durante el II Trimestre del año 2019, se brindó asistencia a Cuarenta y Nueve (49) audiencias"/>
    <m/>
    <n v="1"/>
    <n v="1"/>
    <x v="0"/>
    <n v="1"/>
    <m/>
    <m/>
    <s v=" "/>
    <s v="(=100%)"/>
    <m/>
    <m/>
    <m/>
    <n v="1"/>
    <m/>
    <m/>
    <s v=" "/>
    <s v="(=100%)"/>
    <m/>
    <m/>
    <m/>
    <n v="1"/>
    <n v="65"/>
    <n v="65"/>
    <n v="1"/>
    <s v="(=100%)"/>
    <s v="EXCELENTE"/>
    <s v="Durante el I Trimestre del año 2019, se brindo asistencia a Sesenta y Cinco (65) audiencias"/>
    <m/>
    <n v="1"/>
    <n v="1"/>
    <s v="EXCELENTE"/>
  </r>
  <r>
    <n v="12"/>
    <x v="0"/>
    <s v="Gestión de Asuntos Jurídicos"/>
    <s v="4. Oficina Asesora Jurídica"/>
    <x v="0"/>
    <s v="Estudio de solicitudes de conciliación"/>
    <s v="Cuantificar la gestión de la Oficina Asesora Jurídica en el cumplimiento del análisis  de las solicitudes de  conciliación que se radiquen en la UAECOB, mediante las fichas técnicas respectivas."/>
    <s v="Trimestral"/>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n v="31"/>
    <n v="31"/>
    <n v="31"/>
    <n v="1"/>
    <s v="(=100%)"/>
    <s v="EXCELENTE"/>
    <s v="Se cuantifico la gestión de la Oficina Asesora Jurídica en el cumplimiento del análisis de las (31)_x000a_solicitudes de conciliación que se radicaron._x000a_"/>
    <m/>
    <n v="18"/>
    <n v="18"/>
    <n v="18"/>
    <n v="1"/>
    <s v="(=100%)"/>
    <s v="EXCELENTE"/>
    <s v="Se cuantifico la gestión de la Oficina Asesora Jurídica en el cumplimiento del análisis de las (18)_x000a_solicitudes de conciliación que se radicaron._x000a_"/>
    <m/>
    <n v="2"/>
    <n v="2"/>
    <n v="2"/>
    <n v="1"/>
    <s v="(=100%)"/>
    <s v="EXCELENTE"/>
    <s v="Se cuantifico la gestión de la Oficina Asesora Jurídica en el cumplimiento del análisis de las (2)_x000a_solicitudes de conciliación que se radicaron._x000a_"/>
    <m/>
    <n v="1"/>
    <n v="1"/>
    <s v="EXCELENTE"/>
    <m/>
    <m/>
    <m/>
    <s v=" "/>
    <s v="(=100%)"/>
    <m/>
    <m/>
    <m/>
    <m/>
    <m/>
    <m/>
    <s v=" "/>
    <s v="(=100%)"/>
    <m/>
    <m/>
    <m/>
    <n v="1"/>
    <n v="95"/>
    <n v="95"/>
    <n v="1"/>
    <s v="(=100%)"/>
    <s v="EXCELENTE"/>
    <s v="Durante el III Trimestre del año 2019, fueron analizadas noventa y cinco (95) Conciliaciones."/>
    <m/>
    <n v="1"/>
    <n v="1"/>
    <s v="EXCELENTE"/>
    <m/>
    <m/>
    <m/>
    <s v=" "/>
    <s v="(=100%)"/>
    <m/>
    <m/>
    <m/>
    <m/>
    <m/>
    <m/>
    <s v=" "/>
    <s v="(=100%)"/>
    <m/>
    <m/>
    <m/>
    <n v="1"/>
    <n v="11"/>
    <n v="11"/>
    <n v="1"/>
    <s v="(=100%)"/>
    <s v="Excelente"/>
    <s v="Durante el II Trimestre del año 2019, fueron analizadas Once (11) fichas en Comité"/>
    <m/>
    <n v="1"/>
    <n v="1"/>
    <x v="0"/>
    <n v="1"/>
    <m/>
    <m/>
    <s v=" "/>
    <s v="(=100%)"/>
    <m/>
    <m/>
    <m/>
    <n v="1"/>
    <m/>
    <m/>
    <s v=" "/>
    <s v="(=100%)"/>
    <m/>
    <m/>
    <m/>
    <n v="1"/>
    <n v="20"/>
    <n v="20"/>
    <n v="1"/>
    <s v="(=100%)"/>
    <s v="EXCELENTE"/>
    <s v="Durante el I Trimestre del año 2019, fueron analizadas Veinte (20) fichas en Comité"/>
    <m/>
    <n v="1"/>
    <n v="1"/>
    <s v="EXCELENTE"/>
  </r>
  <r>
    <n v="13"/>
    <x v="0"/>
    <s v="Gestión de Asuntos Jurídicos"/>
    <s v="4. Oficina Asesora Jurídica"/>
    <x v="0"/>
    <s v="Aprobación de Estudios Previos"/>
    <s v="Evaluar el Porcentaje de estudios previos asesorados jurídicamente por los abogados del área de contratación "/>
    <s v="Trimestral"/>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n v="10"/>
    <n v="10"/>
    <n v="10"/>
    <n v="1"/>
    <s v="(=100%)"/>
    <s v="EXCELENTE"/>
    <s v="Se evaluó el porcentaje de los (10)  estudios previos asesorados jurídicamente por los abogados del área de contratación. "/>
    <m/>
    <n v="16"/>
    <n v="16"/>
    <n v="16"/>
    <n v="1"/>
    <s v="(=100%)"/>
    <s v="EXCELENTE"/>
    <s v="Se evaluó el porcentaje de los (16)  estudios previos asesorados jurídicamente por los abogados del área de contratación. "/>
    <m/>
    <n v="21"/>
    <n v="21"/>
    <n v="21"/>
    <n v="1"/>
    <s v="(=100%)"/>
    <s v="EXCELENTE"/>
    <s v="Se evaluó el porcentaje de los (21)  estudios previos asesorados jurídicamente por los abogados del área de contratación. "/>
    <m/>
    <n v="1"/>
    <n v="1"/>
    <s v="EXCELENTE"/>
    <m/>
    <m/>
    <m/>
    <s v=" "/>
    <s v="(=100%)"/>
    <m/>
    <m/>
    <m/>
    <m/>
    <m/>
    <m/>
    <s v=" "/>
    <s v="(=100%)"/>
    <m/>
    <m/>
    <m/>
    <n v="0.95"/>
    <n v="17"/>
    <n v="17"/>
    <n v="1"/>
    <s v="(=100%)"/>
    <s v="EXCELENTE"/>
    <s v="Durante el III Trimestre del año 2019, la Oficina Asesora Jurídica brindo asesoría a las diferentes Oficinas y Subdirecciones de la UAECOB en los relacionado con estudios previos, revisión de objeto, obligaciones, y valores."/>
    <m/>
    <n v="1"/>
    <n v="1"/>
    <s v="EXCELENTE"/>
    <m/>
    <m/>
    <m/>
    <s v=" "/>
    <s v="(=100%)"/>
    <m/>
    <m/>
    <m/>
    <m/>
    <m/>
    <m/>
    <s v=" "/>
    <s v="(=100%)"/>
    <m/>
    <m/>
    <m/>
    <n v="0.95"/>
    <n v="106"/>
    <n v="106"/>
    <n v="1"/>
    <s v="(=100%)"/>
    <s v="Excelente"/>
    <s v="Durante el II Trimestre del año 2019, la Oficina Asesora Jurídica brindo asesoría a las diferentes Oficinas y Subdirecciones de la UAECOB en los relacionado con estudios previos, revisión de objeto, obligaciones, valores"/>
    <m/>
    <n v="1"/>
    <n v="1"/>
    <x v="0"/>
    <n v="0.95"/>
    <m/>
    <m/>
    <s v=" "/>
    <s v="(=100%)"/>
    <m/>
    <m/>
    <m/>
    <n v="0.95"/>
    <m/>
    <m/>
    <s v=" "/>
    <s v="(=100%)"/>
    <m/>
    <m/>
    <m/>
    <n v="0.95"/>
    <n v="266"/>
    <n v="266"/>
    <n v="1"/>
    <s v="(=100%)"/>
    <s v="EXCELENTE"/>
    <s v="Durante el I Trimestre del año 2019, la Oficina Asesora Jurídica brindo asesoria a las diferentes Oficinas y Subdirecciones de la UAECOB en los relacionado con estudios previos, revisión de objeto, obligaciones, valores"/>
    <m/>
    <n v="1"/>
    <n v="1"/>
    <s v="EXCELENTE"/>
  </r>
  <r>
    <n v="14"/>
    <x v="0"/>
    <s v="Gestión de Asuntos Jurídicos"/>
    <s v="4. Oficina Asesora Jurídica"/>
    <x v="0"/>
    <s v="Promedio expedición minutas Prestación de servicios"/>
    <s v="Determinar la oportunidad en la elaboración de la minutas de prestación de servicios luego del cumplimiento de los requisitos exigidos"/>
    <s v="Bimestral"/>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n v="1"/>
    <n v="1"/>
    <n v="1"/>
    <n v="1"/>
    <s v="≤3"/>
    <s v="EXCELENTE"/>
    <s v="Se realizó la contratación de 2 contratos en el mes de octubre, el promedio de la demora fue 1 día en sacar la minuta del contrato. "/>
    <m/>
    <n v="2"/>
    <n v="2"/>
    <n v="2"/>
    <n v="1"/>
    <s v="≤3"/>
    <s v="EXCELENTE"/>
    <s v="Se realizó la contratación de 7 contratos en el mes de noviembre, el promedio de la demora fue de 2 días en sacar la minuta del contrato. "/>
    <m/>
    <n v="2"/>
    <n v="2"/>
    <n v="2"/>
    <n v="1"/>
    <s v="≤3"/>
    <s v="EXCELENTE"/>
    <s v="Se realizó la contratación de 5 contratos en el mes de diciembre, el promedio de la demora fue de 2 días en sacar la minuta del contrato._x000a_ _x000a_"/>
    <m/>
    <n v="1"/>
    <n v="1"/>
    <s v="EXCELENTE"/>
    <m/>
    <m/>
    <m/>
    <s v=" "/>
    <s v="≤3"/>
    <m/>
    <m/>
    <m/>
    <n v="0"/>
    <n v="0"/>
    <n v="0"/>
    <s v=" "/>
    <s v="≤3"/>
    <s v="EXCELENTE"/>
    <s v="Durante los meses de julio y agosto del 2019 no se suscribieron minutas de contratos de prestación de servicios, en virtud de la Ley 996 de 2005/ley de garantías."/>
    <m/>
    <m/>
    <m/>
    <m/>
    <s v=" "/>
    <s v="≤3"/>
    <s v="EXCELENTE"/>
    <m/>
    <m/>
    <s v="0"/>
    <s v="0"/>
    <s v="EXCELENTE"/>
    <m/>
    <m/>
    <m/>
    <s v=" "/>
    <s v="≤3"/>
    <m/>
    <m/>
    <m/>
    <m/>
    <m/>
    <m/>
    <s v=" "/>
    <s v="≤3"/>
    <m/>
    <m/>
    <m/>
    <n v="4"/>
    <n v="2"/>
    <n v="2"/>
    <n v="1"/>
    <s v="≤3"/>
    <s v="Excelente"/>
    <s v="Durante los meses de mayo y junio del 2019 el promedio en la elaboración de la minuta de prestación de servicios por parte de la Oficina Asesora Jurídica fue de Un (1) día, cumpliendo con el parámetro exigido en el Indicador"/>
    <m/>
    <n v="1"/>
    <n v="1"/>
    <x v="0"/>
    <n v="4"/>
    <m/>
    <m/>
    <s v=" "/>
    <s v="≤3"/>
    <m/>
    <m/>
    <m/>
    <n v="4"/>
    <n v="1"/>
    <n v="1"/>
    <n v="1"/>
    <s v="≤3"/>
    <s v="EXCELENTE"/>
    <s v="Durante los meses de Enero y Febrero del 2019 el promedio en la elaboración de la minutas de prestación de servicios por parte de la Oficina Asesora Jurídica fue de Un (1)día, cumpliendo con el parametro exigido en el Indicador"/>
    <m/>
    <n v="4"/>
    <m/>
    <m/>
    <s v=" "/>
    <s v="≤3"/>
    <m/>
    <m/>
    <m/>
    <n v="1"/>
    <n v="1"/>
    <s v="EXCELENTE"/>
  </r>
  <r>
    <n v="15"/>
    <x v="0"/>
    <s v="Gestión de Asuntos Jurídicos"/>
    <s v="4. Oficina Asesora Jurídica"/>
    <x v="1"/>
    <s v="Oportunidad de respuesta a  Derechos de Petición"/>
    <s v="Evaluar la oportunidad de respuesta a Derechos de Petición de competencia de la OAJ"/>
    <s v="Trimestral"/>
    <s v="*Personal y tecnológicos"/>
    <n v="1"/>
    <s v="Final del proceso"/>
    <s v="Eficiencia"/>
    <s v="(Número de Derechos de petición respondidos oportunamente por la OAJ / Total de derechos de petición con vencimiento en el periodo de competencia de la OAJ)*100"/>
    <s v="Porcentaje"/>
    <s v="Radicado Coris de Derechos de Petición_x000a_"/>
    <s v="Mensual"/>
    <s v="Mensual"/>
    <s v="&lt;100%"/>
    <s v="No Aplica"/>
    <n v="1"/>
    <n v="1"/>
    <s v="Oficina Asesora Jurídica"/>
    <s v="Oficina Asesora Jurídica"/>
    <s v="Oficina Asesora Jurídica"/>
    <s v="Todas las Dependencias de la Entidad"/>
    <n v="21"/>
    <n v="21"/>
    <n v="21"/>
    <n v="1"/>
    <n v="1"/>
    <s v="EXCELENTE"/>
    <s v="Todos los derechos de petición se responden en el término establecido."/>
    <m/>
    <n v="12"/>
    <n v="12"/>
    <n v="12"/>
    <n v="1"/>
    <n v="1"/>
    <s v="EXCELENTE"/>
    <s v="Todos los derechos de petición se responden en el término establecido. "/>
    <m/>
    <n v="31"/>
    <n v="31"/>
    <n v="31"/>
    <n v="1"/>
    <n v="1"/>
    <s v="EXCELENTE"/>
    <s v="Todos los derechos de petición se responden en el término establecido."/>
    <m/>
    <n v="1"/>
    <n v="1"/>
    <s v="EXCELENTE"/>
    <m/>
    <m/>
    <m/>
    <s v=" "/>
    <n v="1"/>
    <m/>
    <m/>
    <m/>
    <m/>
    <m/>
    <m/>
    <s v=" "/>
    <n v="1"/>
    <m/>
    <m/>
    <m/>
    <n v="1"/>
    <n v="62"/>
    <n v="62"/>
    <n v="1"/>
    <n v="1"/>
    <s v="EXCELENTE"/>
    <s v="La oficina Asesora Jurídica dio respuesta a sesenta y dos (62) solicitudes de certificados y circulares las cuales fueron tramitados en su totalidad."/>
    <m/>
    <n v="1"/>
    <n v="1"/>
    <s v="EXCELENTE"/>
    <m/>
    <m/>
    <m/>
    <s v=" "/>
    <n v="1"/>
    <m/>
    <m/>
    <m/>
    <m/>
    <m/>
    <m/>
    <s v=" "/>
    <n v="1"/>
    <m/>
    <m/>
    <m/>
    <n v="1"/>
    <n v="48"/>
    <n v="48"/>
    <n v="1"/>
    <n v="1"/>
    <s v="Excelente"/>
    <s v="Durante el II Trimestre del año 2019, se tramitaron 48 peticiones, correspondientes a (Circulares, Certificados y requerimientos)"/>
    <m/>
    <n v="1"/>
    <n v="1"/>
    <x v="0"/>
    <n v="1"/>
    <m/>
    <m/>
    <s v=" "/>
    <n v="1"/>
    <m/>
    <m/>
    <m/>
    <n v="1"/>
    <m/>
    <m/>
    <s v=" "/>
    <n v="1"/>
    <m/>
    <m/>
    <m/>
    <n v="1"/>
    <n v="85"/>
    <n v="85"/>
    <n v="1"/>
    <n v="1"/>
    <s v="EXCELENTE"/>
    <s v="Durante el I Trimestre del año 2019, se tramitaron 85 peticiones, correspondientes a (Circulares, Certificados y requerimientos)"/>
    <m/>
    <n v="1"/>
    <n v="1"/>
    <s v="EXCELENTE"/>
  </r>
  <r>
    <n v="16"/>
    <x v="1"/>
    <s v="Conocimiento del Riesgo"/>
    <s v="5. Subdirección de Gestión del Riesgo"/>
    <x v="0"/>
    <s v="Oportunidad en emisión de constancias de la investigaciones de incendios"/>
    <s v="Hacer seguimiento al tiempo promedio de respuesta de constancias desde su solicitud"/>
    <s v="Mensual"/>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57"/>
    <n v="57"/>
    <n v="1"/>
    <s v="&gt;=100%"/>
    <s v="EXCELENTE"/>
    <s v="Se emitieron para el mes de octubre 57 constancias solicitadas por los usuarios."/>
    <m/>
    <n v="1"/>
    <n v="36"/>
    <n v="36"/>
    <n v="1"/>
    <s v="&gt;=100%"/>
    <s v="EXCELENTE"/>
    <s v="Se emitieron para el mes de noviembre 36 constancias solicitadas por los usuarios. "/>
    <m/>
    <n v="1"/>
    <n v="37"/>
    <n v="37"/>
    <n v="1"/>
    <s v="&gt;=100%"/>
    <s v="EXCELENTE"/>
    <s v="Se emitieron para el mes de diciembre 37 constancias solicitadas por los usuarios."/>
    <m/>
    <n v="1"/>
    <n v="1"/>
    <s v="EXCELENTE"/>
    <n v="1"/>
    <n v="45"/>
    <n v="45"/>
    <n v="1"/>
    <s v="&gt;=100%"/>
    <s v="EXCELENTE"/>
    <s v="Se emitieron para el mes de Julio 45 constancias solicitadas por los usuarios."/>
    <m/>
    <n v="1"/>
    <n v="42"/>
    <n v="42"/>
    <n v="1"/>
    <s v="&gt;=100%"/>
    <s v="EXCELENTE"/>
    <s v="Se emitieron para el mes de agosto 42 constancias solicitadas por los usuarios."/>
    <m/>
    <n v="1"/>
    <n v="56"/>
    <n v="56"/>
    <n v="1"/>
    <s v="&gt;=100%"/>
    <s v="EXCELENTE"/>
    <s v="Se emitieron para el mes de septiembre cincuenta y seis (56) constancias solicitadas por los usuarios."/>
    <m/>
    <n v="1"/>
    <n v="1"/>
    <s v="EXCELENTE"/>
    <n v="1"/>
    <n v="43"/>
    <n v="43"/>
    <n v="1"/>
    <s v="&gt;=100%"/>
    <s v="EXCELENTE"/>
    <s v="Se emitieron para el mes de abril 43 constancias solicitadas por los usuarios"/>
    <m/>
    <n v="1"/>
    <n v="45"/>
    <n v="45"/>
    <n v="1"/>
    <s v="&gt;=100%"/>
    <s v="EXCELENTE"/>
    <s v="Se emitieron para el mes de mayo 45 constancias solicitadas por los usuarios"/>
    <m/>
    <n v="1"/>
    <n v="43"/>
    <n v="43"/>
    <n v="1"/>
    <s v="&gt;=100%"/>
    <s v="Excelente"/>
    <s v="Se emitieron para el mes de junio 43 constancias solicitadas por los usuarios"/>
    <m/>
    <n v="1"/>
    <n v="1"/>
    <x v="0"/>
    <n v="1"/>
    <n v="44"/>
    <n v="44"/>
    <n v="1"/>
    <s v="&gt;=100%"/>
    <s v="EXCELENTE"/>
    <s v="Se emitieron para el mes de Enero 44 contancias solictadas por los usuarios"/>
    <m/>
    <n v="1"/>
    <n v="52"/>
    <n v="52"/>
    <n v="1"/>
    <s v="&gt;=100%"/>
    <s v="EXCELENTE"/>
    <s v="Se emitieron para el mes de Febrero 52 contancias solictadas por los usuarios"/>
    <m/>
    <n v="1"/>
    <n v="41"/>
    <n v="41"/>
    <n v="1"/>
    <s v="&gt;=100%"/>
    <s v="EXCELENTE"/>
    <s v="Se emitieron para el mes de Marzo 41 contancias solictadas por los usuarios"/>
    <m/>
    <n v="1"/>
    <n v="1"/>
    <s v="EXCELENTE"/>
  </r>
  <r>
    <n v="17"/>
    <x v="1"/>
    <s v="Conocimiento del Riesgo"/>
    <s v="5. Subdirección de Gestión del Riesgo"/>
    <x v="0"/>
    <s v="Determinación de causas de investigación de incendios"/>
    <s v="Determinar la efectividad en la determinación de las causas de  los incendios"/>
    <s v="Mensual"/>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1"/>
    <n v="11"/>
    <n v="1"/>
    <s v="&gt;=100%"/>
    <s v="EXCELENTE"/>
    <s v="Para la vigencia se realizaron 11 investigaciones debido a las activaciones realizadas, en la cuales se determinaron las causas a todas."/>
    <m/>
    <n v="1"/>
    <n v="24"/>
    <n v="24"/>
    <n v="1"/>
    <s v="&gt;=100%"/>
    <s v="EXCELENTE"/>
    <s v="Para la vigencia se realizaron 24 investigaciones debido a las activaciones realizadas, en la cuales se determinaron las causas a cada una de ellas. "/>
    <m/>
    <n v="1"/>
    <n v="17"/>
    <n v="17"/>
    <n v="1"/>
    <s v="&gt;=100%"/>
    <s v="EXCELENTE"/>
    <s v="Para la vigencia se realizaron 17 investigaciones debido a las activaciones realizadas, en la cuales se determinaron las causas a cada una de ellas."/>
    <m/>
    <n v="1"/>
    <n v="1"/>
    <s v="EXCELENTE"/>
    <n v="1"/>
    <n v="10"/>
    <n v="10"/>
    <n v="1"/>
    <s v="&gt;=100%"/>
    <s v="EXCELENTE"/>
    <s v="Para la vigencia se realizaron 10 investigaciones debido a las activaciones realizadas, en la cuales se determinaron las causas de las 10 investigaciones."/>
    <m/>
    <n v="1"/>
    <n v="21"/>
    <n v="21"/>
    <n v="1"/>
    <s v="&gt;=100%"/>
    <s v="EXCELENTE"/>
    <s v="Para la vigencia se realizaron 21 investigaciones debido a las activaciones realizadas en las cuales se determinaron las causas a todas."/>
    <m/>
    <n v="1"/>
    <n v="17"/>
    <n v="17"/>
    <n v="1"/>
    <s v="&gt;=100%"/>
    <s v="EXCELENTE"/>
    <s v="Para la vigencia se realizaron 17 investigaciones debido a las activaciones realizadas, en la cual se determinó la causa de las 17 investigaciones."/>
    <m/>
    <n v="1"/>
    <n v="1"/>
    <s v="EXCELENTE"/>
    <n v="1"/>
    <n v="13"/>
    <n v="13"/>
    <n v="1"/>
    <s v="&gt;=100%"/>
    <s v="EXCELENTE"/>
    <s v="Para la vigencia se realizaron 13 investigaciones debido a las activaciones realizadas en la cuales se determinaron las causas a todas"/>
    <m/>
    <n v="1"/>
    <n v="15"/>
    <n v="15"/>
    <n v="1"/>
    <s v="&gt;=100%"/>
    <s v="EXCELENTE"/>
    <s v="Para la vigencia se realizaron  15 investigaciones debido a las activaciones realizadasen la cuales se determinaron las causas a todas"/>
    <m/>
    <n v="1"/>
    <n v="21"/>
    <n v="21"/>
    <n v="1"/>
    <s v="&gt;=100%"/>
    <s v="Excelente"/>
    <s v="Para la vigencia se realizaron 21 investigaciones debido a las activaciones realizadas en la cuales se determinaron las causas a todas"/>
    <m/>
    <n v="1"/>
    <n v="1"/>
    <x v="0"/>
    <n v="1"/>
    <n v="20"/>
    <n v="20"/>
    <n v="1"/>
    <s v="&gt;=100%"/>
    <s v="EXCELENTE"/>
    <s v="Para la vigencia se realizaron  20 investigaciones debido a las activaciones realizadasen la cuales se determinaron las causas a todas"/>
    <m/>
    <n v="1"/>
    <n v="14"/>
    <n v="14"/>
    <n v="1"/>
    <s v="&gt;=100%"/>
    <s v="EXCELENTE"/>
    <s v="Para la vigencia se realizaron  14 investigaciones debido a las activaciones realizadasen la cuales se determinaron las causas a todas"/>
    <m/>
    <n v="1"/>
    <n v="15"/>
    <n v="15"/>
    <n v="1"/>
    <s v="&gt;=100%"/>
    <s v="EXCELENTE"/>
    <s v="Para la vigencia se realizaron  15 investigaciones debido a las activaciones realizadasen la cuales se determinaron las causas a todas"/>
    <m/>
    <n v="1"/>
    <n v="1"/>
    <s v="EXCELENTE"/>
  </r>
  <r>
    <n v="18"/>
    <x v="1"/>
    <s v="Conocimiento del Riesgo"/>
    <s v="5. Subdirección de Gestión del Riesgo"/>
    <x v="0"/>
    <s v="Personas que aprueban el curso de brigadas contra incendio clase I"/>
    <s v="Medir la cantidad de personas que aprueban el curso de brigadas contra incendio clase I"/>
    <s v="Mensual"/>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59"/>
    <n v="62"/>
    <n v="0.95161290322580649"/>
    <s v="&gt;=80%"/>
    <s v="EXCELENTE"/>
    <s v="Para el mes de octubre de 2019, se capacitaron tres (3) brigadas contraincendios; se reportaron las personas que participaron y aprobaron.  "/>
    <m/>
    <n v="0.8"/>
    <n v="50"/>
    <n v="54"/>
    <n v="0.92592592592592593"/>
    <s v="&gt;=80%"/>
    <s v="EXCELENTE"/>
    <s v="Para el mes de noviembre de 2019, se capacitaron cuatro (4) brigadas contra incendios, en las que se reportaron las personas que participaron y aprobaron.  "/>
    <m/>
    <n v="0.8"/>
    <n v="58"/>
    <n v="61"/>
    <n v="0.95081967213114749"/>
    <s v="&gt;=80%"/>
    <s v="EXCELENTE"/>
    <s v="Para el mes de diciembre de 2019, se capacitaron dos (2) brigadas contraincendios; en las que se reportaron las personas que participaron y aprobaron.  "/>
    <m/>
    <n v="0.9427861670942933"/>
    <n v="0.9427861670942933"/>
    <s v="EXCELENTE"/>
    <n v="0.8"/>
    <n v="45"/>
    <n v="48"/>
    <n v="0.9375"/>
    <s v="&gt;=80%"/>
    <s v="EXCELENTE"/>
    <s v="Para el mes de Julio de 2019, se capacitaron tres (3) brigadas contraincendios; reportando las personas que participaron y aprobaron."/>
    <m/>
    <n v="0.8"/>
    <n v="32"/>
    <n v="42"/>
    <n v="0.76190476190476186"/>
    <s v="&gt;=80%"/>
    <s v="REGULAR"/>
    <s v="Para el mes de agosto de 2019, se capacitaron dos (2) brigadas contraincendios; reportando las personas que participaron y aprobaron."/>
    <m/>
    <n v="0.8"/>
    <n v="36"/>
    <n v="46"/>
    <n v="0.78260869565217395"/>
    <s v="&gt;=80%"/>
    <s v="REGULAR"/>
    <s v="Se capacitaron 2 grupos de empresas; uno de ellos conformado por 8 pequeñas empresas; Igualmente se capacitó una empresa adicional, para un total de dos grupos. _x000a_Las empresas reportadas corresponden a lo programado para la vigencia."/>
    <m/>
    <n v="0.8273378191856452"/>
    <n v="0.8273378191856452"/>
    <s v="EXCELENTE"/>
    <n v="0.8"/>
    <n v="69"/>
    <n v="80"/>
    <n v="0.86250000000000004"/>
    <s v="&gt;=80%"/>
    <s v="EXCELENTE"/>
    <s v="Se capacitaron 4 brigadas contra incendio las cuales corresponden a las personas reportadas"/>
    <m/>
    <n v="0.8"/>
    <n v="81"/>
    <n v="92"/>
    <n v="0.88043478260869568"/>
    <s v="&gt;=80%"/>
    <s v="EXCELENTE"/>
    <s v="Se capacitaron 11 brigadas contra incendio las cuales corresponden a las personas reportadas"/>
    <m/>
    <n v="0.8"/>
    <n v="66"/>
    <n v="75"/>
    <n v="0.88"/>
    <s v="&gt;=80%"/>
    <s v="Excelente"/>
    <s v="Se capacitaron 10 brigadas contra incendio las cuales corresponden a las personas reportadas"/>
    <m/>
    <n v="0.8743115942028985"/>
    <n v="0.8743115942028985"/>
    <x v="0"/>
    <n v="0.8"/>
    <m/>
    <m/>
    <s v=" "/>
    <s v="&gt;=80%"/>
    <m/>
    <s v="Para el mes de enero no se realziaron capacitacion a brigadas contra incendio ya que en este mes se realiza la concetacion de objetivos y metas para el año y asu vez se reciben y programan las solictudes capacitacion para dar inicio en el mes de febrero "/>
    <m/>
    <n v="0.8"/>
    <n v="36"/>
    <n v="37"/>
    <n v="0.97297297297297303"/>
    <s v="&gt;=80%"/>
    <s v="EXCELENTE"/>
    <s v="Se capacitaron 2 brigadas  contra incedio las cuales corresponden a las personas reportadas"/>
    <m/>
    <n v="0.8"/>
    <n v="39"/>
    <n v="45"/>
    <n v="0.8666666666666667"/>
    <s v="&gt;=80%"/>
    <s v="EXCELENTE"/>
    <s v="Se capacitaron 2 brigadas  contra incedio las cuales corresponden a las personas reportadas"/>
    <m/>
    <n v="0.91981981981981986"/>
    <n v="0.91981981981981986"/>
    <s v="EXCELENTE"/>
  </r>
  <r>
    <n v="19"/>
    <x v="2"/>
    <s v="Conocimiento del Riesgo"/>
    <s v="5. Subdirección de Gestión del Riesgo"/>
    <x v="0"/>
    <s v="Nivel de efectividad de sensibilización de la comunidad en auto revisión de establecimientos"/>
    <s v="Evaluar el nivel de interiorización en las personas que asistieron a la sensibilización e auto revisión de establecimientos"/>
    <s v="Mensual"/>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4"/>
    <n v="4"/>
    <n v="1"/>
    <s v="&gt;=85%"/>
    <s v="EXCELENTE"/>
    <s v="Se realizaron 4 visitas de verificación aleatorias a los conceptos de bajo riesgo emitidos por la entidad y se ratificaron todas las visitas."/>
    <m/>
    <n v="0.85"/>
    <n v="3"/>
    <n v="3"/>
    <n v="1"/>
    <s v="&gt;=85%"/>
    <s v="EXCELENTE"/>
    <s v="Se realizan 3 visitas de verificación aleatorias a los conceptos de bajo riesgo emitidos por la entidad y se ratificaron todas las visitas."/>
    <m/>
    <n v="0.85"/>
    <n v="8"/>
    <n v="8"/>
    <n v="1"/>
    <s v="&gt;=85%"/>
    <s v="EXCELENTE"/>
    <s v="Se realizan 8 visitas de verificación aleatorias a los conceptos de bajo riesgo emitidos por la entidad y se ratifican todas las visitas."/>
    <m/>
    <n v="1"/>
    <n v="1"/>
    <s v="EXCELENTE"/>
    <n v="0.85"/>
    <n v="8"/>
    <n v="8"/>
    <n v="1"/>
    <s v="&gt;=85%"/>
    <s v="EXCELENTE"/>
    <s v="Se realizan 8 visitas de verificación aleatorias a los conceptos de bajo riesgo emitidos por la entidad y se ratifican todas las visitas."/>
    <m/>
    <n v="0.85"/>
    <n v="6"/>
    <n v="6"/>
    <n v="1"/>
    <s v="&gt;=85%"/>
    <s v="EXCELENTE"/>
    <s v="Se realizan 6 visitas de verificación aleatorias a los conceptos de bajo riesgo emitidos por la entidad y se ratifican todas las visitas."/>
    <m/>
    <n v="0.85"/>
    <n v="4"/>
    <n v="4"/>
    <n v="1"/>
    <s v="&gt;=85%"/>
    <s v="EXCELENTE"/>
    <s v="Se realizan 4 visitas de verificación aleatorias a los conceptos de bajo riesgo emitidos por la entidad y se ratifican todas las visitas."/>
    <m/>
    <n v="1"/>
    <n v="1"/>
    <s v="EXCELENTE"/>
    <n v="0.85"/>
    <n v="5"/>
    <n v="5"/>
    <n v="1"/>
    <s v="&gt;=85%"/>
    <s v="EXCELENTE"/>
    <s v="Se realizan 5 visitas de verificación aleatorias a los conceptos de bajo riesgo emitidos por la entidad y se ratifican todas las visitas."/>
    <m/>
    <n v="0.85"/>
    <n v="2"/>
    <n v="2"/>
    <n v="1"/>
    <s v="&gt;=85%"/>
    <s v="EXCELENTE"/>
    <s v="Se realizan 2 visitas de verificación aleatorias a los conceptos de bajo riesgo emitidos por la entidad y se ratifican todas las visitas."/>
    <m/>
    <n v="0.85"/>
    <n v="12"/>
    <n v="12"/>
    <n v="1"/>
    <s v="&gt;=85%"/>
    <s v="Excelente"/>
    <s v="Se realizan 12 visitas de verificación aleatorias a los conceptos de bajo riesgo emitidos por la entidad y se ratifican todas las visitas."/>
    <m/>
    <n v="1"/>
    <n v="1"/>
    <x v="0"/>
    <n v="0.85"/>
    <n v="4"/>
    <n v="4"/>
    <n v="1"/>
    <s v="&gt;=85%"/>
    <s v="EXCELENTE"/>
    <s v="se realizan 4 visitas de verificacion aleatorias a los conceptos de bajo riesgo emitidos por la entidad y se ratifican todos las visitas."/>
    <m/>
    <n v="0.85"/>
    <n v="4"/>
    <n v="4"/>
    <n v="1"/>
    <s v="&gt;=85%"/>
    <s v="EXCELENTE"/>
    <s v="se realizan 4 visitas de verificacion aleatorias a los conceptos de bajo riesgo emitidos por la entidad y se ratifican todos las visitas."/>
    <m/>
    <n v="0.85"/>
    <n v="3"/>
    <n v="3"/>
    <n v="1"/>
    <s v="&gt;=85%"/>
    <s v="EXCELENTE"/>
    <s v="se realizan 3 visitas de verificacion aleatorias a los conceptos de bajo riesgo emitidos por la entidad y se ratifican todos las visitas."/>
    <m/>
    <n v="1"/>
    <n v="1"/>
    <s v="EXCELENTE"/>
  </r>
  <r>
    <n v="20"/>
    <x v="2"/>
    <s v="Conocimiento del Riesgo"/>
    <s v="5. Subdirección de Gestión del Riesgo"/>
    <x v="0"/>
    <s v="Eventos masivos de alta complejidad  asistidos por la UAECOB,  que garantizan las condiciones mínimas de seguridad a la ciudadanía."/>
    <s v="Identificar el grado porcentual de cumplimiento de asistencia de la UAECOB a los eventos masivos de alta complejidad que tengan concepto favorable."/>
    <s v="Mensual"/>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9"/>
    <n v="39"/>
    <n v="1"/>
    <s v="&gt;=100%"/>
    <s v="EXCELENTE"/>
    <s v="Se reporta 39 eventos masivos; en el mes de octubre se mantiene un numero promedio debido a las elecciones regionales."/>
    <m/>
    <n v="1"/>
    <n v="55"/>
    <n v="55"/>
    <n v="1"/>
    <s v="&gt;=100%"/>
    <s v="EXCELENTE"/>
    <s v="Se aumenta el número de eventos debido a que se realizaron conciertos al inicio de la temporada decembrina."/>
    <m/>
    <n v="1"/>
    <n v="133"/>
    <n v="133"/>
    <n v="1"/>
    <s v="&gt;=100%"/>
    <s v="EXCELENTE"/>
    <s v="Se incrementa el número de eventos debido a las festividades de fin de año."/>
    <m/>
    <n v="1"/>
    <n v="1"/>
    <s v="EXCELENTE"/>
    <n v="1"/>
    <n v="32"/>
    <n v="32"/>
    <n v="1"/>
    <s v="&gt;=100%"/>
    <s v="EXCELENTE"/>
    <s v="Se reportan 32 eventos masivos ya que en el mes de Julio aumentaron, debido a que los empresarios dedicados a realizar eventos de aglomeración de público retomaron sus actividades luego de la Copa América."/>
    <m/>
    <n v="1"/>
    <n v="65"/>
    <n v="65"/>
    <n v="1"/>
    <s v="&gt;=100%"/>
    <s v="EXCELENTE"/>
    <s v="Se reporta 65 eventos masivos, en el mes de agosto se incrementó debido a que se realiza el festival de verano y temporadas de teatro en la capital."/>
    <m/>
    <n v="1"/>
    <n v="33"/>
    <n v="33"/>
    <n v="1"/>
    <s v="&gt;=100%"/>
    <s v="EXCELENTE"/>
    <s v="Se reportaron 33 eventos masivos en el mes de septiembre; se mantiene el número de eventos debido a que se realizaron diferentes conciertos en el movistar arena, temporadas de teatro y el oktoberfest."/>
    <m/>
    <n v="1"/>
    <n v="1"/>
    <s v="EXCELENTE"/>
    <n v="1"/>
    <n v="18"/>
    <n v="18"/>
    <n v="1"/>
    <s v="&gt;=100%"/>
    <s v="EXCELENTE"/>
    <s v="Se reporta 18 eventos masivos ya que en el mes de abril se disminuyó debido al que se realizó un receso en la semana santa."/>
    <m/>
    <n v="1"/>
    <n v="28"/>
    <n v="28"/>
    <n v="1"/>
    <s v="&gt;=100%"/>
    <s v="EXCELENTE"/>
    <s v="Se reporta 28 eventos masivos ya que en el mes de mayo se incrementa debido al que los empresarios dedicados a realizar eventos de aglomeración de público por motivo de copa América adelantaron eventos."/>
    <m/>
    <n v="1"/>
    <n v="17"/>
    <n v="17"/>
    <n v="1"/>
    <s v="&gt;=100%"/>
    <s v="Excelente"/>
    <s v="Se reporta 17 eventos masivos ya que en el mes de junio se disminuye debido al que los empresarios dedicados a realizar eventos de aglomeración de público por motivo de copa América adelantaron eventos."/>
    <m/>
    <n v="1"/>
    <n v="1"/>
    <x v="0"/>
    <n v="1"/>
    <n v="19"/>
    <n v="19"/>
    <n v="1"/>
    <s v="&gt;=100%"/>
    <s v="EXCELENTE"/>
    <s v="Se asistieron a todos los eventos programados de puesto fijo o alta complejidad aprobados por la entidad."/>
    <m/>
    <n v="1"/>
    <n v="19"/>
    <n v="19"/>
    <n v="1"/>
    <s v="&gt;=100%"/>
    <s v="EXCELENTE"/>
    <s v="Se asistieron a todos los eventos programados de puesto fijo o alta complejidad aprobados por la entidad."/>
    <m/>
    <n v="1"/>
    <n v="23"/>
    <n v="23"/>
    <n v="1"/>
    <s v="&gt;=100%"/>
    <s v="EXCELENTE"/>
    <s v="se observa un leve incremento de los puestos fijos o eventos de alta complejidad debido al inicio de la liga profesional de futbol colombiano."/>
    <m/>
    <n v="1"/>
    <n v="1"/>
    <s v="EXCELENTE"/>
  </r>
  <r>
    <n v="21"/>
    <x v="2"/>
    <s v="Conocimiento del Riesgo"/>
    <s v="5. Subdirección de Gestión del Riesgo"/>
    <x v="0"/>
    <s v="Revisiones técnicas de riesgo moderado y alto realizadas oportunamente"/>
    <s v="Evaluar la oportunidad en la realización de revisiones técnicas de riesgo moderado y alto."/>
    <s v="Mensual"/>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1"/>
    <n v="2969"/>
    <n v="3233"/>
    <n v="0.91834209712341475"/>
    <s v="&gt;=80%"/>
    <s v="EXCELENTE"/>
    <s v="Se realizaron las revisiones técnicas con los tiempos establecidos en los procedimientos y de acuerdo con la disponibilidad de las estaciones; esto a pesar de los inconvenientes presentados con la implementación del tercer turno y con la transición de los procesos de contratación"/>
    <m/>
    <n v="1"/>
    <n v="2758"/>
    <n v="2973"/>
    <n v="0.92768247561385808"/>
    <s v="&gt;=80%"/>
    <s v="EXCELENTE"/>
    <s v="Se realizaron las revisiones técnicas dentro de los tiempos establecidos en los procedimientos; de acuerdo con la disponibilidad de las estaciones, a pesar de los inconvenientes presentados con la implementación del tercer turno y con la transición de los procesos de contratación. "/>
    <m/>
    <n v="1"/>
    <n v="2505"/>
    <n v="2764"/>
    <n v="0.90629522431259046"/>
    <s v="&gt;=80%"/>
    <s v="EXCELENTE"/>
    <s v="Se realizaron las revisiones técnicas dentro de los tiempos establecidos en los procedimientos, de acuerdo con la disponibilidad de las estaciones; esto a pesar de los inconvenientes presentados con la implementación del tercer turno y con la transición de los procesos de contratación. "/>
    <m/>
    <n v="0.91743993234995447"/>
    <n v="0.91743993234995447"/>
    <s v="EXCELENTE"/>
    <n v="0.8"/>
    <n v="4075"/>
    <n v="4429"/>
    <n v="0.92007225107247681"/>
    <s v="&gt;=80%"/>
    <s v="EXCELENTE"/>
    <s v="Se realizaron las revisiones técnicas en los tiempos establecidos, con los procedimientos de acuerdo con la disponibilidad de las estaciones; a pesar de los inconvenientes presentados con la implementación del tercer turno y con la transición de los procesos de contratación."/>
    <m/>
    <n v="0.8"/>
    <n v="3596"/>
    <n v="3851"/>
    <n v="0.93378343287457799"/>
    <s v="&gt;=80%"/>
    <s v="EXCELENTE"/>
    <s v="Se realizaron las revisiones técnicas en los tiempos establecidos en los procedimientos de acuerdo con la disponibilidad de las estaciones; a pesar de los inconvenientes presentados con la implementación del tercer turno y con la transición de los procesos de contratación."/>
    <m/>
    <n v="0.8"/>
    <n v="3366"/>
    <n v="3765"/>
    <n v="0.89402390438247015"/>
    <s v="&gt;=80%"/>
    <s v="EXCELENTE"/>
    <s v="Se realizaron las revisiones técnicas en los tiempos establecidos y con los procedimientos de acuerdo con la disponibilidad de las estaciones; a pesar de los inconvenientes presentados con la implementación del tercer turno y con la transición de los procesos de contratación."/>
    <m/>
    <n v="0.91595986277650832"/>
    <n v="0.91595986277650832"/>
    <s v="EXCELENTE"/>
    <n v="0.8"/>
    <n v="2165"/>
    <n v="2395"/>
    <n v="0.9039665970772442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8"/>
    <n v="4157"/>
    <n v="4566"/>
    <n v="0.9104248795444590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8"/>
    <n v="3066"/>
    <n v="3375"/>
    <n v="0.9084444444444445"/>
    <s v="&gt;=80%"/>
    <s v="Excelente"/>
    <s v="Se realizaron las revisiones técnicas en los tiempos establecidos en los procedimientos de acuerdo con las disponibilidades de las estaciones. Aun con los inconvenientes presentados con la implementación del tercer turno y con la transición de los procesos de contratación"/>
    <m/>
    <n v="0.90761197368871593"/>
    <n v="0.90761197368871593"/>
    <x v="0"/>
    <n v="0.8"/>
    <n v="2511"/>
    <n v="2571"/>
    <n v="0.97666277712952154"/>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1396"/>
    <n v="1475"/>
    <n v="0.94644067796610165"/>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8"/>
    <n v="2326"/>
    <n v="2537"/>
    <n v="0.91683090264091449"/>
    <s v="&gt;=80%"/>
    <s v="EXCELENTE"/>
    <s v="Se realizaron las revisiones tecnicas en los tiempos establecidos en los procedimientos  de acuerdo con las disponibilidad de las estaciones. A un con los inconvenientes presentados con la implementacion del tercer turno y con la transicion de los procesos de contratacion"/>
    <m/>
    <n v="0.94664478591217927"/>
    <n v="0.94664478591217927"/>
    <s v="EXCELENTE"/>
  </r>
  <r>
    <n v="22"/>
    <x v="1"/>
    <s v="Reducción del Riesgo"/>
    <s v="5. Subdirección de Gestión del Riesgo"/>
    <x v="0"/>
    <s v="Nivel de cumplimiento de las acciones asignadas a la  UAECOB en el Plan de Acción de la Comisión Distrital Prevención y Mitigación de Incendios Forestales"/>
    <s v="Evidenciar el nivel de cumplimiento de las actividades asignadas a la UAECOB en el marco de la Comisión Distrital Prevención y Mitigación de Incendios Forestales."/>
    <s v="semestral"/>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m/>
    <m/>
    <m/>
    <s v=" "/>
    <s v="&gt;=100%"/>
    <m/>
    <m/>
    <m/>
    <m/>
    <m/>
    <m/>
    <s v=" "/>
    <s v="&gt;=100%"/>
    <m/>
    <m/>
    <m/>
    <n v="1"/>
    <n v="8"/>
    <n v="8"/>
    <n v="1"/>
    <s v="&gt;=100%"/>
    <s v="EXCELENTE"/>
    <s v="En el marco de la CDPMIF la UAECOB es responsable directa de 8 actividades que son: _x000a__x000a_Presentar a la Comisión Intersectorial de Gestión de Riesgos y Cambio Climático, el informe anual de gestión de la CDPMIF, como mecanismo para facilitar la articulación con el SDGR-CC._x000a_Reportar trimestralmente los incendios forestales ocurridos en el Distrito Capital a: la UNGRD, al IDEAM y a las autoridades ambientales. _x000a_Determinar las necesidades para el fortalecimiento del equipo de investigación de causas de incendios forestales y buscar la forma de suplirlas._x000a_Determinar legalmente la competencia, viabilidad y elaboración de los Planes de contingencia de incendios forestales para los predios a cargo de la EAB-ESP, el IDRD, PNN y la SDA._x000a_Investigar las causas de los incendios forestales de gran complejidad._x000a_Analizar e identificar el Sistema de Monitoreo para las alertas tempranas de los incendios forestales en Bogotá. _x000a_Diseñar e implementar una estrategia para la gestión del riesgo por incendio forestal en la Localidad de Sumapaz, articulada al Consejo Local de Gestión de Riesgos y Cambio Climático._x000a_Reportar mensualmente los incidentes forestales atendidos en Bogotá D.C. y realizar la georreferenciación de los incendios forestales._x000a__x000a_Adicionalmente se apoyaron algunas actividades de capacitación por solicitud de la CDPMIF. _x000a_"/>
    <m/>
    <n v="1"/>
    <n v="1"/>
    <s v="EXCELENTE"/>
    <m/>
    <m/>
    <m/>
    <s v=" "/>
    <s v="&gt;=100%"/>
    <m/>
    <m/>
    <m/>
    <m/>
    <m/>
    <m/>
    <s v=" "/>
    <s v="&gt;=100%"/>
    <m/>
    <m/>
    <m/>
    <m/>
    <m/>
    <m/>
    <s v=" "/>
    <s v="&gt;=100%"/>
    <m/>
    <m/>
    <m/>
    <s v="0"/>
    <s v="0"/>
    <m/>
    <s v="N/A"/>
    <s v="N/A"/>
    <s v="N/A"/>
    <s v=" "/>
    <s v="&gt;=100%"/>
    <m/>
    <s v="N/A"/>
    <s v="N/A"/>
    <s v="N/A"/>
    <s v="N/A"/>
    <s v="N/A"/>
    <s v=" "/>
    <s v="&gt;=100%"/>
    <m/>
    <s v="N/A"/>
    <s v="N/A"/>
    <n v="1"/>
    <n v="8"/>
    <n v="8"/>
    <n v="1"/>
    <s v="&gt;=100%"/>
    <s v="Excelente"/>
    <s v="En el plan de acción de la Comisión Distrital para la prevención y mitigación de Incendios Forestales, la entidad tiene ocho (8) actividades como responsable principal. El plan de acción se diligencia trimestralmente y se aprueba en las sesiones ordinarias de la Comisión. A la fecha, se está consolidando el reporte del II trimestre de 2019, con las actividades de las entidades que conforman la Comisión. "/>
    <m/>
    <n v="1"/>
    <n v="1"/>
    <x v="0"/>
    <n v="1"/>
    <s v="NA"/>
    <s v="NA"/>
    <s v=" "/>
    <s v="&gt;=100%"/>
    <s v="NA"/>
    <s v="NA"/>
    <s v="NA"/>
    <n v="1"/>
    <s v="NA"/>
    <s v="NA"/>
    <s v=" "/>
    <s v="&gt;=100%"/>
    <s v="NA"/>
    <s v="NA"/>
    <s v="NA"/>
    <n v="1"/>
    <s v="NA"/>
    <s v="NA"/>
    <s v=" "/>
    <s v="&gt;=100%"/>
    <s v="NA"/>
    <s v="NA"/>
    <s v="NA"/>
    <s v=" 0"/>
    <s v=" 0"/>
    <m/>
  </r>
  <r>
    <n v="23"/>
    <x v="2"/>
    <s v="Reducción del Riesgo"/>
    <s v="5. Subdirección de Gestión del Riesgo"/>
    <x v="0"/>
    <s v="Asesoría y acompañamiento a ejercicios de entrenamiento (simulaciones y Simulacros)"/>
    <s v="Realizar seguimiento a los ejercicios de entrenamiento que se soliciten a la Subdirección de Gestión del Riesgo"/>
    <s v="semestral"/>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m/>
    <m/>
    <m/>
    <s v=" "/>
    <s v="&gt;=100%"/>
    <m/>
    <m/>
    <m/>
    <m/>
    <m/>
    <m/>
    <s v=" "/>
    <s v="&gt;=100%"/>
    <m/>
    <m/>
    <m/>
    <n v="1"/>
    <n v="36"/>
    <n v="36"/>
    <n v="1"/>
    <s v="&gt;=100%"/>
    <s v="EXCELENTE"/>
    <s v="Se realizan el acompañamiento a 2 simulacros y 3 asesorías en simulaciones."/>
    <m/>
    <n v="1"/>
    <n v="1"/>
    <s v="EXCELENTE"/>
    <m/>
    <m/>
    <m/>
    <s v=" "/>
    <s v="&gt;=100%"/>
    <m/>
    <m/>
    <m/>
    <m/>
    <m/>
    <m/>
    <s v=" "/>
    <s v="&gt;=100%"/>
    <m/>
    <m/>
    <m/>
    <m/>
    <m/>
    <m/>
    <s v=" "/>
    <s v="&gt;=100%"/>
    <m/>
    <m/>
    <m/>
    <s v="0"/>
    <s v="0"/>
    <m/>
    <s v="N/A"/>
    <s v="N/A"/>
    <s v="N/A"/>
    <s v=" "/>
    <s v="&gt;=100%"/>
    <m/>
    <s v="N/A"/>
    <s v="N/A"/>
    <s v="N/A"/>
    <s v="N/A"/>
    <s v="N/A"/>
    <s v=" "/>
    <s v="&gt;=100%"/>
    <m/>
    <s v="N/A"/>
    <s v="N/A"/>
    <n v="1"/>
    <n v="5"/>
    <n v="5"/>
    <n v="1"/>
    <s v="&gt;=100%"/>
    <s v="Excelente"/>
    <s v="Se realizan el acompañamiento a 2 simulacros y 3 asesorias en simulaciones."/>
    <m/>
    <n v="1"/>
    <n v="1"/>
    <x v="0"/>
    <n v="1"/>
    <s v="NA"/>
    <s v="NA"/>
    <s v=" "/>
    <s v="&gt;=100%"/>
    <s v="NA"/>
    <s v="NA"/>
    <s v="NA"/>
    <n v="1"/>
    <s v="NA"/>
    <s v="NA"/>
    <s v=" "/>
    <s v="&gt;=100%"/>
    <s v="NA"/>
    <s v="NA"/>
    <s v="NA"/>
    <n v="1"/>
    <s v="NA"/>
    <s v="NA"/>
    <s v=" "/>
    <s v="&gt;=100%"/>
    <s v="NA"/>
    <s v="NA"/>
    <s v="NA"/>
    <s v=" 0"/>
    <s v=" 0"/>
    <m/>
  </r>
  <r>
    <n v="24"/>
    <x v="1"/>
    <s v="Conocimiento del Riesgo"/>
    <s v="5. Subdirección de Gestión del Riesgo"/>
    <x v="0"/>
    <s v="Oportunidad de gestión en la capacitación comunitaria.   "/>
    <s v="Medir el nivel de gestión de la Subdirección de Gestión del Riesgo frente a los requerimientos de capacitación comunitaria. "/>
    <s v="Mensual"/>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19"/>
    <n v="19"/>
    <n v="1"/>
    <s v="&gt;=100%"/>
    <s v="EXCELENTE"/>
    <s v="Se tramitan las solicitudes recibidas con el comandante de enlace en operativa y se direcciona a la estación correspondiente para su programación."/>
    <m/>
    <n v="1"/>
    <n v="10"/>
    <n v="10"/>
    <n v="1"/>
    <s v="&gt;=100%"/>
    <s v="EXCELENTE"/>
    <s v="Se tramitan las solicitudes recibidas con el comandante de enlace en operativa y se direcciona a la estación correspondiente para su programación."/>
    <m/>
    <n v="1"/>
    <n v="6"/>
    <n v="6"/>
    <n v="1"/>
    <s v="&gt;=100%"/>
    <s v="EXCELENTE"/>
    <s v="Se tramitan las solicitudes recibidas con el comandante de enlace en operativa y se direcciona a la estación correspondiente para su programación."/>
    <m/>
    <n v="1"/>
    <n v="1"/>
    <s v="EXCELENTE"/>
    <n v="1"/>
    <n v="32"/>
    <n v="32"/>
    <n v="1"/>
    <s v="&gt;=100%"/>
    <s v="EXCELENTE"/>
    <s v="Se tramitan las solicitudes recibidas con el comandante de enlace en operativa y se direcciona a la estación correspondiente para su programación."/>
    <m/>
    <n v="1"/>
    <n v="34"/>
    <n v="34"/>
    <n v="1"/>
    <s v="&gt;=100%"/>
    <s v="EXCELENTE"/>
    <s v="Se tramitan las solicitudes recibidas con el comandante de enlace en operativa y se direcciona a la estación correspondiente para su programación."/>
    <m/>
    <n v="1"/>
    <n v="24"/>
    <n v="24"/>
    <n v="1"/>
    <s v="&gt;=100%"/>
    <s v="EXCELENTE"/>
    <s v="Se tramitan las solicitudes recibidas con el comandante de enlace en operativa y se direcciona a la estación correspondiente para su programación."/>
    <m/>
    <n v="1"/>
    <n v="1"/>
    <s v="EXCELENTE"/>
    <n v="1"/>
    <n v="58"/>
    <n v="58"/>
    <n v="1"/>
    <s v="&gt;=100%"/>
    <s v="EXCELENTE"/>
    <s v="Se tramitan las solicitudes recibidas con el comandante de enlace en operativa y se direcciona a la estación correspondiente para su programación"/>
    <m/>
    <n v="1"/>
    <n v="85"/>
    <n v="85"/>
    <n v="1"/>
    <s v="&gt;=100%"/>
    <s v="EXCELENTE"/>
    <s v="Se tramitan las solicitudes recibidas con el comandante de enlace en operativa y se direcciona a la estación correspondiente para su programación"/>
    <m/>
    <n v="1"/>
    <n v="29"/>
    <n v="29"/>
    <n v="1"/>
    <s v="&gt;=100%"/>
    <s v="Excelente"/>
    <s v="Se tramitan las solicitudes recibidas con el comandante de enlace en operativa y se direcciona a la estación correspondiente para su programación"/>
    <m/>
    <n v="1"/>
    <n v="1"/>
    <x v="0"/>
    <n v="1"/>
    <n v="53"/>
    <n v="53"/>
    <n v="1"/>
    <s v="&gt;=100%"/>
    <s v="EXCELENTE"/>
    <s v="Se tramitan las solicitude recibidas con el comandante de enlace en operativa y se direcciona a la estacion correspondiente para su programacion"/>
    <m/>
    <n v="1"/>
    <n v="63"/>
    <n v="63"/>
    <n v="1"/>
    <s v="&gt;=100%"/>
    <s v="EXCELENTE"/>
    <s v="Se tramitan las solicitude recibidas con el comandante de enlace en operativa y se direcciona a la estacion correspondiente para su programacion"/>
    <m/>
    <n v="1"/>
    <n v="120"/>
    <n v="120"/>
    <n v="1"/>
    <s v="&gt;=100%"/>
    <s v="EXCELENTE"/>
    <s v="Se tramitan las solicitude recibidas con el comandante de enlace en operativa y se direcciona a la estacion correspondiente para su programacion"/>
    <m/>
    <n v="1"/>
    <n v="1"/>
    <s v="EXCELENTE"/>
  </r>
  <r>
    <n v="25"/>
    <x v="0"/>
    <s v="Gestión Integral de Incendios"/>
    <s v="6. Subdirección Operativa"/>
    <x v="0"/>
    <s v="Actualización de procedimientos para la atención de incendios de la UAECOB."/>
    <s v="Actualizar los procedimientos asociados al proceso de Atención de Incendios desactualizados con mas de 2,5 años."/>
    <s v="Trimestral"/>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s v=" "/>
    <s v="86%-100%"/>
    <m/>
    <s v="Durante octubre de 2019, no se actualizaron procedimientos. "/>
    <m/>
    <m/>
    <n v="1"/>
    <n v="3"/>
    <n v="0.33333333333333331"/>
    <s v=" &lt;=55%"/>
    <s v="MALO"/>
    <s v="El 06 de noviembre de 2019, se realizó actualización a la matriz del árbol de servicios, por solicitud del Responsable de la Central de Comunicaciones de la Subdirección Operativa."/>
    <m/>
    <m/>
    <m/>
    <m/>
    <s v=" "/>
    <s v="86%-100%"/>
    <m/>
    <s v="Durante diciembre de 2019, no se actualizaron procedimientos."/>
    <s v="Será reprogramado para la siguiente vigencia."/>
    <n v="0.33333333333333331"/>
    <n v="0.33333333333333331"/>
    <s v="MALO"/>
    <m/>
    <m/>
    <m/>
    <s v=" "/>
    <s v="86%-100%"/>
    <m/>
    <m/>
    <m/>
    <m/>
    <m/>
    <m/>
    <s v=" "/>
    <s v="86%-100%"/>
    <m/>
    <m/>
    <m/>
    <m/>
    <n v="1"/>
    <n v="3"/>
    <n v="0.33333333333333331"/>
    <s v="86%-100%"/>
    <s v="MALO"/>
    <s v="Para el tercer trimestre de 2019, el 19 de julio de 2019, se publicó la actualización del procedimiento de rescate vehicular, el cual hace parte de los procesos misionales de la Subdirección y la Entidad."/>
    <s v="Actualizar los procedimientos para completar los necesarios en la vigencia."/>
    <n v="0.33333333333333331"/>
    <n v="0.33333333333333331"/>
    <s v="MALO"/>
    <m/>
    <n v="0"/>
    <n v="3"/>
    <n v="0"/>
    <s v="86%-100%"/>
    <s v="MALO"/>
    <s v="Durante el segundo trimestre de 2019 no se han actualizado procedimientos de la Subdirección Operativa."/>
    <s v="Realizar la actualización de los procedimientos."/>
    <m/>
    <n v="0"/>
    <n v="3"/>
    <n v="0"/>
    <s v="86%-100%"/>
    <s v="MALO"/>
    <s v="Durante el segundo trimestre de 2019 no se han actualizado procedimientos de la Subdirección Operativa."/>
    <s v="Realizar la actualización de los procedimientos."/>
    <n v="1"/>
    <n v="0"/>
    <n v="3"/>
    <n v="0"/>
    <s v="86%-100%"/>
    <s v="MALO"/>
    <s v="Durante el segundo trimestre de 2019 no se han actualizado procedimientos de la Subdirección Operativa."/>
    <s v="Realizar la actualización de los procedimientos de Incendios y los que sean necesarios, durante el siguiente semestre de la vigencia en curso."/>
    <n v="0"/>
    <n v="0"/>
    <x v="4"/>
    <n v="1"/>
    <m/>
    <m/>
    <s v=" "/>
    <s v="86%-100%"/>
    <m/>
    <m/>
    <m/>
    <n v="1"/>
    <m/>
    <m/>
    <s v=" "/>
    <s v="86%-100%"/>
    <m/>
    <m/>
    <m/>
    <n v="1"/>
    <n v="0"/>
    <n v="3"/>
    <n v="0"/>
    <s v="86%-100%"/>
    <s v="MALO"/>
    <s v="Durante el primer trimestre de 2019 no se han actualizado procedimientos de la Subdirección Operativa."/>
    <s v="Realizar la actualización de los procedimientos de Incendios."/>
    <n v="0"/>
    <n v="0"/>
    <s v="MALO"/>
  </r>
  <r>
    <n v="26"/>
    <x v="3"/>
    <s v="Gestión Integral de Incendios"/>
    <s v="6. Subdirección Operativa"/>
    <x v="0"/>
    <s v="Disponibilidad de personal"/>
    <s v="Contar con la disponibilidad de personal permanente garantizando el funcionamiento."/>
    <s v="semestral"/>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lt;=45%"/>
    <s v="45%-54%"/>
    <s v="55%-64%"/>
    <s v="&gt;=65% "/>
    <s v="17 Estaciones, áreas de la UAECOB en la que desempeñan funciones el personal operativo"/>
    <s v="Profesional Sub.Operativa (Disponibilidad de personal)"/>
    <s v="Profesional Sub.Operativa"/>
    <s v="Subdirector Operativo y las 17 estaciones."/>
    <s v="&gt;=65% "/>
    <n v="436"/>
    <n v="645"/>
    <n v="0.67596899224806206"/>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34 uniformados contaron con periodo de vacaciones y aun así se atendieron todas las emergencias."/>
    <m/>
    <s v="&gt;=65% "/>
    <n v="444"/>
    <n v="641"/>
    <n v="0.69266770670826838"/>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28  uniformados contaron con periodo de vacaciones y  4 se retiraron de la entidad por tiempo pensional, a pesar de lo anterior,  se atendieron todos las emergencias."/>
    <m/>
    <s v="&gt;=65% "/>
    <n v="471"/>
    <n v="641"/>
    <n v="0.73478939157566303"/>
    <s v="&gt;=65% "/>
    <s v="EXCELENTE"/>
    <s v="A partir de la información suministrada por la Central de Radio relacionada con la disponibilidad del personal y el seguimiento realizado en los reportes de cada una de las 17 estaciones, se puede evidenciar que la implementación del tercer turno y el apoyo del personal de los cursos 45 y 46, se ha logrado disminuir el ausentismo, sin embargo, es importante indicar que en el periodo 92  uniformados contaron con periodo de vacaciones y 3 uniformados prorrogaron licencia no remunerada, a pesar de lo anterior,  se atendieron todos las emergencias."/>
    <m/>
    <n v="0.70114203017733123"/>
    <n v="0.70114203017733123"/>
    <s v="EXCELENTE"/>
    <n v="0.65"/>
    <n v="432"/>
    <n v="645"/>
    <n v="0.66976744186046511"/>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m/>
    <n v="0.65"/>
    <n v="448"/>
    <n v="645"/>
    <n v="0.6945736434108527"/>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5"/>
    <n v="439"/>
    <n v="644"/>
    <n v="0.68167701863354035"/>
    <s v="&gt;=65% "/>
    <s v="EXCELENTE"/>
    <s v="A partir de la información suministrada por la Central de Radio relacionada con la disponibilidad del personal, se puede evidenciar que la implementación del tercer turno y el apoyo del personal de los cursos 45 y 46 en todas las estaciones, se ha logrado cumplir con el programa &quot;cero permisos&quot; para  disminuir el ausentismo. "/>
    <m/>
    <n v="0.68200603463495268"/>
    <n v="0.68200603463495268"/>
    <s v="EXCELENTE"/>
    <n v="0.65"/>
    <n v="311"/>
    <n v="587"/>
    <n v="0.52981260647359452"/>
    <s v="&gt;=65% "/>
    <s v="REGULAR"/>
    <s v="A partir de la información suministrada por las estaciones y contrastada con los reportes de Central de Radio, se realiza un análisis del índice de ausentismo de personal de todas las Compañías."/>
    <s v="Concientizar al personal operativo el objetivo y la funcionalidad de restringir los permisos."/>
    <n v="65"/>
    <n v="389"/>
    <n v="600"/>
    <n v="0.64833333333333332"/>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Otro factor importante que se ha estado presentando es la solicitud y aprobación de las licencias no remuneradas, donde se ha visto que ha disminuido el ausentismo laboral de los uniformados de la UAECOB._x000a__x000a_La implementación del tercer turno y la entrada del curso 45, a apoyar en las estaciones, está logrando el objetivo de cero permisos al igual  que disminuir el ausentismo y así reflejar en  la META planteada._x000a_"/>
    <m/>
    <n v="0.65"/>
    <n v="402"/>
    <n v="600"/>
    <n v="0.67"/>
    <s v="&gt;=65% "/>
    <s v="Excelente"/>
    <s v="A partir de la información suministrada por las estaciones y contrastada con los reportes de Central de Radio, se realiza un análisis del índice de ausentismo de personal de todas las Compañías, en el cual se puede considerar que el ausentismo bajo con la ejecución o puesta en marcha del tercer turno, debido a que se han restringido permisos al personal uniformado. _x000a__x000a_La implementación del tercer turno y la entrada del curso 45, a apoyar en las estaciones, está logrando el objetivo de cero permisos al igual que disminuir el ausentismo y así reflejar en  la META planteada._x000a_"/>
    <m/>
    <n v="0.61604864660230929"/>
    <n v="0.61604864660230929"/>
    <x v="3"/>
    <n v="0.65"/>
    <s v="NA"/>
    <s v="NA"/>
    <s v=" "/>
    <s v="&gt;=65% "/>
    <s v="NA"/>
    <s v="NA"/>
    <s v="NA"/>
    <n v="0.65"/>
    <s v="NA"/>
    <s v="NA"/>
    <s v=" "/>
    <s v="&gt;=65% "/>
    <s v="NA"/>
    <s v="NA"/>
    <s v="NA"/>
    <n v="0.65"/>
    <s v="NA"/>
    <s v="NA"/>
    <s v=" "/>
    <s v="&gt;=65% "/>
    <s v="NA"/>
    <s v="NA"/>
    <s v="NA"/>
    <s v=" 0"/>
    <s v=" 0"/>
    <m/>
  </r>
  <r>
    <n v="27"/>
    <x v="3"/>
    <s v="Gestión Integral de Incendios"/>
    <s v="6. Subdirección Operativa"/>
    <x v="1"/>
    <s v="Tiempo de respuesta servicios IMER"/>
    <s v="Buscar estrategias que permitan mejorar el tiempo de respuesta durante el año 2018  de acuerdo con  el  Indicador PMR - Meta Plan (tiempo estimado 2018 ≤ 8:30 minutos.)"/>
    <s v="Mensual"/>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n v="0.35416666666666669"/>
    <s v="N/A"/>
    <s v="N/A"/>
    <d v="1899-12-30T10:28:00"/>
    <s v="&lt;8:30:00"/>
    <s v="MALO"/>
    <s v="El tiempo de atención de servicios IMER resultó en 1:98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d v="1899-12-30T08:30:00"/>
    <s v="N/A"/>
    <s v="N/A"/>
    <d v="1899-12-30T10:21:00"/>
    <s v=" &gt; 9:10"/>
    <s v="MALO"/>
    <s v="El tiempo de atención de servicios IMER resultó en 1:91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d v="1899-12-30T08:30:00"/>
    <s v="N/A"/>
    <s v="N/A"/>
    <d v="1899-12-30T09:15:00"/>
    <s v=" &gt; 9:10"/>
    <s v="MALO"/>
    <s v="El tiempo de atención de servicios IMER resultó en 0:85 por encima de la meta, dado que existen factores externos que afectan la movilización a los incidentes, dentro de ellos se puede resaltar el aumento del parque automotor de la ciudad."/>
    <s v="De los servicios de tipología INCENDIOS no se tuvo en cuenta la tipología forestal, dada la complejidad de la atención de este tipo de servicios."/>
    <n v="0.41759259259259257"/>
    <n v="0.41759259259259257"/>
    <s v="MALO"/>
    <d v="1899-12-30T08:30:00"/>
    <s v="N/A"/>
    <s v="N/A"/>
    <s v=" "/>
    <s v="&lt;8:30:00"/>
    <s v="MALO"/>
    <s v="El tiempo de atención de servicios IMER resultó en 1:19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s v=" "/>
    <s v="&lt;8:30:00"/>
    <s v="MALO"/>
    <s v="El tiempo de atención de servicios IMER resultó en 1:10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m/>
    <s v="N/A"/>
    <s v="N/A"/>
    <s v=" "/>
    <s v="&lt;8:30:00"/>
    <s v="MALO"/>
    <s v="El tiempo de atención de servicios IMER resultó en 1:08 por encima de la meta, dado que existen factores externos que afectan la movilización a los incidentes, dentro de ellos se puede resaltar el aumento del parque automotor de la ciudad."/>
    <s v="De los servicios de tipología INCENDIOS no se tendrán en cuenta la tipología forestal, dada la complejidad de la atención de este tipo de servicios."/>
    <s v="0"/>
    <s v="0"/>
    <s v="MALO"/>
    <m/>
    <s v="N/A"/>
    <s v="N/A"/>
    <s v=" "/>
    <s v="&lt;8:30:00"/>
    <s v="REGULAR"/>
    <s v="El tiempo de atención de servicios IMER resultó en 0,73´   por encima de la meta, dado que existen factores externos que afectan la movilización a las emergencias, dentro de ellos se puede resaltar el aumento del parque automotor de la ciudad."/>
    <s v="De los servicios de tipología INCENDIOS no se tendrán en cuenta la tipología forestal, dada la complejidad de la atención de este tipo de servicios."/>
    <m/>
    <s v="N/A"/>
    <s v="N/A"/>
    <s v=" "/>
    <s v="&lt;8:30:00"/>
    <s v="MALO "/>
    <s v="El tiempo de atención de servicios IMER resultó en 1:30´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m/>
    <s v="N/A"/>
    <s v="N/A"/>
    <s v=" "/>
    <s v="&lt;8:30:00"/>
    <s v="REGULAR"/>
    <s v="El tiempo de atención de servicios IMER resultó en 0,78´   por encima de la meta, dado que existen factores externos que afectan la movilización a las emergencias, dentro de ellos se puede resaltar el aumento del parque automotor de la ciudad. Además, por el mantenimiento de las maquinas extintoras."/>
    <s v="Poner en servicio pronto, las máquinas que se encuentran en mantenimiento."/>
    <s v="0"/>
    <s v="0"/>
    <x v="4"/>
    <d v="1899-12-30T08:30:00"/>
    <m/>
    <m/>
    <s v=" "/>
    <s v="&lt;8:30:00"/>
    <s v="MALO"/>
    <s v="El tiempo de atención de servicios IMER resultó en 1:7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2´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n v="0.35416666666666669"/>
    <m/>
    <m/>
    <s v=" "/>
    <s v="&lt;8:30:00"/>
    <s v="MALO"/>
    <s v="El tiempo de atención de servicios IMER resultó en 1:29´ por encima de la meta, dado que existen factores externos que afectan la movilización a las emergencias, dentro de ellos se puede resaltar el aumento del parque automotor de la ciudad."/>
    <s v="De los  servicios de tipología INCENDIOS no se tendrán  en cuenta la tipologia forestal, dada la complejidad de la atención de este tipo de servicios."/>
    <s v=" 0"/>
    <s v=" 0"/>
    <s v="MALO"/>
  </r>
  <r>
    <n v="28"/>
    <x v="3"/>
    <s v="Gestión Integral de Incendios"/>
    <s v="6. Subdirección Operativa"/>
    <x v="0"/>
    <s v="Estadística de atención  de emergencias, incidentes y/o eventos por estación, localidad y fuera del Distrito Capital que fueron atendidos por la UAECOB."/>
    <s v="Establecer la frecuencia, tipo y cantidad de servicios atendidos por la UAECOB que sirvan de insumos para la toma de decisiones"/>
    <s v="Mensual"/>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353"/>
    <n v="3353"/>
    <n v="1"/>
    <s v="86%-100%"/>
    <s v="EXCELENTE"/>
    <s v="Se realizó durante el periodo, la atención de los servicios de emergencia, conforme a las tipologías establecidas en el árbol de servicios de la entidad."/>
    <m/>
    <n v="1"/>
    <n v="3232"/>
    <n v="3232"/>
    <n v="1"/>
    <s v="86%-100%"/>
    <s v="EXCELENTE"/>
    <s v="Se realizó durante el periodo, la atención de los servicios de emergencia, conforme a las tipologías establecidas en el árbol de servicios de la entidad."/>
    <m/>
    <n v="1"/>
    <n v="3004"/>
    <n v="3004"/>
    <n v="1"/>
    <s v="86%-100%"/>
    <s v="EXCELENTE"/>
    <s v="Se realizó durante el periodo, la atención de los servicios de emergencia, conforme a las tipologías establecidas en el árbol de servicios de la entidad."/>
    <m/>
    <n v="1"/>
    <n v="1"/>
    <s v="EXCELENTE"/>
    <n v="1"/>
    <n v="3158"/>
    <n v="3158"/>
    <n v="1"/>
    <s v="86%-100%"/>
    <s v="EXCELENTE"/>
    <s v="Se realizó durante el periodo, la atención de los servicios de emergencia, conforme a las tipologías establecidas en el árbol de servicios de la entidad."/>
    <m/>
    <m/>
    <n v="3211"/>
    <n v="3211"/>
    <n v="1"/>
    <s v="86%-100%"/>
    <s v="EXCELENTE"/>
    <s v="Se realizó durante el periodo, la atención de los servicios de emergencia, conforme a las tipologías establecidas en el árbol de servicios de la entidad."/>
    <m/>
    <m/>
    <n v="3219"/>
    <n v="3219"/>
    <n v="1"/>
    <s v="86%-100%"/>
    <s v="EXCELENTE"/>
    <s v="Se realizó durante el periodo, la atención de los servicios de emergencia, conforme a las tipologías establecidas en el árbol de servicios de la entidad."/>
    <m/>
    <n v="1"/>
    <n v="1"/>
    <s v="EXCELENTE"/>
    <n v="1"/>
    <n v="3255"/>
    <n v="3255"/>
    <n v="1"/>
    <s v="86%-100%"/>
    <s v="EXCELENTE"/>
    <s v="Se realizó durante el periodo, la atención de los servicios de emergencia, conforme a las tipologías establecidas en el árbol de servicios de la entidad."/>
    <m/>
    <n v="1"/>
    <n v="3361"/>
    <n v="3361"/>
    <n v="1"/>
    <s v="86%-100%"/>
    <s v="EXCELENTE"/>
    <s v="Se realizó durante el periodo, la atención de los servicios de emergencia, conforme a las tipologías establecidas en el árbol de servicios de la entidad."/>
    <m/>
    <n v="1"/>
    <n v="3093"/>
    <n v="3093"/>
    <n v="1"/>
    <s v="86%-100%"/>
    <s v="Excelente"/>
    <s v="Se realizó durante el periodo, la atención de los servicios de emergencia, conforme a las tipologías establecidas en el árbol de servicios de la entidad."/>
    <m/>
    <n v="1"/>
    <n v="1"/>
    <x v="0"/>
    <n v="1"/>
    <n v="2755"/>
    <n v="2755"/>
    <n v="1"/>
    <s v="86%-100%"/>
    <s v="EXCELENTE"/>
    <s v="Se realizó durante el periodo, la atención de los servicios de emergencia, conforme a las tipologías establecidas en el árbol de servicios de la entidad."/>
    <m/>
    <n v="1"/>
    <n v="2897"/>
    <n v="2897"/>
    <n v="1"/>
    <s v="86%-100%"/>
    <s v="EXCELENTE"/>
    <s v="Se realizó durante el periodo, la atención de los servicios de emergencia, conforme a las tipologías establecidas en el árbol de servicios de la entidad."/>
    <m/>
    <n v="1"/>
    <n v="3360"/>
    <n v="3360"/>
    <n v="1"/>
    <s v="86%-100%"/>
    <s v="EXCELENTE"/>
    <s v="Se realizó durante el periodo, la atención de los servicios de emergencia, conforme a las tipologías establecidas en el árbol de servicios de la entidad."/>
    <m/>
    <n v="1"/>
    <n v="1"/>
    <s v="EXCELENTE"/>
  </r>
  <r>
    <n v="29"/>
    <x v="0"/>
    <s v="Gestión Integrada"/>
    <s v="7. Subdirección de Gestión Corporativa"/>
    <x v="1"/>
    <s v="Eficacia acciones SIG-MIPG"/>
    <s v="Medir la eficacia de las acciones plantedas para el SIG"/>
    <s v="Trimestral"/>
    <s v="Personal y Tecnológico (Computador)"/>
    <n v="0.8"/>
    <s v="Final de cada trimestre "/>
    <s v="Eficacia"/>
    <s v="(# acciones efectivas en el periodo / # acciones reportadas) * 100%"/>
    <s v="Porcentaje"/>
    <s v="Evidencia cualitativa o cuantitativa de la eficacia de las acciones"/>
    <s v="Trimestral"/>
    <s v="Trimestral"/>
    <s v="&lt;50"/>
    <s v="&gt;=50 y 60%"/>
    <s v="&gt;=61 y 80%"/>
    <s v="&gt;80%"/>
    <s v="Subsistemas del SIG  que cuenten con indicadores"/>
    <s v="Líderes de los Subprocesos SIG_x000a_"/>
    <s v="Coordinación SIG"/>
    <s v="Directivos, Oficina Asesora de Planeación, coordinadores y referentes del SIG"/>
    <m/>
    <m/>
    <m/>
    <s v=" "/>
    <s v="&gt;80%"/>
    <m/>
    <m/>
    <m/>
    <m/>
    <m/>
    <m/>
    <s v=" "/>
    <s v="&gt;80%"/>
    <m/>
    <m/>
    <m/>
    <n v="0.8"/>
    <n v="1"/>
    <n v="8"/>
    <n v="0.125"/>
    <s v="&lt;50"/>
    <s v="MALO"/>
    <s v="Las acciones reportadas en la Ruta de Calidad para el cuarto trimestre, se encuentra con fecha de vencimiento o no reportan avance significativo, por lo tanto, no se puede definir si son efectivas aún. "/>
    <s v="Modificar el indicador acorde con la gestión del proceso para el 2020."/>
    <n v="0.125"/>
    <n v="0.125"/>
    <s v="MALO"/>
    <m/>
    <m/>
    <m/>
    <s v=" "/>
    <s v="&gt;80%"/>
    <m/>
    <m/>
    <m/>
    <m/>
    <m/>
    <m/>
    <s v=" "/>
    <s v="&gt;80%"/>
    <m/>
    <m/>
    <m/>
    <n v="0.8"/>
    <n v="11"/>
    <n v="0"/>
    <s v=" "/>
    <s v="&gt;80%"/>
    <s v="MALO"/>
    <s v="Las acciones reportadas en la Ruta de Calidad para el trimestre no han tenido seguimiento, por lo tanto, no se puede definir si son efectivas aún. Por tal razón el indicador debe ser modificado en su periodicidad a anual."/>
    <s v="Solicitar la modificación de la periodicidad del indicador."/>
    <s v="0"/>
    <s v="0"/>
    <s v="MALO"/>
    <m/>
    <m/>
    <m/>
    <s v=" "/>
    <s v="&gt;80%"/>
    <m/>
    <m/>
    <m/>
    <m/>
    <m/>
    <m/>
    <s v=" "/>
    <s v="&gt;80%"/>
    <m/>
    <m/>
    <m/>
    <n v="0.8"/>
    <n v="0"/>
    <n v="0"/>
    <s v=" "/>
    <s v="&gt;80%"/>
    <s v="REGULAR"/>
    <s v="Se identificaron en la ruta de la calidad las acciones de mejora en el plan de mejoramiento institucional, para los Subprocesos que integra el SIG. "/>
    <s v="Solicitar a los subprocesos con acciones vigentes, celeridad en el cumplimiento de las mismas."/>
    <s v="0"/>
    <s v="0"/>
    <x v="4"/>
    <n v="0.8"/>
    <m/>
    <m/>
    <s v=" "/>
    <s v="&gt;80%"/>
    <m/>
    <m/>
    <m/>
    <n v="0.8"/>
    <m/>
    <m/>
    <s v=" "/>
    <s v="&gt;80%"/>
    <m/>
    <m/>
    <m/>
    <n v="0.8"/>
    <n v="1"/>
    <n v="1"/>
    <n v="1"/>
    <s v="&gt;80%"/>
    <s v="EXCELENTE"/>
    <s v="Se presentó una acción correctiva en el mes de marzo del SIG , a  la oficna de Control interno, la cual es efectiva respecto a la ejecución del plan de acción establecido para la eliminación de las no conformidades detectadas."/>
    <m/>
    <n v="1"/>
    <n v="1"/>
    <s v="EXCELENTE"/>
  </r>
  <r>
    <n v="30"/>
    <x v="0"/>
    <s v="Gestión Asuntos Jurídicos"/>
    <s v="7. Subdirección de Gestión Corporativa"/>
    <x v="0"/>
    <s v="Autos impulsados por abogados"/>
    <s v="medir el cumplimiento de la eficacia de los trabajadores de la Oficina de control interno disciplinarios."/>
    <s v="semestral"/>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semestral"/>
    <s v="Semestral"/>
    <s v="&lt;=7"/>
    <s v="&gt;8 - &lt;11"/>
    <s v="(=)11 y &lt;13"/>
    <s v="(=)13"/>
    <s v="Oficina de Control Interno"/>
    <s v="Asistente Administrativa OCDI"/>
    <s v="Coordinador OCDI"/>
    <s v="Directivos"/>
    <m/>
    <m/>
    <m/>
    <s v=" "/>
    <s v="(=)13"/>
    <m/>
    <m/>
    <m/>
    <m/>
    <m/>
    <m/>
    <s v=" "/>
    <s v="(=)13"/>
    <m/>
    <m/>
    <m/>
    <n v="0.13"/>
    <n v="352"/>
    <n v="29.2"/>
    <n v="12.054794520547945"/>
    <s v="(=)11 y &lt;13"/>
    <s v="BUENO"/>
    <s v="Se cumplieron de manera oportuna las metas establecidas. "/>
    <m/>
    <n v="12.054794520547945"/>
    <n v="12.054794520547945"/>
    <s v="BUENO"/>
    <m/>
    <m/>
    <m/>
    <s v=" "/>
    <s v="(=)13"/>
    <m/>
    <m/>
    <m/>
    <m/>
    <m/>
    <m/>
    <s v=" "/>
    <s v="(=)13"/>
    <m/>
    <m/>
    <m/>
    <m/>
    <m/>
    <m/>
    <s v=" "/>
    <s v="(=)13"/>
    <m/>
    <m/>
    <m/>
    <s v="0"/>
    <s v="0"/>
    <m/>
    <m/>
    <m/>
    <m/>
    <s v=" "/>
    <s v="(=)13"/>
    <m/>
    <m/>
    <m/>
    <m/>
    <m/>
    <m/>
    <s v=" "/>
    <s v="(=)13"/>
    <m/>
    <m/>
    <m/>
    <n v="13"/>
    <n v="384"/>
    <n v="28.33"/>
    <n v="13.554535827744441"/>
    <s v="(=)13"/>
    <s v="Excelente"/>
    <s v="Con excelencia se cumplieron con las metas establecidas."/>
    <s v="N/A"/>
    <n v="13.554535827744441"/>
    <n v="13.554535827744441"/>
    <x v="0"/>
    <n v="13"/>
    <s v="NA"/>
    <s v="NA"/>
    <s v=" "/>
    <s v="(=)13"/>
    <s v="NA"/>
    <s v="NA"/>
    <s v="NA"/>
    <n v="13"/>
    <s v="NA"/>
    <s v="NA"/>
    <s v=" "/>
    <s v="(=)13"/>
    <s v="NA"/>
    <s v="NA"/>
    <s v="NA"/>
    <n v="13"/>
    <s v="NA"/>
    <s v="NA"/>
    <s v=" "/>
    <s v="(=)13"/>
    <s v="NA"/>
    <s v="NA"/>
    <s v="NA"/>
    <s v=" 0"/>
    <s v=" 0"/>
    <m/>
  </r>
  <r>
    <n v="31"/>
    <x v="0"/>
    <s v="Gestión Asuntos Jurídicos"/>
    <s v="7. Subdirección de Gestión Corporativa"/>
    <x v="0"/>
    <s v="Tiempo de respuesta para decisión de quejas."/>
    <s v="oportunidad en los tiempos de respuesta"/>
    <s v="Mensual"/>
    <s v="Personal y Tecnológico (Computador)"/>
    <n v="10"/>
    <s v="Inicio, durante y final del proceso que respuesta"/>
    <s v="Eficiencia"/>
    <s v="Número total de procesos/ Promedio días (fecha de apertura-fecha de acta de reparto)"/>
    <s v="Numero"/>
    <s v="Actas de reparto y libro apertura de procesos."/>
    <s v="Mensual"/>
    <s v="Mensual"/>
    <s v="&gt;15"/>
    <s v="&lt;=15 y &gt;=13"/>
    <s v="&lt;=12 y &gt;=11"/>
    <s v="&lt;=10"/>
    <s v="Oficina de Control Interno"/>
    <s v="Asistente Administrativa OCDI"/>
    <s v="Coordinador OCDI"/>
    <s v="Directivos"/>
    <n v="10"/>
    <n v="11"/>
    <n v="2.58"/>
    <n v="4.2635658914728678"/>
    <s v="&lt;=10"/>
    <s v="EXCELENTE"/>
    <s v="El compromiso del equipo y de la oficina conlleva al cumplimiento efectivo de las metas planteadas para el indicador."/>
    <m/>
    <n v="10"/>
    <n v="12"/>
    <n v="3.83"/>
    <n v="3.133159268929504"/>
    <s v="&lt;=10"/>
    <s v="EXCELENTE"/>
    <s v="El compromiso del equipo y de la oficina conlleva al cumplimiento efectivo de las metas planteadas para el indicador."/>
    <m/>
    <n v="10"/>
    <n v="5"/>
    <n v="2"/>
    <n v="2.5"/>
    <s v="&lt;=10"/>
    <s v="EXCELENTE"/>
    <s v="El compromiso del equipo y de la oficina conlleva al cumplimiento efectivo de las metas planteadas para el indicador. "/>
    <m/>
    <n v="3.2989083868007909"/>
    <n v="3.2989083868007909"/>
    <s v="EXCELENTE"/>
    <n v="10"/>
    <n v="7"/>
    <n v="3.4"/>
    <n v="2.0588235294117649"/>
    <s v="&lt;=10"/>
    <s v="EXCELENTE"/>
    <s v="El compromiso del equipo de la OCID conllevó al cumplimiento efectivo del indicador."/>
    <m/>
    <n v="10"/>
    <n v="5"/>
    <n v="2.8"/>
    <n v="1.7857142857142858"/>
    <s v="&lt;=10"/>
    <s v="EXCELENTE"/>
    <s v="El compromiso del equipo de la OCID conllevó al cumplimiento efectivo del indicador."/>
    <m/>
    <n v="10"/>
    <n v="2"/>
    <n v="1.5"/>
    <n v="1.3333333333333333"/>
    <s v="&lt;=10"/>
    <s v="EXCELENTE"/>
    <s v="El compromiso del equipo de la OCID conllevó al cumplimiento efectivo del indicador."/>
    <m/>
    <n v="1.7259570494864613"/>
    <n v="1.7259570494864613"/>
    <s v="EXCELENTE"/>
    <n v="10"/>
    <n v="6"/>
    <n v="1.6"/>
    <n v="3.75"/>
    <s v="&lt;=10"/>
    <s v="EXCELENTE"/>
    <s v="El compromiso del equipo de la ocdi conllevó al cumplimiento efectivo del indicador"/>
    <s v="N/A"/>
    <n v="10"/>
    <n v="14"/>
    <n v="3.19"/>
    <n v="4.3887147335423196"/>
    <s v="&lt;=10"/>
    <s v="EXCELENTE"/>
    <s v="El compromiso del equipo de la ocdi conllevó al cumplimiento efectivo del indicador"/>
    <s v="N/A"/>
    <n v="10"/>
    <n v="8"/>
    <n v="3.6"/>
    <n v="2.2222222222222223"/>
    <s v="&lt;=10"/>
    <s v="Excelente"/>
    <s v="El compromiso del equipo de la ocdi conllevó al cumplimiento efectivo del indicador"/>
    <s v="N/A"/>
    <n v="3.4536456519215135"/>
    <n v="3.4536456519215135"/>
    <x v="0"/>
    <n v="10"/>
    <n v="3"/>
    <n v="1.5"/>
    <n v="2"/>
    <s v="&lt;=10"/>
    <s v="EXCELENTE"/>
    <s v="EL COMPROMISO DEL EQUIPO DE LA OCDI CONLLEVÓ AL CUMPLIMIENTO EFECTIVO DEL INDICADOR "/>
    <m/>
    <n v="10"/>
    <n v="7"/>
    <n v="3"/>
    <n v="2.3333333333333335"/>
    <s v="&lt;=10"/>
    <s v="EXCELENTE"/>
    <s v="EL COMPROMISO DEL EQUIPO DE LA OCDI CONLLEVÓ AL CUMPLIMIENTO EFECTIVO DEL INDICADOR "/>
    <m/>
    <n v="10"/>
    <n v="4"/>
    <n v="2"/>
    <n v="2"/>
    <s v="&lt;=10"/>
    <s v="EXCELENTE"/>
    <s v="EL COMPROMISO DEL EQUIPO DE LA OCDI CONLLEVÓ AL CUMPLIMIENTO EFECTIVO DEL INDICADOR "/>
    <m/>
    <n v="2.1111111111111112"/>
    <n v="2.1111111111111112"/>
    <s v="EXCELENTE"/>
  </r>
  <r>
    <n v="32"/>
    <x v="0"/>
    <s v="Gestión de PQRS"/>
    <s v="7. Subdirección de Gestión Corporativa"/>
    <x v="0"/>
    <s v="Medición del nivel de satisfacción general del ciudadano en los puntos de atención de la UAECOB."/>
    <s v="Medir el nivel de satisfacción en cuanto a tiempo de respuesta, claridad de la información y trato digno. En el punto principal y red CADE"/>
    <s v="Trimestral"/>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0.9"/>
    <m/>
    <m/>
    <n v="0.996"/>
    <s v="&gt;=95 %"/>
    <s v="EXCELENTE"/>
    <s v="Se cumple con la meta establecida durante el periodo de reporte, de acuerdo con las 229 encuestas realizadas, identificando que 228 ciudadanos respondieron positivamente al ejercicio del resultado de la atención presencial en los puntos donde atiende la entidad, por lo anterior, existe un cumplimiento por encima de la meta establecida para el reporte en el primer trimestre con un 99,6%, mejorando el resultado dado que el anterior fue de  95,7% , aumentando el promedio en 3,9%, el cual indica el compromiso del equipo de trabajo del proceso GSC. "/>
    <m/>
    <n v="0.996"/>
    <n v="0.996"/>
    <s v="EXCELENTE"/>
    <m/>
    <m/>
    <m/>
    <s v=" "/>
    <s v="&gt;=95 %"/>
    <m/>
    <m/>
    <m/>
    <m/>
    <m/>
    <m/>
    <s v=" "/>
    <s v="&gt;=95 %"/>
    <m/>
    <m/>
    <m/>
    <n v="0.9"/>
    <n v="0.95689999999999997"/>
    <m/>
    <s v=" "/>
    <s v="&gt;=95 %"/>
    <s v="EXCELENTE"/>
    <s v="Se cumple con la meta establecida durante el periodo de reporte, de acuerdo con las 170 encuestas realizadas, identificando que 163 ciudadanos respondieron positivamente al ejercicio del resultado de la atención presencial en los puntos donde atiende la entidad, por lo anterior, existe un cumplimiento por encima de la meta establecida para el reporte en el primer trimestre con un 95,7%."/>
    <m/>
    <s v="0"/>
    <s v="0"/>
    <s v="EXCELENTE"/>
    <m/>
    <m/>
    <m/>
    <s v=" "/>
    <s v="&gt;=95 %"/>
    <m/>
    <m/>
    <m/>
    <m/>
    <m/>
    <m/>
    <s v=" "/>
    <s v="&gt;=95 %"/>
    <m/>
    <m/>
    <m/>
    <n v="0.9"/>
    <n v="0.96899999999999997"/>
    <m/>
    <s v=" "/>
    <s v="&gt;=95 %"/>
    <s v="Excelente"/>
    <s v="Se cumple con la meta establecida durante el periodo de reporte, de acuerdo con las 150 encuestas realizadas, identificando que 145 ciudadanos respondieron positivamente al ejercicio del resultado de la atención presencial en los puntos donde atiende la entidad, por lo anterior, existe un cumplimiento por encima de la meta establecida para el reporte en el primer trimestre con un 96,9%   "/>
    <s v="N/A"/>
    <s v="0"/>
    <s v="0"/>
    <x v="0"/>
    <n v="0.9"/>
    <m/>
    <m/>
    <s v=" "/>
    <s v="&gt;=95 %"/>
    <m/>
    <m/>
    <m/>
    <n v="0.9"/>
    <m/>
    <m/>
    <s v=" "/>
    <s v="&gt;=95 %"/>
    <m/>
    <m/>
    <m/>
    <n v="0.9"/>
    <m/>
    <m/>
    <s v=" "/>
    <s v="&gt;=95 %"/>
    <s v="EXCELENTE"/>
    <s v="Se cumple con la meta establecida durante el periodo de reporte, de acuerdo con las 53 encuestas realizadas, identificando que 53 ciudadanos respondieron positivamente al ejercicio del resultado de la atención presencial en los puntos donde atiende la entidad, por lo anterior, existe un cumplimiento por encima de la meta establecida para el reporte en el primer trimestre con un 98,74%   "/>
    <m/>
    <s v=" 0"/>
    <s v=" 0"/>
    <s v="EXCELENTE"/>
  </r>
  <r>
    <n v="33"/>
    <x v="0"/>
    <s v="Gestión de PQRS"/>
    <s v="7. Subdirección de Gestión Corporativa"/>
    <x v="1"/>
    <s v="Oportunidad de las respuestas de los PQRS ingresados a la entidad, y serados en el aplicativo SDQS"/>
    <s v="Medir la oportunidad de respuesta al ciudadano, de acuerdo a los tiempos de Ley "/>
    <s v="Trimestral"/>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s v=" "/>
    <s v="&gt;=95 %"/>
    <m/>
    <m/>
    <m/>
    <m/>
    <m/>
    <m/>
    <s v=" "/>
    <s v="&gt;=95 %"/>
    <m/>
    <m/>
    <m/>
    <n v="1"/>
    <n v="96"/>
    <n v="106"/>
    <n v="0.90566037735849059"/>
    <s v=" =89% Y &lt;95%"/>
    <s v="BUENO"/>
    <s v="Verificando la información, se puede determinar que, de las 106 peticiones registradas, ocho (8) peticiones faltan por responder en términos para un total de efectividad del 91%."/>
    <m/>
    <n v="0.90566037735849059"/>
    <n v="0.90566037735849059"/>
    <s v="BUENO"/>
    <m/>
    <m/>
    <m/>
    <s v=" "/>
    <s v="&gt;=95 %"/>
    <m/>
    <m/>
    <m/>
    <m/>
    <m/>
    <m/>
    <s v=" "/>
    <s v="&gt;=95 %"/>
    <m/>
    <m/>
    <m/>
    <n v="1"/>
    <n v="19"/>
    <n v="24"/>
    <n v="0.79166666666666663"/>
    <s v="&gt;=95 %"/>
    <s v="MALO"/>
    <s v="Verificando la información, se puede determinar que, de las peticiones registradas, es decir 24, las restantes 5 faltan por responder en términos para un total de efectividad del 79%."/>
    <m/>
    <n v="0.79166666666666663"/>
    <n v="0.79166666666666663"/>
    <s v="MALO"/>
    <m/>
    <m/>
    <m/>
    <s v=" "/>
    <s v="&gt;=95 %"/>
    <m/>
    <m/>
    <m/>
    <m/>
    <m/>
    <m/>
    <s v=" "/>
    <s v="&gt;=95 %"/>
    <m/>
    <m/>
    <m/>
    <n v="1"/>
    <n v="69"/>
    <n v="79"/>
    <n v="0.87341772151898733"/>
    <s v="&gt;=95 %"/>
    <s v="BUENO"/>
    <s v="Verificando la información, se puede determinar que de 79 peticiones faltan en términos legales 10 por responder, con un cumplimiento del 87% del total, pero hay que tener en cuenta que las que faltan son en términos legales."/>
    <s v="N/A"/>
    <n v="0.87341772151898733"/>
    <n v="0.87341772151898733"/>
    <x v="3"/>
    <n v="1"/>
    <m/>
    <m/>
    <s v=" "/>
    <s v="&gt;=95 %"/>
    <m/>
    <m/>
    <m/>
    <n v="1"/>
    <m/>
    <m/>
    <s v=" "/>
    <s v="&gt;=95 %"/>
    <m/>
    <m/>
    <m/>
    <n v="1"/>
    <n v="77"/>
    <n v="85"/>
    <n v="0.90588235294117647"/>
    <s v="&gt;=95 %"/>
    <s v="BUENO"/>
    <s v="Se cumple con las respuestas en términos de Ley, donde se recibió en el trimestre 85 peticiones quedando por responder 8  requerimientos que se encuentran en los tiempos de oportunidad según lo que contempla la norma, cumpliendo con el 91% de las respuestas en mención."/>
    <m/>
    <n v="0.90588235294117647"/>
    <n v="0.90588235294117647"/>
    <s v="BUENO"/>
  </r>
  <r>
    <n v="34"/>
    <x v="0"/>
    <s v="Gestión de PQRS"/>
    <s v="7. Subdirección de Gestión Corporativa"/>
    <x v="1"/>
    <s v="Satisfacción ciudadana, frente a la respuesta de fondo "/>
    <s v="Medir la satisfacción ciudadana, frente a la respuesta generada "/>
    <s v="Trimestral"/>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s v=" "/>
    <s v="&gt;=90 %"/>
    <m/>
    <m/>
    <m/>
    <m/>
    <m/>
    <m/>
    <s v=" "/>
    <s v="&gt;=90 %"/>
    <m/>
    <m/>
    <m/>
    <n v="0.9"/>
    <m/>
    <m/>
    <n v="1"/>
    <s v="&gt;=90 %"/>
    <s v="EXCELENTE"/>
    <s v="De acuerdo con el periodo reportado, para el IV trimestre reaccionó con el crecimiento del indicador de satisfacción a las preguntas de las PQRS, el cual, se cumple con la meta por encima del 90%, donde se reporta un total de 100% en comparación al periodo anterior con el 96,7%, mejorando en 3,3%, llegando al máximo obtenido en el mencionado periodo, cabe aclarar que los meses de reporte son septiembre, octubre y noviembre de 2019, teniendo en cuenta que para hacer la encuesta es mes vencido."/>
    <m/>
    <n v="1"/>
    <n v="1"/>
    <s v="EXCELENTE"/>
    <m/>
    <m/>
    <m/>
    <s v=" "/>
    <s v="&gt;=90 %"/>
    <m/>
    <m/>
    <m/>
    <m/>
    <m/>
    <m/>
    <s v=" "/>
    <s v="&gt;=90 %"/>
    <m/>
    <m/>
    <m/>
    <n v="0.9"/>
    <n v="0.9"/>
    <n v="0.9"/>
    <n v="1"/>
    <s v="&gt;=90 %"/>
    <s v="EXCELENTE"/>
    <s v="De acuerdo con el periodo repostado se nota una baja en el indicador de satisfacción a las preguntas de las PQRS, sin embargo, se cumple con la meta por encima del 90%, el cual para el periodo se reporta un total de 96,7%, de igual forma hay que realizar un análisis de la baja porcentual en comparación al periodo anterior._x000a_Para este proceso se tiene en cuenta los meses de junio, julio y agosto, Informes de satisfacción. "/>
    <m/>
    <n v="1"/>
    <n v="1"/>
    <s v="EXCELENTE"/>
    <m/>
    <m/>
    <m/>
    <s v=" "/>
    <s v="&gt;=90 %"/>
    <m/>
    <m/>
    <m/>
    <m/>
    <m/>
    <m/>
    <s v=" "/>
    <s v="&gt;=90 %"/>
    <m/>
    <m/>
    <m/>
    <n v="0.9"/>
    <n v="0.93700000000000006"/>
    <m/>
    <s v=" "/>
    <s v="&gt;=90 %"/>
    <s v="Excelente"/>
    <s v="De acuerdo con el periodo repostado se nota una baja en el indicador de satisfacción a las preguntas de las PQRS, sin embargo, se cumple con la meta por encima del 90%, el cual para el periodo se reporta un total de 93,7%, de igual forma hay que realizar un análisis de la baja porcentual en comparación al periodo anterior."/>
    <s v="N/A"/>
    <s v="0"/>
    <s v="0"/>
    <x v="0"/>
    <n v="0.9"/>
    <m/>
    <m/>
    <s v=" "/>
    <s v="&gt;=90 %"/>
    <m/>
    <m/>
    <m/>
    <n v="0.9"/>
    <m/>
    <m/>
    <s v=" "/>
    <s v="&gt;=90 %"/>
    <m/>
    <m/>
    <m/>
    <n v="0.9"/>
    <m/>
    <m/>
    <s v=" "/>
    <s v="&gt;=90 %"/>
    <s v="EXCELENTE"/>
    <s v="Se cumple con la meta establecida durante el periodo de reporte, de acuerdo a lo que respondieron los ciudadanos, es decir, los encuestados con respuesta positiva constituye a 100%, este reporte se genera con las bases de datos de enero y febrero 2019"/>
    <m/>
    <s v=" 0"/>
    <s v=" 0"/>
    <s v="EXCELENTE"/>
  </r>
  <r>
    <n v="35"/>
    <x v="0"/>
    <s v="Gestion integrada"/>
    <s v="7. Subdirección de Gestión Corporativa"/>
    <x v="0"/>
    <s v="Cumplimiento del programa de capacitación PIGA en la UAECOB"/>
    <s v="Socializar al personal de la UAECOB, en el ahorro y uso eficiente de los recursos (agua, energía, gas y papel)"/>
    <s v="Trimestral"/>
    <s v="Personal y Tecnológico (Computador)"/>
    <n v="1"/>
    <s v="Seguimiento al cronograma de capacitación "/>
    <s v="Eficacia"/>
    <s v="(Número capacitaciones  realizadas / Número de capacitaciones programadas) *100"/>
    <s v="Porcentaje"/>
    <s v="Actas de asistencia y desarrollo de la metodología planificada."/>
    <s v="Trimestral"/>
    <s v="Trimestral"/>
    <s v="&lt;50%"/>
    <s v="&gt;51 y &lt; 80"/>
    <s v=" =80 Y &lt;100"/>
    <n v="1"/>
    <s v="Gestión Ambiental"/>
    <s v="Profesional de Gestión Ambiental"/>
    <s v="Coordinación de Gestión Ambiental"/>
    <s v="Profesional de Gestión Ambienta, Coordinación de Gestión Ambiental, Control Interno, Oficina Asesora de Planeación, Entes de Control, Gestión Administrativa"/>
    <m/>
    <m/>
    <m/>
    <s v=" "/>
    <n v="1"/>
    <m/>
    <m/>
    <m/>
    <m/>
    <m/>
    <m/>
    <s v=" "/>
    <n v="1"/>
    <m/>
    <m/>
    <m/>
    <n v="1"/>
    <n v="18"/>
    <n v="18"/>
    <n v="1"/>
    <n v="1"/>
    <s v="EXCELENTE"/>
    <s v="Se programaron y se realizaron 18 capacitaciones a las estaciones y edificio comando (una (1) por cada estación), sobre uso eficiente de los recursos agua, energía, papel y gas."/>
    <m/>
    <n v="1"/>
    <n v="1"/>
    <s v="EXCELENTE"/>
    <m/>
    <m/>
    <m/>
    <s v=" "/>
    <n v="1"/>
    <m/>
    <m/>
    <m/>
    <m/>
    <m/>
    <m/>
    <s v=" "/>
    <n v="1"/>
    <m/>
    <m/>
    <m/>
    <n v="1"/>
    <n v="18"/>
    <n v="18"/>
    <n v="1"/>
    <n v="1"/>
    <s v="EXCELENTE"/>
    <s v="Se realizó una jornada de socialización al personal de la UAECOB, en el ahorro y uso eficiente de los recursos (agua, energía, gas y papel) en las 18 sedes."/>
    <m/>
    <n v="1"/>
    <n v="1"/>
    <s v="EXCELENTE"/>
    <n v="1"/>
    <m/>
    <m/>
    <s v=" "/>
    <n v="1"/>
    <m/>
    <m/>
    <m/>
    <m/>
    <m/>
    <m/>
    <s v=" "/>
    <n v="1"/>
    <m/>
    <m/>
    <m/>
    <n v="1"/>
    <n v="17"/>
    <n v="17"/>
    <n v="1"/>
    <n v="1"/>
    <s v="Excelente"/>
    <s v="Se realizaron las capacitaciones programadas para el trimestre, sobre los programas de gestión Ambiental para el ahorro de los recursos y manejo de residuos."/>
    <s v="N/A"/>
    <n v="1"/>
    <n v="1"/>
    <x v="0"/>
    <n v="1"/>
    <m/>
    <m/>
    <s v=" "/>
    <n v="1"/>
    <m/>
    <m/>
    <m/>
    <n v="1"/>
    <m/>
    <m/>
    <s v=" "/>
    <n v="1"/>
    <m/>
    <m/>
    <m/>
    <n v="1"/>
    <n v="17"/>
    <n v="17"/>
    <n v="1"/>
    <n v="1"/>
    <s v="EXCELENTE"/>
    <s v="Se realizaron las capacitaciones programadas para el trimestre, sobre los programas de gestión Ambiental para el ahorro de los recursos y manejo de residuos."/>
    <m/>
    <n v="1"/>
    <n v="1"/>
    <s v="EXCELENTE"/>
  </r>
  <r>
    <n v="36"/>
    <x v="0"/>
    <s v="Gestión Financiera"/>
    <s v="7. Subdirección de Gestión Corporativa"/>
    <x v="0"/>
    <s v="Cuentas rechazadas por el área financiera"/>
    <s v="verificar el cumplimiento de los requisitos para la presentación y tramite de las cuentas de cobro de la UAECOB"/>
    <s v="Mensual"/>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0"/>
    <n v="599"/>
    <n v="0"/>
    <s v="&lt;1%"/>
    <s v="EXCELENTE"/>
    <s v="En este mes no se presentaron devoluciones por escrito, dado que las correcciones solicitadas por correo fueron tramitadas en su momento."/>
    <m/>
    <n v="0.01"/>
    <n v="0"/>
    <n v="573"/>
    <n v="0"/>
    <s v="&lt;1%"/>
    <s v="EXCELENTE"/>
    <s v="En noviembre no se efectuó devoluciones por parte del área, las correcciones solicitadas se efectuaron vía correo y fueron tramitadas en su momento."/>
    <m/>
    <n v="0.01"/>
    <n v="2"/>
    <n v="634"/>
    <n v="3.1545741324921135E-3"/>
    <s v="&lt;1%"/>
    <s v="EXCELENTE"/>
    <s v="Al cierre de la vigencia se efectuaron dos devoluciones por escrito por parte del área, las demás correcciones solicitadas vía correo fueron tramitadas en su momento."/>
    <m/>
    <n v="1.0515247108307045E-3"/>
    <n v="1.0515247108307045E-3"/>
    <s v="EXCELENTE"/>
    <n v="0.01"/>
    <n v="0"/>
    <n v="393"/>
    <n v="0"/>
    <s v="&lt;1%"/>
    <s v="EXCELENTE"/>
    <s v="No se presentó rechazos por parte del área Financiera en este mes, las correcciones solicitadas vía correo fueron tramitadas en su momento. "/>
    <m/>
    <n v="0.01"/>
    <n v="0"/>
    <n v="386"/>
    <n v="0"/>
    <s v="&lt;1%"/>
    <s v="EXCELENTE"/>
    <s v="En agosto no se presentó devoluciones por escrito por parte del área, las correcciones solicitadas vía correo fueron tramitadas en su momento."/>
    <m/>
    <n v="0.01"/>
    <n v="0"/>
    <n v="542"/>
    <n v="0"/>
    <s v="&lt;1%"/>
    <s v="EXCELENTE"/>
    <s v="En este mes no se presentó devoluciones por escrito por parte del área, las correcciones solicitada por correo fueron tramitadas en su momento."/>
    <m/>
    <n v="0"/>
    <n v="0"/>
    <s v="EXCELENTE"/>
    <n v="0.01"/>
    <n v="0"/>
    <n v="342"/>
    <n v="0"/>
    <s v="&lt;1%"/>
    <s v="EXCELENTE"/>
    <s v="En lo que respecta al mes de abril no se efectuó devoluciones por escrito, teniendo en cuenta que las correcciones solicitadas por correo fueron tramitadas en su momento."/>
    <m/>
    <n v="0.01"/>
    <n v="0"/>
    <n v="374"/>
    <n v="0"/>
    <s v="&lt;1%"/>
    <s v="EXCELENTE"/>
    <s v="Para el mes de mayo no se efectuaron devoluciones por escrito por parte del área, las correcciones solicitadas por correo fueron tramitadas en su momento."/>
    <m/>
    <n v="0.01"/>
    <n v="0"/>
    <n v="375"/>
    <n v="0"/>
    <s v="&lt;1%"/>
    <s v="Excelente"/>
    <s v="En junio no fue necesario efectuar devoluciones por escrito por parte del área, las correcciones solicitadas por correo se tramitaron en su momento."/>
    <s v="N/A"/>
    <n v="0"/>
    <n v="0"/>
    <x v="0"/>
    <n v="0.01"/>
    <n v="0"/>
    <n v="4"/>
    <n v="0"/>
    <s v="&lt;1%"/>
    <s v="EXCELENTE"/>
    <s v="En el mes de enero no se presentaron rechazos por parte del área Financiera, lo anterior teniendo en cuenta que en este mes no se tramitan cuentas por cuanto las reservas se aprueban a final de mes.   "/>
    <m/>
    <n v="0.01"/>
    <n v="0"/>
    <n v="415"/>
    <n v="0"/>
    <s v="&lt;1%"/>
    <s v="EXCELENTE"/>
    <s v="En este mes no se presentó devoluciones por escrito por parte del área, teniendo en cuenta que las correciones solicitadas por correo fueron tramitada en su momento."/>
    <m/>
    <n v="0.01"/>
    <n v="0"/>
    <n v="339"/>
    <n v="0"/>
    <s v="&lt;1%"/>
    <s v="EXCELENTE"/>
    <s v="En el mes marzo no se presentó devolución por escrito por parte del área, teniendo en cuenta que las correciones solicitadas por correo no fue tramitada en su momento."/>
    <m/>
    <n v="0"/>
    <n v="0"/>
    <s v="EXCELENTE"/>
  </r>
  <r>
    <n v="37"/>
    <x v="0"/>
    <s v="Gestión Financiera"/>
    <s v="7. Subdirección de Gestión Corporativa"/>
    <x v="0"/>
    <s v="Pagos de cuentas de cobro rechazados por la tesorería distrital"/>
    <s v="Revisar y mantener actualizado los datos y estado de las cuentas bancarias minimizar el rechazo de los pagos."/>
    <s v="Mensual"/>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3"/>
    <n v="599"/>
    <n v="5.008347245409015E-3"/>
    <n v="0.01"/>
    <s v="BUENO"/>
    <s v="Para el mes de octubre se presentaron tres rechazos por parte de la Tesorería Distrital, el número de la cuenta no es válido."/>
    <m/>
    <n v="0.01"/>
    <n v="7"/>
    <n v="573"/>
    <n v="1.2216404886561954E-2"/>
    <s v="&lt;1%"/>
    <s v="BUENO"/>
    <s v="En noviembre se presentó unos rechazos por parte de la Tesorería Distrital, cambio en la razón social de Citi Bank. "/>
    <m/>
    <n v="0.01"/>
    <n v="1"/>
    <n v="632"/>
    <n v="1.5822784810126582E-3"/>
    <s v="&lt;1%"/>
    <s v="EXCELENTE"/>
    <s v="La Tesorería Distrital en el mes de diciembre generó un rechazo por número de la cuenta erróneo."/>
    <m/>
    <n v="6.269010204327876E-3"/>
    <n v="6.269010204327876E-3"/>
    <s v="EXCELENTE"/>
    <n v="0.01"/>
    <n v="2"/>
    <n v="393"/>
    <n v="5.0890585241730284E-3"/>
    <s v="&lt;1%"/>
    <s v="BUENO"/>
    <s v="En este mes se presentó dos rechazos por parte de la Tesorería, cuenta invalida y cuenta no abierta."/>
    <m/>
    <n v="0.01"/>
    <n v="3"/>
    <n v="386"/>
    <n v="7.7720207253886009E-3"/>
    <s v="&lt;1%"/>
    <s v="BUENO"/>
    <s v="En lo que respecta a este mes de agosto se presentó tres rechazos por parte de la Tesorería Distrital. Por cuentas erradas o bloqueadas."/>
    <m/>
    <n v="0.01"/>
    <n v="0"/>
    <n v="542"/>
    <n v="0"/>
    <s v="&lt;1%"/>
    <s v="EXCELENTE"/>
    <s v="En septiembre no se presentó rechazos por parte de la Tesorería Distrital."/>
    <m/>
    <n v="4.2870264165205431E-3"/>
    <n v="4.2870264165205431E-3"/>
    <s v="EXCELENTE"/>
    <n v="0.01"/>
    <n v="1"/>
    <n v="342"/>
    <n v="2.9239766081871343E-3"/>
    <s v="&lt;1%"/>
    <s v="EXCELENTE"/>
    <s v="Para el mes de abril se presentó un rechazo por parte de la Tesoreria Distrital, cuenta no existe."/>
    <m/>
    <n v="0.01"/>
    <n v="0"/>
    <n v="374"/>
    <n v="0"/>
    <s v="&lt;1%"/>
    <s v="EXCELENTE"/>
    <s v="En mayo no se presentó rechazos por parte de la Tesorería Distrital."/>
    <m/>
    <n v="0.01"/>
    <n v="2"/>
    <n v="375"/>
    <n v="5.3333333333333332E-3"/>
    <s v="&lt;1%"/>
    <s v="Excelente"/>
    <s v="Respecto al mes de junio se presentó dos rechazos por parte de la Tesorería Distrital por cuentas erróneas."/>
    <s v="N/A"/>
    <n v="2.7524366471734889E-3"/>
    <n v="2.7524366471734889E-3"/>
    <x v="0"/>
    <n v="0.01"/>
    <n v="0"/>
    <n v="4"/>
    <n v="0"/>
    <s v="&lt;1%"/>
    <s v="EXCELENTE"/>
    <s v="No se presentó ningun rechazo por parte de la Tesoreria en enero."/>
    <m/>
    <n v="0.01"/>
    <n v="4"/>
    <n v="415"/>
    <n v="9.6385542168674707E-3"/>
    <s v="&lt;1%"/>
    <s v="EXCELENTE"/>
    <s v="Se presentaron cuatro rechazos por parte de la Tesoreria en febrero, por cuentas inactivas y por topes."/>
    <m/>
    <n v="0.01"/>
    <n v="3"/>
    <n v="339"/>
    <n v="8.8495575221238937E-3"/>
    <s v="&lt;1%"/>
    <s v="EXCELENTE"/>
    <s v="En marzo se presentó tres rechazos por parte de la Tesoreria Distrital, la cuanta no corresponde al tercero."/>
    <m/>
    <n v="6.1627039129971209E-3"/>
    <n v="6.1627039129971209E-3"/>
    <s v="EXCELENTE"/>
  </r>
  <r>
    <n v="38"/>
    <x v="0"/>
    <s v="Gestión Financiera"/>
    <s v="7. Subdirección de Gestión Corporativa"/>
    <x v="1"/>
    <s v="Giros realizados"/>
    <s v="Medir la ejecución real de la entidad (Para mostrar la relación con lo ejecutado y mostrar avance significativo)"/>
    <s v="Trimestral"/>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s v=" "/>
    <s v="&gt;95%"/>
    <m/>
    <m/>
    <m/>
    <m/>
    <m/>
    <m/>
    <s v=" "/>
    <s v="&gt;95%"/>
    <m/>
    <m/>
    <m/>
    <n v="0.9"/>
    <n v="93120254800"/>
    <n v="116392266646"/>
    <n v="0.80005534287960545"/>
    <s v="&gt;80 y &lt; 94%"/>
    <s v="BUENO"/>
    <s v="Al termino del año se giró el 80,01% de los compromisos contraídos, teniendo en cuenta que el 35% de la inversión se ejecutó en el mes de diciembre."/>
    <m/>
    <n v="0.80005534287960545"/>
    <n v="0.80005534287960545"/>
    <s v="BUENO"/>
    <n v="0.9"/>
    <m/>
    <m/>
    <s v=" "/>
    <s v="&gt;95%"/>
    <m/>
    <m/>
    <m/>
    <n v="0.9"/>
    <m/>
    <m/>
    <s v=" "/>
    <s v="&gt;95%"/>
    <m/>
    <m/>
    <m/>
    <n v="0.9"/>
    <n v="54811119748"/>
    <n v="68828360678"/>
    <n v="0.79634498349340443"/>
    <s v="&gt;95%"/>
    <s v="BUENO"/>
    <s v="Con corte a este trimestre se giró el 79,63% de los compromisos del mismo periodo, esto corresponde a la dinámica de la unidad y los contratos suscritos."/>
    <m/>
    <n v="0.79634498349340443"/>
    <n v="0.79634498349340443"/>
    <s v="BUENO"/>
    <n v="0.9"/>
    <m/>
    <m/>
    <s v=" "/>
    <s v="&gt;95%"/>
    <m/>
    <m/>
    <m/>
    <n v="0.9"/>
    <m/>
    <m/>
    <s v=" "/>
    <s v="&gt;95%"/>
    <m/>
    <m/>
    <m/>
    <n v="0.9"/>
    <n v="36016123865"/>
    <n v="49731675613"/>
    <n v="0.72420893567449562"/>
    <s v="&gt;95%"/>
    <s v="REGULAR"/>
    <s v="Para el segundo trimestre se ha girado el 72,42% de los compromisos de lo corrido del año, que corresponde al normal funcionamiento de la Entidad."/>
    <s v="N/A"/>
    <n v="0.72420893567449562"/>
    <n v="0.72420893567449562"/>
    <x v="1"/>
    <n v="0.9"/>
    <m/>
    <m/>
    <s v=" "/>
    <s v="&gt;95%"/>
    <m/>
    <m/>
    <m/>
    <n v="0.9"/>
    <m/>
    <m/>
    <s v=" "/>
    <s v="&gt;95%"/>
    <m/>
    <m/>
    <m/>
    <n v="0.9"/>
    <n v="12733892542"/>
    <n v="26990746630"/>
    <n v="0.47178733943752338"/>
    <s v="&gt;95%"/>
    <s v="MALO"/>
    <s v="En el primer trimestre se giró el 47,18% de los compromisos del mismo periodo, estos pagos corresponde basicamente a nómina y aportes, servicios públicos y contratistas."/>
    <m/>
    <n v="0.47178733943752338"/>
    <n v="0.47178733943752338"/>
    <s v="MALO"/>
  </r>
  <r>
    <n v="39"/>
    <x v="0"/>
    <s v="Gestión Financiera"/>
    <s v="7. Subdirección de Gestión Corporativa"/>
    <x v="1"/>
    <s v="Reservas giradas"/>
    <s v="Que pasivos exigibles (cuentas susceptibles de pago posteriormente)  que Voy a generar"/>
    <s v="Trimestral"/>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s v=" "/>
    <s v="&gt;95%"/>
    <m/>
    <m/>
    <m/>
    <m/>
    <m/>
    <m/>
    <s v=" "/>
    <s v="&gt;95%"/>
    <m/>
    <m/>
    <m/>
    <n v="1"/>
    <n v="16363483386"/>
    <n v="24381733204"/>
    <n v="0.67113700445690427"/>
    <s v=" &gt; 51% y &lt; 79%"/>
    <s v="REGULAR"/>
    <s v="A 31 de diciembre se canceló solo el 67,11% de las reservas, por lo anterior, se generaron $7,987´9 millones de pasivos exigibles."/>
    <m/>
    <n v="0.67113700445690427"/>
    <n v="0.67113700445690427"/>
    <s v="REGULAR"/>
    <n v="1"/>
    <m/>
    <m/>
    <s v=" "/>
    <s v="&gt;95%"/>
    <m/>
    <m/>
    <m/>
    <n v="1"/>
    <m/>
    <m/>
    <s v=" "/>
    <s v="&gt;95%"/>
    <m/>
    <m/>
    <m/>
    <n v="1"/>
    <n v="15528067837"/>
    <n v="24381733204"/>
    <n v="0.63687301091673454"/>
    <s v="&gt;95%"/>
    <s v="REGULAR"/>
    <s v="Al término del tercer trimestre se ha cancelado el 63,69% de las reservas presupuestadas, se espera que en lo que resta del año los pagos superen el 90%. "/>
    <m/>
    <n v="0.63687301091673454"/>
    <n v="0.63687301091673454"/>
    <s v="REGULAR"/>
    <n v="1"/>
    <m/>
    <m/>
    <s v=" "/>
    <s v="&gt;95%"/>
    <m/>
    <m/>
    <m/>
    <n v="1"/>
    <m/>
    <m/>
    <s v=" "/>
    <s v="&gt;95%"/>
    <m/>
    <m/>
    <m/>
    <n v="1"/>
    <n v="11686211763"/>
    <n v="24381733204"/>
    <n v="0.47930192924442272"/>
    <s v="&gt;95%"/>
    <s v="REGULAR"/>
    <s v="En este primer semestre se pagó el 47,93% de las reservas, se espera cancelar la mayor parte en el tercer trimestre. "/>
    <s v="N/A"/>
    <n v="0.47930192924442272"/>
    <n v="0.47930192924442272"/>
    <x v="4"/>
    <n v="1"/>
    <m/>
    <m/>
    <s v=" "/>
    <s v="&gt;95%"/>
    <m/>
    <m/>
    <m/>
    <n v="1"/>
    <m/>
    <m/>
    <s v=" "/>
    <s v="&gt;95%"/>
    <m/>
    <m/>
    <m/>
    <n v="1"/>
    <n v="6589371512"/>
    <n v="24381733204"/>
    <n v="0.27025853563679247"/>
    <s v="&gt;95%"/>
    <s v="MALO"/>
    <s v="En lo que va corrido del año se ha pagado el 27,03% de las reservas, de acuerdo a los plazos contractuales se espera que en el primer semestre se cancele más del 70%. "/>
    <m/>
    <n v="0.27025853563679247"/>
    <n v="0.27025853563679247"/>
    <s v="MALO"/>
  </r>
  <r>
    <n v="40"/>
    <x v="0"/>
    <s v="Gestión Financiera"/>
    <s v="7. Subdirección de Gestión Corporativa"/>
    <x v="1"/>
    <s v="Disponibilidades presupuestales por comprometer"/>
    <s v="Medir el nivel de disponibidades presupuestales sin comprometer"/>
    <s v="Mensual"/>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18175317036"/>
    <n v="94893106464"/>
    <n v="0.1915346405367733"/>
    <s v="&lt;15%"/>
    <s v="EXCELENTE"/>
    <s v="Con corte al mes de octubre está pendiente de comprometer el 19,15% de las disponibilidades solicitadas, que corresponde  al proceso de estudios y diseños obra de Ferias, la adquisición de equipos de radio comunicación, implementación sistema misional, actualización tecnológica de la Sala Crisis, la compra de vehículos operativos y adquisición de drones."/>
    <m/>
    <n v="0.15"/>
    <n v="15532840772"/>
    <n v="101167144743"/>
    <n v="0.15353641551769459"/>
    <s v="&lt;15%"/>
    <s v="EXCELENTE"/>
    <s v="Para el mes de noviembre está pendiente de comprometer el 15,35% de las disponibilidades solicitadas, la mayor parte corresponde al proceso de estudios y diseños obra de Ferias, la adquisición de equipos de radio comunicación, implementación sistema misional, actualización tecnológica de la Sala Crisis, la compra de vehículos operativos y adquisición de drones."/>
    <m/>
    <n v="0.15"/>
    <n v="0"/>
    <n v="116392266646"/>
    <n v="0"/>
    <s v="&lt;15%"/>
    <s v="EXCELENTE"/>
    <s v="Al finalizar el año las disponibilidades sin comprometer se anulan de oficio conforme a la norma presupuestal, por lo anterior, no se refleja saldos pendientes de comprometer."/>
    <m/>
    <n v="0.11502368535148928"/>
    <n v="0.11502368535148928"/>
    <s v="EXCELENTE"/>
    <n v="0.15"/>
    <n v="16478002780"/>
    <n v="73777916576"/>
    <n v="0.22334600304178695"/>
    <s v="&lt;15%"/>
    <s v="BUENO"/>
    <s v="Al mes de julio está pendiente de comprometer el 22,33% de las disponibilidades solicitadas, esto corresponde al proceso de estudios y diseños obra de Ferias, la adquisición de elementos de protección de búsqueda y rescate, la adquisición de equipos de radio comunicación, implementación sistema misional y la compra de vehículos operativos."/>
    <m/>
    <n v="0.15"/>
    <n v="16170606398"/>
    <n v="78564099811"/>
    <n v="0.20582691632566638"/>
    <s v="&lt;15%"/>
    <s v="BUENO"/>
    <s v="Para el mes de agosto está pendiente de comprometer el 20,58% de las disponibilidades solicitadas, que corresponde al proceso de estudios y diseños obra de Ferias, la adquisición de elementos de protección de búsqueda y rescate, la adquisición de equipos de radio comunicación, implementación sistema misional y la compra de vehículos operativos."/>
    <m/>
    <n v="0.15"/>
    <n v="15749366647"/>
    <n v="84577727325"/>
    <n v="0.1862117503640312"/>
    <s v="&lt;15%"/>
    <s v="BUENO"/>
    <s v="Al mes de septiembre está pendiente de comprometer el 18,62% de las disponibilidades solicitadas, que corresponde al proceso de estudios y diseños obra de Ferias, la adquisición de equipos de radio comunicación, implementación sistema misional, actualización tecnológica de la Sala Crisis y la compra de vehículos operativos."/>
    <m/>
    <n v="0.20512822324382818"/>
    <n v="0.20512822324382818"/>
    <s v="BUENO"/>
    <n v="0.15"/>
    <n v="7358321032"/>
    <n v="39646122929"/>
    <n v="0.18560001554698302"/>
    <s v="&lt;15%"/>
    <s v="BUENO"/>
    <s v="En abril está pendiente de comprometer el 18,56% de las disponibilidades solicitadas, esto corresponde a contratación por prestación de servicios que aún falta, el proceso de mantenimiento del parque automotor, unas interventorías (Bellavista, Ferias y Adecuaciones), el proceso de alimentación e hidratación y el proceso recolección y destrucción de pólvora."/>
    <m/>
    <n v="0.15"/>
    <n v="9846567892"/>
    <n v="49647300068"/>
    <n v="0.19833038007129358"/>
    <s v="&lt;15%"/>
    <s v="BUENO"/>
    <s v="Con corte al mes de mayo está pendiente por comprometer el 19,83% de lo solicitado, esto corresponde al proceso de mantenimiento del parque automotor, el proceso de alimentación e hidratación, Estudios y diseños obra de Ferias y la adquisición de elementos de protección de búsqueda y rescate."/>
    <m/>
    <n v="0.15"/>
    <n v="10178875414"/>
    <n v="59910551027"/>
    <n v="0.1699012150532995"/>
    <s v="&lt;15%"/>
    <s v="BUENO"/>
    <s v="En el mes de junio está pendiente de comprometer el 16,99% de las disponibilidades solicitadas, esto corresponde al proceso de mantenimiento del parque automotor, Estudios y diseños obra de Ferias, la adquisición de elementos de protección de búsqueda y rescate y la adquisición de equipos de radio comunicación."/>
    <s v="N/A"/>
    <n v="0.18461053689052534"/>
    <n v="0.18461053689052534"/>
    <x v="3"/>
    <n v="0.15"/>
    <n v="10693082650"/>
    <n v="16269540643"/>
    <n v="0.65724551692249034"/>
    <s v="&lt;15%"/>
    <s v="MALO"/>
    <s v="Con corte al mes de enero esta pendiente de comprometer el 65,72% de las disponibilidades solicitadas, esto corresponde a la contratación por prestaciones de servicios que se encuentran en tramite, al proceso de seguros, al pago de sentencias judiciales y al proceso de mantenimiento del parque automotor."/>
    <m/>
    <n v="0.15"/>
    <n v="10478961129"/>
    <n v="27273897133"/>
    <n v="0.38421209399961403"/>
    <s v="&lt;15%"/>
    <s v="REGULAR"/>
    <s v="Al mes de febrero esta pendiente por comprometer el 38,42% de las disponibilidades solicitadas, esto corresponde a la contratación por prestaciones de servicios que se encuentran en tramite, al proceso de seguros, al pago de sentencias judiciales, al proceso de mantenimiento del parque automotor, proceso combustible y el proceso destrucción de polvora."/>
    <m/>
    <n v="0.15"/>
    <n v="6897840182"/>
    <n v="33888586812"/>
    <n v="0.20354463938748441"/>
    <s v="&lt;15%"/>
    <s v="BUENO"/>
    <s v="Con corte a marzo esta pendiente de comprometer el 20,35% de las disponibilidades solicitadas, esto corresponde a contratación por prestacion de servicios que aun falta, al pago de sentencias judiciales, el proceso de mantenimiento del parque automotor, unas interventorias (Bellavista, Ferias y Adecuaciones) y el proceso recolecció y destrucción de polvora."/>
    <m/>
    <n v="0.41500075010319626"/>
    <n v="0.41500075010319626"/>
    <s v="BUENO"/>
  </r>
  <r>
    <n v="41"/>
    <x v="0"/>
    <s v="Gestión Financiera"/>
    <s v="7. Subdirección de Gestión Corporativa"/>
    <x v="1"/>
    <s v="Nivel de Ejecución presupuestal"/>
    <s v="Cumplimiento de la ejecución presupuestal asignado a la UAECOB."/>
    <s v="Mensual"/>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76717789428"/>
    <n v="130045990000"/>
    <n v="0.58992814332837173"/>
    <s v=" &gt; 51% y &lt; 79%"/>
    <s v="REGULAR"/>
    <s v="Al mes de octubre se ha ejecutado el 58,99% del presupuesto, este porcentaje corresponde en su gran mayoría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1"/>
    <n v="85634303971"/>
    <n v="130045990000"/>
    <n v="0.65849246079021739"/>
    <n v="1"/>
    <s v="REGULAR"/>
    <s v="Con corte al mes de noviembre se ha ejecutado el 65,85% del presupuesto, este porcentaje corresponde en su gran mayoría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1"/>
    <n v="116392266646"/>
    <n v="130045990000"/>
    <n v="0.89500850157701906"/>
    <s v="&gt;80 y &lt; 99%"/>
    <s v="BUENO"/>
    <s v="La ejecución presupuestal para la vigencia 2019 apenas alcanzó el 89.50%, una buena parte de los saldos se generaron en sentencias y la otra parte en los proyectos de inversión."/>
    <m/>
    <n v="0.71447636856520269"/>
    <n v="0.71447636856520269"/>
    <s v="BUENO"/>
    <n v="1"/>
    <n v="57299913796"/>
    <n v="130045990000"/>
    <n v="0.4406126924482639"/>
    <n v="1"/>
    <m/>
    <s v="La ejecución presupuestal a julio corresponde a la contratación de prestación de servicios, nómina y aportes, servicios públicos, las interventorías de Bellavista y adecuación de estaciones, el proceso recolección y destrucción de pólvora y unos contratos de apoyo (Mantenimiento parque automotor)."/>
    <m/>
    <n v="1"/>
    <n v="62393493413"/>
    <n v="130045990000"/>
    <n v="0.47978021785216135"/>
    <n v="1"/>
    <s v="MALO"/>
    <s v="Con corte al mes de agosto se ha ejecutado el 47,98% del presupuesto, este porcentaje corresponde en gran parte a la contratación de prestación de servicios, nómina y aportes, servicios públicos, las interventorías de Bellavista y adecuación de estaciones, el proceso recolección y destrucción de pólvora y unos contratos de apoyo (Mantenimiento parque automotor, operador logístico)."/>
    <m/>
    <n v="1"/>
    <n v="68828360678"/>
    <n v="130045990000"/>
    <n v="0.52926169179072724"/>
    <n v="1"/>
    <s v="MALO"/>
    <s v="Para el mes de septiembre se ha ejecutado el 52,93% del presupuesto, este porcentaje corresponde en gran parte a la contratación de prestación de servicios, nómina y aportes, servicios públicos, las interventorías de Bellavista y adecuación de estaciones, el proceso recolección y destrucción de pólvora, la adquisición de elementos de protección de búsqueda y rescate y unos contratos de apoyo (Mantenimiento parque automotor, operador logístico)."/>
    <m/>
    <n v="0.48321820069705085"/>
    <n v="0.48321820069705085"/>
    <s v="MALO"/>
    <n v="1"/>
    <n v="32287801897"/>
    <n v="130045990000"/>
    <n v="0.24827987312027075"/>
    <n v="1"/>
    <s v="MALO"/>
    <s v="Con corte al mes de abril se ha ejecutado el 24,83% presupuestalmente, esto corresponde a la contratación de prestación de servicios, nómina y aportes, servicios públicos y unos contratos de apoyo y por efecto de la reducción presupuestal de $1.600´8 millones."/>
    <m/>
    <n v="1"/>
    <n v="39800732176"/>
    <n v="130045990000"/>
    <n v="0.3060512067769256"/>
    <n v="1"/>
    <s v="MALO"/>
    <s v="Al mes de mayo se ha ejecutado el 30,61% del presupuesto, esto corresponde a la contratación de prestación de servicios, nómina y aportes, servicios públicos, las interventorías de Bellavista y de Adecuaciones, el proceso recolección y destrucción de pólvora y unos contratos de apoyo."/>
    <m/>
    <n v="1"/>
    <n v="49731675613"/>
    <n v="130045990000"/>
    <n v="0.38241606383249493"/>
    <n v="1"/>
    <s v="MALO"/>
    <s v="Para el mes de junio se ha ejecutado el 38,24% del presupuesto, esto corresponde a la contratación de prestación de servicios, nómina y aportes, servicios públicos, las interventorías de Bellavista y adecuación de estaciones, el proceso recolección y destrucción de pólvora y unos contratos de apoyo."/>
    <s v="N/A"/>
    <n v="0.3122490479098971"/>
    <n v="0.3122490479098971"/>
    <x v="4"/>
    <n v="1"/>
    <n v="5576457993"/>
    <n v="131653990000"/>
    <n v="4.2356923576718032E-2"/>
    <n v="1"/>
    <s v="MALO"/>
    <s v="En este mes la totalidad de la ejecución corresponde a nómina, servicios públicos y unas prestaciones de servicios."/>
    <m/>
    <n v="1"/>
    <n v="16794936004"/>
    <n v="131653990000"/>
    <n v="0.12756875810600196"/>
    <n v="1"/>
    <s v="MALO"/>
    <s v="La ejecución presupuestal a febrero corresponde la mayor parte a los gastos de nómina, servicios públicos y contratos nuevos de prestación de servicios.   "/>
    <m/>
    <n v="1"/>
    <n v="26990746630"/>
    <n v="131653990000"/>
    <n v="0.20501275069597208"/>
    <n v="1"/>
    <s v="MALO"/>
    <s v="En el primer trimestre se ha ejecutado solo el 20,50% del presupuesto, esto corresponde a la contratación de prestación de servicios, nómina y aportes, servicios públicos y unos contratos de apoyo."/>
    <m/>
    <n v="0.12497947745956402"/>
    <n v="0.12497947745956402"/>
    <s v="MALO"/>
  </r>
  <r>
    <n v="42"/>
    <x v="0"/>
    <s v="Gestion integrada"/>
    <s v="7. Subdirección de Gestión Corporativa"/>
    <x v="0"/>
    <s v="Transferencias primarias documentales"/>
    <s v="Cumplir con la transferencia primaria al archivo central de acuerdo al tiempo de retención de la documentación de la UAECOB"/>
    <s v="Anual"/>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s v=" "/>
    <n v="1"/>
    <m/>
    <m/>
    <m/>
    <m/>
    <m/>
    <m/>
    <s v=" "/>
    <n v="1"/>
    <m/>
    <m/>
    <m/>
    <s v="Por Demanda"/>
    <n v="0.09"/>
    <n v="0.11"/>
    <n v="0.81818181818181812"/>
    <s v="&gt;81% y &lt; 100%"/>
    <s v="BUENO"/>
    <s v="Las Transferencias Documentales Primarias número 10; se adelantaron conforme al cronograma establecido para el 2019 y se dio cumplimiento con el procedimiento establecido. _x000a_Se cuenta con las actas de reunión y memorando de transferencia de cada una de las Dependencias de la Entidad; así como el respectivo inventario documental - FUID._x000a_En total se transfirieron al Archivo Central 260 Cajas X-200 que contienen 1896 carpetas, lo que corresponde a  65 metros lineales de archivo._x000a_"/>
    <m/>
    <n v="0.81818181818181812"/>
    <n v="0.81818181818181812"/>
    <s v="BUENO"/>
    <m/>
    <m/>
    <m/>
    <s v=" "/>
    <n v="1"/>
    <m/>
    <m/>
    <m/>
    <m/>
    <m/>
    <m/>
    <s v=" "/>
    <n v="1"/>
    <m/>
    <m/>
    <m/>
    <m/>
    <m/>
    <m/>
    <s v=" "/>
    <n v="1"/>
    <m/>
    <m/>
    <m/>
    <s v="0"/>
    <s v="0"/>
    <m/>
    <s v="NA"/>
    <s v="NA"/>
    <s v="NA"/>
    <s v=" "/>
    <n v="1"/>
    <m/>
    <s v="NA"/>
    <s v="NA"/>
    <s v="NA"/>
    <s v="NA"/>
    <s v="NA"/>
    <s v=" "/>
    <n v="1"/>
    <m/>
    <s v="NA"/>
    <s v="NA"/>
    <s v="NA"/>
    <s v="NA"/>
    <s v="NA"/>
    <s v=" "/>
    <n v="1"/>
    <m/>
    <s v="NA"/>
    <s v="N/A"/>
    <s v="0"/>
    <s v="0"/>
    <x v="5"/>
    <s v="Por Demanda"/>
    <s v="NA"/>
    <s v="NA"/>
    <s v=" "/>
    <n v="1"/>
    <s v="NA"/>
    <s v="NA"/>
    <s v="NA"/>
    <s v="Por Demanda"/>
    <s v="NA"/>
    <s v="NA"/>
    <s v=" "/>
    <n v="1"/>
    <s v="NA"/>
    <s v="NA"/>
    <s v="NA"/>
    <s v="Por Demanda"/>
    <s v="NA"/>
    <s v="NA"/>
    <s v=" "/>
    <n v="1"/>
    <s v="NA"/>
    <s v="NA"/>
    <s v="NA"/>
    <s v=" 0"/>
    <s v=" 0"/>
    <m/>
  </r>
  <r>
    <n v="43"/>
    <x v="0"/>
    <s v="Gestión de Infraestructura"/>
    <s v="7. Subdirección de Gestión Corporativa"/>
    <x v="0"/>
    <s v="Solicitudes de mantenimiento de locativas atendidas"/>
    <s v="Evaluar el nivel de atención frente a las necesidades locativas."/>
    <s v="Mensual"/>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7"/>
    <n v="11"/>
    <n v="0.63636363636363635"/>
    <s v="&gt;50% Y &lt;70%"/>
    <s v="REGULAR"/>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0.8"/>
    <n v="5"/>
    <n v="7"/>
    <n v="0.7142857142857143"/>
    <s v="&gt; 80"/>
    <s v="BUENO"/>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80"/>
    <n v="11"/>
    <n v="15"/>
    <n v="0.73333333333333328"/>
    <s v="&gt;70% Y &lt;=80%"/>
    <s v="BUENO"/>
    <s v="Se encuentra en ejecución el contrato 462 de 2018 cuyo objeto es realizar el mantenimiento predictivo, correctivo, adecuaciones y mejoras a las instalaciones de las dependencias de la Unidad Administrativa Cuerpo Oficial de Bomberos de Bogotá D.C. Dentro del cual se atienden las emergencias y requerimientos locativos en las instalaciones de la UAECOB; de manera paralela se garantiza un control y supervisión mediante la interventoría del contrato por la firma Promciviles. "/>
    <s v="Se ha implementado el procedimiento previo en los pliegos y anexos que componen el contrato, sin embargo, se han presentado retrasos por la forma en que se deben crear y aprobar los ítems no previstos; ocasionando en algunos casos retrasos en su oportuna ejecución."/>
    <n v="0.69466089466089465"/>
    <n v="0.69466089466089465"/>
    <s v="BUENO"/>
    <m/>
    <m/>
    <m/>
    <s v=" "/>
    <s v="&gt; 80"/>
    <s v="MALO"/>
    <s v="Para el mes de abril, el área de Infraestructura cuenta con el personal necesario e idóneo al igual que el contrato de ferretería para suplir los requerimientos locativos, adecuación y mejoras en las instalaciones de la UAECOB"/>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s v=" "/>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m/>
    <m/>
    <m/>
    <s v=" "/>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s v="0"/>
    <s v="0"/>
    <s v="MALO"/>
    <n v="0.8"/>
    <n v="22"/>
    <n v="27"/>
    <n v="0.81481481481481477"/>
    <s v="&gt; 80"/>
    <s v="EXCELENTE"/>
    <s v="Para el mes de abril, el área de Infraestructura cuenta con el personal necesario e idóneo al igual que el contrato de ferretería para suplir los requerimientos locativos, adecuación y mejoras en las instalaciones de la UAECOB"/>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8"/>
    <n v="23"/>
    <n v="37"/>
    <n v="0.6216216216216216"/>
    <s v="&gt; 80"/>
    <s v="REGULAR"/>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80"/>
    <n v="6"/>
    <n v="20"/>
    <n v="0.3"/>
    <s v="&gt; 80"/>
    <s v="MALO"/>
    <s v="El rendimiento para evaluar el nivel de atención frente a las necesidades locativas. A sufrido una disminución debido al empalme que se está efectuando con el contratista que se encargara de realizar los requerimientos locativos en las instalaciones de la UAECOB y la interventoría a cargo del proyecto."/>
    <s v="En espera de la entrada en marcha del contrato cuyo objeto es &quot;Realizar el mantenimiento predictivo, correctivo, adecuaciones y mejoras a las instalaciones de las dependencias de UAECOB&quot; el cual está a la espera de la adjudicación del contrato de Interventoría para su inicio."/>
    <n v="0.5788121454788121"/>
    <n v="0.5788121454788121"/>
    <x v="1"/>
    <n v="0.8"/>
    <n v="24"/>
    <n v="37"/>
    <n v="0.64864864864864868"/>
    <s v="&gt; 80"/>
    <s v="REGULAR"/>
    <s v="Se da atencion  a emergencias prioritarias, con  el personal de infraestrutura que tiene contrato, a la fecha se cuenta con una persona. "/>
    <s v="se informa a  la subdireccion de gestion corporativa sobre los contratos que finalizan, para dar prioridad sobre estos y agilizar nuevamente la contratacion."/>
    <n v="0.8"/>
    <n v="26"/>
    <n v="32"/>
    <n v="0.8125"/>
    <s v="&gt; 80"/>
    <s v="EXCELENTE"/>
    <s v="Se da atencion  a emergencias prioritarias, por tal motivo se atienden las solicitudes mas urgentes con el personal que se encuentra con contrato."/>
    <s v="La contratacion de personal que se encarga de la atencion de solicitudes locativas baja al 80%, por tal motivo se da prioridad a solicitudes de mayor urgencia."/>
    <n v="0.8"/>
    <n v="21"/>
    <n v="40"/>
    <n v="0.52500000000000002"/>
    <s v="&gt; 8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66204954954954953"/>
    <n v="0.66204954954954953"/>
    <s v="REGULAR"/>
  </r>
  <r>
    <n v="44"/>
    <x v="0"/>
    <s v="Gestion integrada"/>
    <s v="7. Subdirección de Gestión Corporativa"/>
    <x v="0"/>
    <s v="oportunidad de correspondencia externa por parte de la mensajería contratada"/>
    <s v="Realizar seguimiento a los documentos que se envían por correspondencia externa que son entregados de manera oportuna por la mensajería contratada"/>
    <s v="Mensual "/>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0.95"/>
    <n v="597"/>
    <n v="682"/>
    <n v="0.87536656891495601"/>
    <s v=" =80 Y &lt;95"/>
    <s v="BUENO"/>
    <s v="Las Comunicaciones Oficiales entregadas por la Firma 4-72 en el mes de octubre de 2019, fueron 682 se produjeron 85 devoluciones durante el mismo, equivalentes a un 12%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597 comunicaciones lo que representa el 88 %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825"/>
    <n v="869"/>
    <n v="0.94936708860759489"/>
    <s v="&gt;95%"/>
    <s v="BUENO"/>
    <s v="Las Comunicaciones Oficiales entregadas por la Firma 4-72 en el mes de noviembre de 2019, fueron 869 se produjeron 44 devoluciones durante el mismo, equivalentes a un 5%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825 comunicaciones lo que representa el 95 %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419"/>
    <n v="458"/>
    <n v="0.91484716157205237"/>
    <s v=" =80 Y &lt;95"/>
    <s v="BUENO"/>
    <s v="Las Comunicaciones Oficiales entregadas por la Firma 4-72 en el mes de diciembre de 2019 fueron de 458, se produjeron 39 devoluciones durante el mismo, equivalentes a un 8.5% que fueron comunicaciones devueltas sin tramite por diferentes razones, a saber: cambios en dirección del destinatario, domicilio o dirección del establecimiento cerrados, dirección incorrecta o porque no se alcanzó a entregar en horarios de oficina por recorridos muy largos; la efectividad inicial fue 497 comunicaciones lo que representa el 91.5%, aunque al final toda la correspondencia fue entregada, previas correcciones de lo descrito anteriormente."/>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1319360636486768"/>
    <n v="0.91319360636486768"/>
    <s v="BUENO"/>
    <n v="0.95"/>
    <n v="834"/>
    <n v="820"/>
    <n v="1.0170731707317073"/>
    <s v="&gt;95%"/>
    <s v="BUENO"/>
    <s v="Las Comunicaciones Oficiales entregadas por la Firma 4-72 en el mes de Julio de 2019, fueron 834 se produjeron 14 devoluciones durante el mismo, equivalentes a un 2%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0 documentos, correspondientes a un 98%."/>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737"/>
    <n v="766"/>
    <n v="0.96214099216710181"/>
    <s v="&gt;95%"/>
    <s v="BUENO"/>
    <s v="Las Comunicaciones Oficiales entregadas por la Firma 4-72 en el mes de agosto de 2019, fueron 737 se produjeron 29 devoluciones durante el mismo, equivalentes a un 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766 comunicaciones, correspondientes a un 96%."/>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5"/>
    <n v="1246"/>
    <n v="1255"/>
    <n v="0.99282868525896417"/>
    <s v="&gt;95%"/>
    <s v="BUENO"/>
    <s v="Las Comunicaciones Oficiales entregadas por la Firma 4-72 en el mes de septiembre de 2019, fueron 1255 se produjeron 9 devoluciones durante el mismo, equivalentes a un 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1255 comunicaciones, correspondientes a un 99 %. "/>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
    <n v="0.99068094938592444"/>
    <n v="0.99068094938592444"/>
    <s v="BUENO"/>
    <n v="0.95"/>
    <n v="578"/>
    <n v="632"/>
    <n v="0.91455696202531644"/>
    <s v="&gt;95%"/>
    <s v="BUENO"/>
    <s v="Las Comunicaciones Oficiales entregadas por la Firma 4-72 en el mes de abril de 2019, fueron 632 se produjeron 54 devoluciones durante el mismo, equivalentes a un 15%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78 documentos, correspondientes a un 85%."/>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5"/>
    <n v="827"/>
    <n v="933"/>
    <n v="0.88638799571275451"/>
    <s v="&gt;95%"/>
    <s v="BUENO"/>
    <s v="Las Comunicaciones Oficiales entregadas por la Firma 4-72 en el mes de mayo de 2019, fueron 933 se produjeron 105 devoluciones durante el mismo, equivalentes a un 11%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827 comunicaciones, correspondientes a un 89%."/>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95"/>
    <n v="556"/>
    <n v="646"/>
    <n v="0.86068111455108354"/>
    <s v="&gt;95%"/>
    <s v="BUENO"/>
    <s v="Las Comunicaciones Oficiales entregadas por la Firma 4-72 en el mes de junio de 2019, fueron 646 se produjeron 90 devoluciones durante el mismo, equivalentes a un 14% que fueron comunicaciones devueltas sin tramite por diferentes razones, a saber: cambios en dirección del destinatario, domicilio o dirección del establecimiento cerrados, dirección incorrecta o porque no se alcanzó a entregar en horarios de oficina por recorridos muy largos. Se entregaron efectivamente 556 comunicaciones, correspondientes a un 86 %."/>
    <s v="Diligenciar correctamente las planillas de entrega fecha, zona, direcciones, nombres, etc.)  a los Motorizados y estos antes de la entrega física verificar destinatario y evidenciar la entrega (firma de recibido en la planilla), tratar al máximo de hacer efectiva las entregas con lo cual en número de devoluciones será menor."/>
    <n v="0.88720869076305142"/>
    <n v="0.88720869076305142"/>
    <x v="3"/>
    <n v="1"/>
    <n v="56.8"/>
    <n v="66.3"/>
    <n v="0.8567119155354449"/>
    <s v="&gt;95%"/>
    <s v="BUENO"/>
    <s v="Las Comunicaciones Oficiales entregadas por la Firma 4-72 en el mes de  Enero de 2019, fueron  663 se produjeron 95 devoluciones durante el mismo, equivalentes a un 14%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68 documentos, correspondientes a un 86%."/>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54"/>
    <n v="59.2"/>
    <n v="0.91216216216216217"/>
    <s v="&gt;95%"/>
    <s v="BUENO"/>
    <s v="Las Comunicaciones Oficiales entregadas por la Firma 4-72 en el mes de  Febrero de 2019, fueron  592 se produjeron 52 devoluciones durante el mismo, equivalentes a un 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540 comunicaciones, correspondientes a un 91%."/>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1"/>
    <n v="11.13"/>
    <n v="11.44"/>
    <n v="0.97290209790209803"/>
    <s v="&gt;95%"/>
    <s v="EXCELENTE"/>
    <s v="Las Comunicaciones Oficiales entregadas por la Firma 4-72 en el mes de  Marzo de 2019, fueron  1144 se produjeron 31 devoluciones durante el mismo, equivalentes a un 3%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113 comunicaciones, correspondientes a un 97%."/>
    <s v="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
    <n v="0.9139253918665684"/>
    <n v="0.9139253918665684"/>
    <s v="EXCELENTE"/>
  </r>
  <r>
    <n v="45"/>
    <x v="0"/>
    <s v="Gestión Administrativa"/>
    <s v="7. Subdirección de Gestión Corporativa"/>
    <x v="0"/>
    <s v="Comparativo de faltantes del inventario"/>
    <s v="Identificar faltantes del inventario "/>
    <s v="semestral"/>
    <s v="Humanos y tecnológicos"/>
    <s v="Disminuir el 10% de la desviación respecto al semestre anterior"/>
    <s v="Reporte emitido por el área de almacen"/>
    <s v="Eficacia"/>
    <s v="Existencias según PCT/ Inventario efectuado"/>
    <s v="Porcentaje"/>
    <s v="Sistema PCT"/>
    <s v="semestral"/>
    <s v="Semestral"/>
    <s v="&lt; 8%"/>
    <s v="&lt; 8% y &gt; 9.9%"/>
    <s v="&gt; 10%"/>
    <s v="&gt;20%"/>
    <s v="Alamcen"/>
    <s v="Profesional de Almacen"/>
    <s v="Profesional de Almacen"/>
    <s v="Profesional de Almacen"/>
    <m/>
    <m/>
    <m/>
    <s v=" "/>
    <s v="&gt;20%"/>
    <m/>
    <m/>
    <m/>
    <m/>
    <m/>
    <m/>
    <s v=" "/>
    <s v="&gt;20%"/>
    <m/>
    <m/>
    <m/>
    <n v="0.1"/>
    <n v="234493006"/>
    <n v="2505654865"/>
    <n v="9.3585517014131953E-2"/>
    <s v="&lt; 8% y &gt; 9.9%"/>
    <s v="REGULAR"/>
    <s v="Se analizó el inventario de bodega tanto de consumo como devolutivos, como resultado presentando en el total de devolutivos 920.482.389 y un faltante de 26.311.654 con un porcentaje de faltantes de 2.8%. Para los elementos de consumo se presenta un total de elementos en bodega de 1.585.172.476 y un total de faltantes de 208.181.152 con un porcentaje de faltantes de 13%. "/>
    <s v="Realizar las gestiones para la modificación del indicador."/>
    <n v="9.3585517014131953E-2"/>
    <n v="9.3585517014131953E-2"/>
    <s v="REGULAR"/>
    <m/>
    <m/>
    <m/>
    <s v=" "/>
    <s v="&gt;20%"/>
    <m/>
    <m/>
    <m/>
    <m/>
    <m/>
    <m/>
    <s v=" "/>
    <s v="&gt;20%"/>
    <m/>
    <m/>
    <m/>
    <m/>
    <m/>
    <m/>
    <s v=" "/>
    <s v="&gt;20%"/>
    <m/>
    <m/>
    <m/>
    <s v="0"/>
    <s v="0"/>
    <m/>
    <m/>
    <m/>
    <m/>
    <s v=" "/>
    <s v="&gt;20%"/>
    <m/>
    <m/>
    <m/>
    <m/>
    <m/>
    <m/>
    <s v=" "/>
    <s v="&gt;20%"/>
    <m/>
    <m/>
    <m/>
    <n v="0.01"/>
    <n v="234492806"/>
    <n v="3844603307.7199998"/>
    <n v="6.0992718163961478E-2"/>
    <s v="&gt;20%"/>
    <s v="MALO"/>
    <s v="Se analizó el inventario de bodega tanto de consumo como devolutivos, presentando en el total de devolutivos 1.552.019.226,07 y un faltante de 26.311.654 con un porcentaje de faltantes de 1,7% Para los elementos de consumo se presenta un total de elementos en bodega de 2.292.584.081,65 y un total de faltantes de 208.181.152 con un porcentaje de faltantes de 9,8%. _x000a_De igual manera, se da claridad que se hace necesario cambiar algunas variables del indicador de la tabla de indicadores para dar más eficiencia al indicador. Se está trabajando para el cambio del mismo en el tablero._x000a_"/>
    <s v="N/A"/>
    <n v="6.0992718163961478E-2"/>
    <n v="6.0992718163961478E-2"/>
    <x v="4"/>
    <s v="Disminuir el 10% de la desviación respecto al semestre anterior"/>
    <s v="NA"/>
    <s v="NA"/>
    <s v=" "/>
    <s v="&gt;20%"/>
    <s v="NA"/>
    <s v="NA"/>
    <s v="NA"/>
    <s v="Disminuir el 10% de la desviación respecto al semestre anterior"/>
    <s v="NA"/>
    <s v="NA"/>
    <s v=" "/>
    <s v="&gt;20%"/>
    <s v="NA"/>
    <s v="NA"/>
    <s v="NA"/>
    <s v="Disminuir el 10% de la desviación respecto al semestre anterior"/>
    <s v="NA"/>
    <s v="NA"/>
    <s v=" "/>
    <s v="&gt;20%"/>
    <s v="NA"/>
    <s v="NA"/>
    <s v="NA"/>
    <s v=" 0"/>
    <s v=" 0"/>
    <m/>
  </r>
  <r>
    <n v="46"/>
    <x v="3"/>
    <s v="Gestión Integral de Vehículos y Equipos"/>
    <s v="8. Subdirección Logística"/>
    <x v="0"/>
    <s v="Disponibilidad del parque automotor de primera respuesta para la atención de incidentes y emergencias en la ciudad."/>
    <s v="Verificar mensualmente la Disponibilidad del parque automotor de *primera respuesta  para la atención de incidentes y emergencias en la ciudad."/>
    <s v="Mensual"/>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108"/>
    <n v="134"/>
    <n v="0.8059701492537313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 furgones 4, Carros grúas 4, carro tanques 11, máquinas de altura 3, maquinas extintoras 39, máquinas de líquidos inflamables 2, maquina matpel 1, camionetas de primera respuesta 49, vehículos de transporte 5, Unidades de reacción 3, vehículo de respuesta rápida 1 y vehículos utilitarios 12._x000a__x000a_En el mes de Octubre el  81%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81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9.6"/>
    <n v="134"/>
    <n v="0.8179104477611940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áquinas de alturas , carro tanques, y maquinas especializadas ( maquinas matpel,  má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furgones 4, carros grúas 4, carrotanques 11, máquinas de altura 3, maquinas extintoras 39, máquinas de líquidos inflamables 2, maquina matpel 1, camionetas de primera respuesta 49, vehículos de transporte 5, unidades de reacción 3, vehículo de respuesta rápida 1, vehículos utilitarios 12_x000a__x000a_En el mes de Noviembre el  82%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82%  fue mayor con respecto a la meta fijada en un mínimo de 75% de disponibilidad._x000a__x000a_Por otra parte,  la disponibilidad vehicular siempre ha estado brindando la atención oportuna a las emergencias presentadas en cumplimiento de la misionalidad de la UAECOB._x000a__x000a_Se hace indispensable programar para mantenimiento las máquinas de  complejidad y costo elevado para  mejorar igualmente el indicador._x000a_"/>
    <m/>
    <n v="0.75"/>
    <n v="108.6"/>
    <n v="134"/>
    <n v="0.81044776119402984"/>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áquinas de alturas , carro tanques, y maquinas especializadas ( maquinas matpel,  máquina de líquidos inflamables, y unidades de rescate)  Las maquinas extintoras cuentan con equipos en el IMER (Incendios, Matpel, Emergencias, Rescate) en cumplimiento a la misionalidad de la Entidad._x000a__x000a_La  UAECOB cuenta con 134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 cama baja 1_x000a__x000a_En el mes de diciembre el 81%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81 % fue mayor con respecto a la meta fijada en un mínimo de 75% de disponibilidad. _x000a_Por otra parte,  la disponibilidad vehicular siempre ha estado brindando la atención oportuna a las emergencias presentadas en cumplimiento de la misionalidad de la UAECOB._x000a__x000a_"/>
    <m/>
    <n v="0.8114427860696517"/>
    <n v="0.8114427860696517"/>
    <s v="BUENO"/>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Juli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3"/>
    <n v="135"/>
    <n v="0.7629629629629629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agosto el 76%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6 % fue mayor con respecto a la meta fijada en un mínimo de 75% de disponibilidad._x000a__x000a_Por otra parte, la disponibilidad vehicular siempre ha estado brindando la atención oportuna a las emergencias presentadas en cumplimiento de la misionalidad de la UAECOB._x000a_"/>
    <m/>
    <n v="0.75"/>
    <n v="105"/>
    <n v="135"/>
    <n v="0.7777777777777777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La UAECOB cuenta con 135 de soporte para cumplimiento de su misión institucional compuesto por Carrofurgones 4, Carros grúas 4, carrotanques 11, máquinas de altura 3, maquinas extintoras 39, máquinas de líquidos inflamables 2, maquina matpel 1, camionetas de primera respuesta 50, vehículos de transporte 5, Unidades de reacción 3, vehículo de respuesta rápida 1, vehículos utilitarios 12_x000a__x000a_En el mes de septiembre el 78% de los vehículos estuvieron disponibles con un indicador de Desempeño BUENO.  Se logró alcanzar la meta propuesta del 75%, a pesar de que constantemente el Parque Automotor presenta daños imprevistos en sus vehículos, que requieren de mantenimientos correctivos de carácter urgente, los cuales, afectan directamente la disponibilidad. _x000a__x000a_El porcentaje obtenido en el periodo de 78 % fue mayor con respecto a la meta fijada en un mínimo de 75% de disponibilidad.  Se observa una mejora mínima con relación al periodo anterior _x000a__x000a_Por otra parte, la disponibilidad vehicular siempre ha estado brindando la atención oportuna a las emergencias presentadas en cumplimiento de la misionalidad de la UAECOB._x000a_"/>
    <m/>
    <n v="0.76790123456790127"/>
    <n v="0.76790123456790127"/>
    <s v="BUENO"/>
    <n v="0.75"/>
    <n v="33"/>
    <n v="46"/>
    <n v="0.7173913043478260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ículos de primera respuesta operativos que corresponden a carro tanques, máquinas de altura, maquinas extintoras, maquina matpel, máquinas de líquidos inflamables y unidades de rescate._x000a__x000a_En el mes de abril el 72%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72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_x000a_"/>
    <s v="Se darán las recomendaciones a los maquinistas desde el taller del cuidado y manejo del vehículo."/>
    <n v="0.75"/>
    <n v="36"/>
    <n v="49"/>
    <n v="0.73469387755102045"/>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9 vehículos operativos efectivos de primera respuesta que corresponden a carro tanques, maquinas de altura, maquinas extintoras, maquina matpel, máquinas de líquidos inflamables y unidades de rescate._x000a__x000a_En el mes de febrero, el 73%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73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_x000a__x000a_"/>
    <s v="Se darán las recomendaciones a los maquinistas desde el taller del cuidado y manejo del vehículo."/>
    <n v="0.75"/>
    <n v="31.67"/>
    <n v="46"/>
    <n v="0.68847826086956521"/>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6 vehículos operativos efectivos de primera respuesta que corresponden a carro tanques, máquinas de altura, maquinas extintoras, maquina matpel, máquinas de líquidos inflamables y unidades de rescate._x000a__x000a_En el mes de junio el 69% de los vehículos de primera respuesta estuvieron disponibles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s preciso anotar que varias máquinas para su arreglo dependen de la nueva contratación puesto que el contrato existente está limitado presupuestalmente._x000a__x000a_El porcentaje obtenido en el periodo de 69 % fue bajo con respecto a la meta fijada en un mínimo de 75% de disponibilidad por lo que se deben   prender las alertas y priorizar el arreglo de las maquinas teniendo una rotació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áquinas con una vida de servicio elevada en consideración a su  modelo de fabricación;  se tienen en uso  2 carro tanques del año 1999, otros 3 carro tanques son modelos entre el 2010 y 2012,  se cuenta con 7 máquinas extintoras  modelo 1998, una modelo 2003 y   19 máquinas extintoras con modelos entre los años 2007 y 2012, lo que nos da un total de 32 vehículos con una vida de servicio muy alta lo que genera un riesgo para la disponibilidad vehicular._x000a_"/>
    <s v="Se darán las recomendaciones a los maquinistas desde el taller del cuidado y manejo del vehículo."/>
    <n v="0.71352114758947049"/>
    <n v="0.71352114758947049"/>
    <x v="3"/>
    <n v="0.75"/>
    <n v="31"/>
    <n v="46"/>
    <n v="0.67391304347826086"/>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Actualmente la UAECOB  cuenta con 46 vehiculos de primera respuesta operativos que corresponden a carrotanques, maquinas de altura, maquinas extintoras,  maquina matpel, maquinas de liquidos inlflamables y unidades de rescate._x000a__x000a_En el mes de Enero, 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8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2"/>
    <n v="44"/>
    <n v="0.72727272727272729"/>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Febrero, el  72%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72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s v="Se daran las recomendaciones a los maquinistas desde el taller del cuidado y manejo  del vehiculo."/>
    <n v="0.75"/>
    <n v="30"/>
    <n v="45"/>
    <n v="0.66666666666666663"/>
    <s v="&gt;90%"/>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_x000a__x000a_Para el periodo en estudio la UAECOB,  contó con 44 vehiculos  operativos efectivos  de primera respuesta que corresponden a carrotanques,  maquinas de altura, maquinas extintoras,  maquina matpel,  maquinas de liquidos inlflamables y  unidades de rescate._x000a__x000a_En el mes de Marzo, el  67%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_x000a__x000a_El porcentaje obtenido en el periodo de 67 %  fue bajo con respecto a la meta fijada en un minimo de  75% de disponibilidad  por lo que se deben   prender las alertas y priorizar el arreglo de las maquinas teniendo una rotacion sustancial en los talleres de mantenimiento.  _x000a__x000a_Por otra parte,  la disponibilidad vehicular siempre ha estado brindando la atención oportuna a las emergencias presentadas en cumplimiento de la misionalidad de la UAECOB._x000a__x000a_Es de manifestar que el Parque  Automotor de la UAECOB  cuenta con una importante cantidad de maquinas con una vida de servicio elevada en cond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_x000a_"/>
    <s v="Se daran las recomendaciones a los maquinistas desde el taller del cuidado y manejo  del vehiculo."/>
    <n v="0.68928414580588493"/>
    <n v="0.68928414580588493"/>
    <s v="BUENO"/>
  </r>
  <r>
    <n v="47"/>
    <x v="3"/>
    <s v="Gestión Integral de Vehículos y Equipos"/>
    <s v="8. Subdirección Logística"/>
    <x v="0"/>
    <s v="Tiempo de respuesta en la ejecución de mantenimientos correctivos frecuentes en taller a los vehículos de la UAECOB."/>
    <s v="Identificar el tiempo promedio para atención de actividades de mantenimiento correctivo frecuente con el fin de proyectar la programación de mantenimientos para la disponibilidad de vehículos."/>
    <s v="Mensual"/>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182"/>
    <n v="47"/>
    <n v="3.8723404255319149"/>
    <s v="&lt; 5 DIAS "/>
    <s v="EXCELENTE"/>
    <s v="El tiempo de respuesta en la ejecución de mantenimientos correctivos y preventivos en taller  por el contratista REIMPODISEL corresponde al desarrollo del contrato 377/2019 a los vehículos de la UAECOB, en el mes de octubre durante un promedio 4 días, con un indicador de desempeño “EXCELENTE”; se tuvo un promedio de estadía en taller de 4 días para  los  casos presentados  en  el periodo, lo cual es bueno debido a que está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s v="15 DIAS"/>
    <n v="86"/>
    <n v="28"/>
    <n v="3.0714285714285716"/>
    <s v="&lt; 5 DIAS "/>
    <s v="EXCELENTE"/>
    <s v="El tiempo de respuesta en la ejecución de mantenimientos correctivos y preventivos en taller por el contratista REIMPODISEL corresponde al desarrollo del contrato 377/2019 a los vehículos de la UAECOB, en el mes de NOVIEMBRE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s v="15 DIAS"/>
    <n v="136"/>
    <n v="28"/>
    <n v="4.8571428571428568"/>
    <s v="&lt; 5 DIAS "/>
    <s v="EXCELENTE"/>
    <s v="El tiempo de respuesta en la ejecución de mantenimientos correctivos y preventivos en taller por el contratista REIMPODISEL corresponde al desarrollo del contrato 377/2019 a los vehículos de la UAECOB, en el mes de DICIEMBRE fue en promedio 5 días, con un indicador de desempeño “EXCELENTE”.  _x000a__x000a_Se tuvo un promedio de estadía en taller de 5 días para los casos presentados en el periodo es “EXCELENTE” debido a que los resultados están por debajo de la meta del indicador propuesto de un máximo de quince (15) días para el periodo. 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 _x000a_"/>
    <m/>
    <n v="3.9336372847011147"/>
    <n v="3.9336372847011147"/>
    <s v="EXCELENTE"/>
    <s v="15 DIAS"/>
    <n v="116"/>
    <n v="16"/>
    <n v="7.25"/>
    <s v="&lt; 5 DIAS "/>
    <s v="BUENO"/>
    <s v="El tiempo de respuesta en la ejecución de mantenimientos correctivos y preventivos en taller por el contratista REIMPODISEL corresponde al desarrollo del contrato 377/2019 a los vehículos de la UAECOB, en el mes de Juli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227"/>
    <n v="32"/>
    <n v="7.09375"/>
    <s v="&lt; 5 DIAS "/>
    <s v="BUENO"/>
    <s v="El tiempo de respuesta en la ejecución de mantenimientos correctivos y preventivos en taller por el contratista REIMPODISEL corresponde al desarrollo del contrato 377/2019 a los vehículos de la UAECOB, en el mes de agosto fue en promedio 7 días, con un indicador de Desempeño BUENO.  Se tuvo un promedio de estadía en taller de 7 días para los   casos presentados en el periodo es bueno como quiera que los resultados están por debajo de la meta del indicador propuesto de un máximo de quince (15) días para el periodo.  Sin embargo, se debe mejorar para que haya más rotación de vehículos en taller mejorando de esta manera la disponibilidad del parque automotor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76"/>
    <n v="16"/>
    <n v="4.75"/>
    <s v="&lt; 5 DIAS "/>
    <s v="EXCELENTE"/>
    <s v="El tiempo de respuesta en la ejecución de mantenimientos correctivos y preventivos en taller  por el contratista REIMPODISEL corresponde al desarrollo del contrato 377/2019 a los vehículos de la UAECOB, en el mes de Septiembre  fue en promedio 5 días, con un indicador de Desempeño EXCELENTE  Se tuvo un promedio de estadía en taller de 5 días para  los   casos presentados  en  el periodo es EXCELENTE  como quiera  que los resultados  están por debajo de la meta del indicador propuesto de un máximo de quince (15)  días para el periodo. 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n v="6.364583333333333"/>
    <n v="6.364583333333333"/>
    <s v="EXCELENTE"/>
    <s v="15 DIAS"/>
    <n v="86"/>
    <n v="34"/>
    <n v="2.5294117647058822"/>
    <s v="&lt; 5 DIAS "/>
    <s v="EXCELENTE"/>
    <s v="El tiempo de respuesta en la ejecución de mantenimientos correctivos y preventivos en taller por el contratista REIMPODISEL a los vehículos de la UAECOB en el mes de abril fue en promedio 3, días, con un indicador de Desempeño EXCELENTE.  Se tuvo un promedio de estadía en taller de 3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s v="15 DIAS"/>
    <n v="126"/>
    <n v="13"/>
    <n v="9.6923076923076916"/>
    <s v="&lt; 5 DIAS "/>
    <s v="BUENO"/>
    <s v="El tiempo de respuesta en la ejecución de mantenimientos correctivos y preventivos en taller por el contratista REIMPODISEL a los vehículos de la UAECOB en el mes de MAYO fue en promedio 10 días, con un indicador de Desempeño BUENO.  Se tuvo un promedio de estadía en taller de 10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l tiempo de respuesta en la ejecución de los mantenimientos correctivos y preventivos corresponde a vehículos con garantías es decir talleres designados por los proveedores de los vehículos nuevos; el indicador está por debajo de la meta sin embargo se acerca críticamente a la meta estipulada en máximo de 15 días_x000a__x000a_Es precioso manifestar que algunos vehículos se pueden considerar con vida útil cumplida y antiguos  por tanto sus repuestos en algunas oportunidades son de difícil adquisición y deben ser importados lo que genera retrasos y una estadía mayor en  taller. _x000a__x000a_"/>
    <m/>
    <s v="15 DIAS"/>
    <n v="64.5"/>
    <n v="8"/>
    <n v="8.0625"/>
    <s v="&lt; 5 DIAS "/>
    <s v="BUENO"/>
    <s v="El tiempo de respuesta en la ejecución de mantenimientos correctivos y preventivos en taller por el contratista REIMPODISEL a los vehículos de la UAECOB en el mes de JUNIO fue en promedio 8, días, con un indicador de Desempeño EXCELENTE.  Se tuvo un promedio de estadía en taller de 8 días para los   casos presentados en el periodo es bueno como quiera que los resultados están por debajo de la meta del indicador propuesto de un máximo de quince (15) días para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l tiempo de respuesta en la ejecución de los mantenimientos correctivos y preventivos corresponde a vehículos con garantías es decir talleres designados por los proveedores de los vehículos nuevos; el indicador está por debajo de la meta _x000a__x000a_Es precioso manifestar que algunos vehículos se pueden considerar con vida útil cumplida y antiguos por tanto sus repuestos en algunas oportunidades son de difícil adquisición y deben ser importados lo que genera retrasos y una estadía mayor en taller._x000a_"/>
    <m/>
    <n v="6.7614064856711913"/>
    <n v="6.7614064856711913"/>
    <x v="3"/>
    <n v="15"/>
    <n v="87"/>
    <n v="24"/>
    <n v="3.625"/>
    <s v="&lt; 5 DIAS "/>
    <s v="EXCELENTE"/>
    <s v="El tiempo de respuesta en la ejecución de mantenimientos correctivos y preventivos en taller  por el contratista REIMPODISEL a los vehículos de la UAECOB en el mes de Enero  fue en promedio 3,63 dias, con un indicador de Desempeño EXCELENTE.  Se tuvo un promedio de estadía en taller de 4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288"/>
    <n v="48"/>
    <n v="6"/>
    <s v="&lt; 5 DIAS "/>
    <s v="EXCELENTE"/>
    <s v="El tiempo de respuesta en la ejecución de mantenimientos correctivos y preventivos en taller  por el contratista REIMPODISEL a los vehículos de la UAECOB en el mes de FEBRERO  fue en promedio 6,01 dias, con un indicador de Desempeño BUENO.  Se tuvo un promedio de estadía en taller de 6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
    <m/>
    <n v="15"/>
    <n v="199"/>
    <n v="67"/>
    <n v="2.9701492537313432"/>
    <s v="&lt; 5 DIAS "/>
    <s v="EXCELENTE"/>
    <s v="El tiempo de respuesta en la ejecución de mantenimientos correctivos y preventivos en taller  por el contratista REIMPODISEL a los vehículos de la UAECOB en el mes de MARZO  fue en promedio 3, dias, con un indicador de Desempeño EXCELENTE.  Se tuvo un promedio de estadía en taller de 3 días para  los   casos presentados  en  el periodo es bueno  como quiera  que los resultados  estan por debajo de la meta del indicador propuesto de un maximo de quince (15)  días para el periodo.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_x000a__x000a_Es precioso manifestar que algunos vehículos se pueden considerar con vida util cumplida y antiguos  por tanto sus repuestos en algunas oportunidades son de difícil adquisición y deben ser importados lo que genera retrasos y una estadía mayor en  taller. _x000a__x000a_"/>
    <m/>
    <n v="4.198383084577114"/>
    <n v="4.198383084577114"/>
    <s v="EXCELENTE"/>
  </r>
  <r>
    <n v="48"/>
    <x v="3"/>
    <s v="Gestión Integral de Vehículos y Equipos"/>
    <s v="8. Subdirección Logística"/>
    <x v="0"/>
    <s v="Disponibilidad del Equipo menor (mayor frecuencia y/o rotación) para la atención de incidentes y emergencias en la ciudad."/>
    <s v="Verificar mensualmente la Disponibilidad del Equipo menor (mayor frecuencia de utilización) para la atención de incidentes y emergencias en la ciudad."/>
    <s v="Mensual"/>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on segun base de disponibilidad/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295"/>
    <n v="331"/>
    <n v="0.89123867069486407"/>
    <s v="&gt;85%"/>
    <s v="EXCELENTE"/>
    <s v="En OCTUBRE se encuentra disponible el 89% de los equipos para la operación en cuanto a: motosierras, motobombas, motorozadoras, generadores, equipo rescate vehicular y guadañadoras.  Dando como resultado un indicador con desempeño “EXCELENTE” ._x000a__x000a_ 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noviembre._x000a_"/>
    <m/>
    <n v="0.8"/>
    <n v="292"/>
    <n v="331"/>
    <n v="0.8821752265861027"/>
    <s v="&gt;85%"/>
    <s v="EXCELENTE"/>
    <s v="En NOVIEMBRE se encuentra disponible el 88%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_x000a_"/>
    <m/>
    <n v="0.8"/>
    <n v="293"/>
    <n v="331"/>
    <n v="0.88519637462235645"/>
    <s v="&gt;85%"/>
    <s v="EXCELENTE"/>
    <s v="En DICIEMBRE se encuentra disponible el 89%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_x000a_"/>
    <m/>
    <n v="0.88620342396777441"/>
    <n v="0.88620342396777441"/>
    <s v="EXCELENTE"/>
    <n v="0.8"/>
    <n v="291"/>
    <n v="331"/>
    <n v="0.87915407854984895"/>
    <s v="&gt;85%"/>
    <s v="EXCELENTE"/>
    <s v="En JULIO se encuentra disponible el 88% de los equipos para la operación en cuanto a: motosierras, motobombas, mototrozadoras, generadores, equipo rescate vehicular y guadañadoras.  Dando como resultado un indicador con Desempeño EXCELENTE._x000a__x000a_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_x000a_El indicador está dentro de los parámetros, haciendo la salvedad que no se cuenta con contrato de mantenimiento de rescate vehicular, por tal razón no se pudo adelantar muchos trabajos pendientes._x000a_"/>
    <m/>
    <n v="0.8"/>
    <n v="287"/>
    <n v="331"/>
    <n v="0.86706948640483383"/>
    <s v="&gt;85%"/>
    <s v="EXCELENTE"/>
    <s v="En AGOSTO se encuentra disponible el 87%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septiembre."/>
    <m/>
    <n v="0.8"/>
    <n v="290"/>
    <n v="331"/>
    <n v="0.8761329305135952"/>
    <s v="&gt;85%"/>
    <s v="EXCELENTE"/>
    <s v="En SEPTIEMBRE se encuentra disponible el 88% de los equipos para la operación en cuanto a: motosierras, motobombas, motot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_x000a_El indicador está dentro de los parámetros, haciendo la salvedad que se encuentra pendiente la entrega de repuestos del contrato de equipo menor para reparar más o menos 30 equipos pendientes, la entrega se realizará en el mes de octubre."/>
    <m/>
    <n v="0.87411883182275929"/>
    <n v="0.87411883182275929"/>
    <s v="EXCELENTE"/>
    <n v="0.8"/>
    <n v="292"/>
    <n v="331"/>
    <n v="0.8821752265861027"/>
    <s v="&gt;85%"/>
    <s v="EXCELENTE"/>
    <s v="En enero se encuentra disponible el 88% de los equipos para la operación en cuanto a: motosierras, motobombas, moto rozadoras, generadores, equipo rescate vehicular y guadañadoras.  Dando como resultado un indicador con Desempeño EXCELENTE._x000a__x000a_La información cambio con respecto al mes anterior, teniendo en cuenta que vario la manera de calcular el indicador, toda vez que se incluyó la información de la disponibilidad diaria de equipo menor emitida por central de radio, donde se sacó el valor de los equipos de mayor rotación y la cantidad total de equipos._x000a_El indicador está dentro de los parámetros, haciendo la salvedad que no se cuenta con contrato de mantenimiento de rescate vehicular, por tal razón no se pudo adelantar muchos trabajos pendientes._x000a__x000a__x000a_"/>
    <m/>
    <n v="0.8"/>
    <n v="304"/>
    <n v="331"/>
    <n v="0.91842900302114805"/>
    <s v="&gt;85%"/>
    <s v="EXCELENTE"/>
    <s v="En MAYO se encuentra disponible el 92% de los equipos para la operación en cuanto a: motosierras, motobombas, moto 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icular, por tal razón no se pudo adelantar muchos trabajos pendientes._x000a__x000a_"/>
    <m/>
    <n v="0.8"/>
    <n v="294"/>
    <n v="331"/>
    <n v="0.88821752265861031"/>
    <s v="&gt;85%"/>
    <s v="Excelente"/>
    <s v="En JUNIO se encuentra disponible el 89% de los equipos para la operación en cuanto a: motosierras, motobombas, moto rozadoras, generadores, equipo rescate vehicular y guadañadoras.  Dando como resultado un indicador con Desempeño EXCELENTE _x000a__x000a_La información de la disponibilidad diaria de equipo menor emitida por central de radio, donde se toman los equipos de mayor rotación y la cantidad total de estos._x000a_El indicador está dentro de los parámetros, haciendo la salvedad que no se cuenta con contrato de mantenimiento de rescate vehicular, por tal razón no se pudo adelantar muchos trabajos pendientes._x000a_"/>
    <m/>
    <n v="0.89627391742195373"/>
    <n v="0.89627391742195373"/>
    <x v="0"/>
    <n v="0.8"/>
    <n v="307"/>
    <n v="331"/>
    <n v="0.92749244712990941"/>
    <s v="&gt;85%"/>
    <s v="EXCELENTE"/>
    <s v="En Enero se encuentra disponible el 93%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06"/>
    <n v="331"/>
    <n v="0.92447129909365555"/>
    <s v="&gt;85%"/>
    <s v="EXCELENTE"/>
    <s v="En FEBRERO se encuentra disponible el 92%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calculo se tomó de dichos reportes tomando todos los equipos en la sumatoria, La base de datos se encuentra en el computador de los sargentos y en el PC del Ingeniero Juan Pablo Cardenas.   "/>
    <m/>
    <n v="0.8"/>
    <n v="319"/>
    <n v="331"/>
    <n v="0.96374622356495465"/>
    <s v="&gt;85%"/>
    <s v="EXCELENTE"/>
    <s v="En MARZ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Casquete y  Marcos Rodriguez  quienes estan ubicados en la estación B3 donde se encuentra el taller de reparación de Logistica.   El indicador vario con respecto a los meses anteriores, teniendo en cuenta que no se contaba con contrato de mantenimiento de rescate vehícular y no habia comenzado la ejecución del contrato de suministros de repuestos de equipo menor, por tal razón no se pudo adelantar muchos trabajos pendientes. La base de datos se encuentra en el computador de los sargentos y en el PC del Ingeniero Juan Pablo Cardenas.   "/>
    <m/>
    <n v="0.93856998992950658"/>
    <n v="0.93856998992950658"/>
    <s v="EXCELENTE"/>
  </r>
  <r>
    <n v="49"/>
    <x v="3"/>
    <s v="Gestión Logística en Emergencias"/>
    <s v="8. Subdirección Logística"/>
    <x v="0"/>
    <s v="Nivel de eficiencia de las activaciones a Logística en Emergencias, incidentes, eventos y suministros"/>
    <s v="Evaluar el nivel de Eficiencia de disponibilidad de logística para la atención de emergencias según activaciones realizadas por personal operativo"/>
    <s v="Mensual"/>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1"/>
    <n v="1"/>
    <n v="1"/>
    <s v="&gt;90%"/>
    <s v="EXCELENTE"/>
    <s v="Se realizó una (1) activación de apoyo Logístico a emergencias en el mes de octubre  2019,  siendo atendida en conformidad con la solicitud realizada para la entrega de suministros entre estos Hidratación:  Agua y combustible: gasolina entre otros  según  las necesidades que se presentaron._x000a__x000a_Resultado del indicador “EXCELENTE” en un 100%; puesto que todas las solicitudes requeridas fueron atendidas oportunamente._x000a_"/>
    <m/>
    <n v="0.9"/>
    <n v="1"/>
    <n v="1"/>
    <n v="1"/>
    <s v="&gt;90%"/>
    <s v="EXCELENTE"/>
    <s v="Se realizó una (1) activación de apoyo logístico a emergencias en el mes de NOVIEMBRE  2019,  siendo atendida en conformidad con la solicitud realizada para la entrega de suministros entre estos Hidratación:  Agua, guantes nitrilo y combustible: gasolina, acpm y aceite entre otros  según  las necesidades que se presentaron._x000a__x000a_Resultado del indicador “EXCELENTE” en un 100%; puesto que todas las solicitudes requeridas fueron atendidas oportunamente._x000a_"/>
    <m/>
    <n v="0.9"/>
    <n v="3"/>
    <n v="3"/>
    <n v="1"/>
    <s v="&gt;90%"/>
    <s v="EXCELENTE"/>
    <s v="Se realizaron tres (3) activaciones de apoyo logístico a emergencias en el mes de DICIEMBRE  2019, ( 1327- 2562 -  2750)  siendo atendidas en conformidad con las solicitudes realizadas para la entrega de suministros entre estos Hidratación:  Agua y combustible: gasolina y ACPM entre otros  según  las necesidades que se presentaron._x000a__x000a_Resultado del indicador “EXCELENTE” en un 100%; puesto que todas las solicitudes requeridas fueron atendidas oportunamente._x000a_"/>
    <m/>
    <n v="1"/>
    <n v="1"/>
    <s v="EXCELENTE"/>
    <n v="0.9"/>
    <n v="1"/>
    <n v="1"/>
    <n v="1"/>
    <s v="&gt;90%"/>
    <s v="EXCELENTE"/>
    <s v="Se realizó UNA (1) activación de apoyo Logístico a emergencias en el mes de JULIO  2019 con números de incidente   567213194, INCENDIO ESTRUCTURAL para atender incidentes de Incendio Estructural, siendo atendidas en conformidad con las solicitudes realizadas para la entrega de suministros entre esta gasolina, acpm según las necesidades que se presentaron._x000a__x000a__x000a_Resultado del indicador EXCELENTE en un 100%; puesto que todas las solicitudes requeridas fueron atendidas oportunamente._x000a_"/>
    <m/>
    <n v="0.9"/>
    <n v="3"/>
    <n v="3"/>
    <n v="1"/>
    <s v="&gt;90%"/>
    <s v="EXCELENTE"/>
    <s v="Se realizó tres (3) activaciones de apoyo Logístico a emergencias en el mes de AGOSTO  2019 a diferentes estaciones con números de incidente:  458365196, 515252196, 515129196 para atender SOLICITUDES DE B17, siendo atendidas en conformidad con las solicitudes realizadas para la entrega de suministros entre estos Hidratación:  Agua, guantes nitrilo y carnaza y combustible: gasolina, acpm y aceite entre otros según las necesidades que se presentaron._x000a__x000a_Resultado del indicador EXCELENTE en un 100%; puesto que todas las solicitudes requeridas fueron atendidas oportunamente._x000a_"/>
    <m/>
    <n v="0.9"/>
    <n v="1"/>
    <n v="1"/>
    <n v="1"/>
    <s v="&gt;90%"/>
    <s v="EXCELENTE"/>
    <s v="Se realizó una (1) activaciones de apoyo Logístico a emergencias en el mes de SEPTIEMBRE  2019, siendo atendidas en conformidad con las solicitudes realizadas para la entrega de suministros entre estos Hidratación:  Agua y combustible: gasolina entre otros según las necesidades que se presentaron._x000a__x000a_Resultado del indicador EXCELENTE en un 100%; puesto que todas las solicitudes requeridas fueron atendidas oportunamente._x000a_"/>
    <m/>
    <n v="1"/>
    <n v="1"/>
    <s v="EXCELENTE"/>
    <n v="0.9"/>
    <n v="3"/>
    <n v="3"/>
    <n v="1"/>
    <s v="&gt;90%"/>
    <s v="EXCELENTE"/>
    <s v="Se realizó tres (3) activaciones de apoyo Logístico a emergencias en el mes de ABRIL  2019 con números de incidente   622967195, INCENDIO EXTRUCTURAL B-12, B-14 Y CORTE DE ARBOL    para atender incidentes de Incendio Estructural, siendo atendidas en conformidad con las solicitudes realizadas para la entrega de suministros entre estos (Alimentación e Hidratación: Agua, bebidas calientes) gasolina, aceites, cadenol según las necesidades que se presentaron._x000a__x000a__x000a_Resultado del indicador EXCELENTE en un 100%; puesto que todas las solicitudes requeridas fueron atendidas oportunamente._x000a_"/>
    <m/>
    <n v="0.9"/>
    <n v="2"/>
    <n v="2"/>
    <n v="1"/>
    <s v="&gt;90%"/>
    <s v="EXCELENTE"/>
    <s v="Se realizó dos (2) activaciones de apoyo Logístico a emergencias en el mes de mayo 2019 a diferentes estaciones con números de incidente:  259642194, 250362194, para atender Explosión en fabrica para mechas de tejo, siendo atendidas en conformidad con las solicitudes realizadas para la entrega de suministros entre estos Hidratación:  Agua, espumas, entre otros según las necesidades que se presentaron._x000a__x000a_Resultado del indicador EXCELENTE en un 100%; puesto que todas las solicitudes requeridas fueron atendidas oportunamente._x000a_"/>
    <m/>
    <n v="0.9"/>
    <n v="3"/>
    <n v="3"/>
    <n v="1"/>
    <s v="&gt;90%"/>
    <s v="Excelente"/>
    <s v="Se realizó tres (3) activaciones de apoyo Logístico a emergencias en el mes de JUNIO  2019 a diferentes estaciones con números de incidente:  492384194, 517948194, para atender Incendios forestales, siendo atendidas en conformidad con las solicitudes realizadas para la entrega de suministros entre estos (Alimentación e Hidratación:  Agua, Bebidas calientes   Combustible: Gasolina, Aceite, Cadenol, entre otros según las necesidades que se presentaron._x000a__x000a_Resultado del indicador EXCELENTE en un 100%; puesto que todas las solicitudes requeridas fueron atendidas oportunamente._x000a_"/>
    <m/>
    <n v="1"/>
    <n v="1"/>
    <x v="0"/>
    <n v="0.9"/>
    <n v="3"/>
    <n v="3"/>
    <n v="1"/>
    <s v="&gt;90%"/>
    <s v="EXCELENTE"/>
    <s v="Se realizo tres (3) activaciones de apoyo Logistico a emergencias en el mes de ENERO  2019 con números de incidente  18754195,  88737195,  98308195  para  atender incidentes  de Explosion e Incendios forestales,  siendo atendidas en conformidad con las solicitudes realizadas para la entrega de suministros entre estos (Alimentacion e Hidratacion: Agua,  almuerzos, refrigerios y Guantes kit para forestalsegún  las necesidades que se presentaron._x000a__x000a__x000a_Resultado del indicador EXCELENTE en un 100%; puesto que todas las solicitudes requeridas fueron atendidas oportunamente."/>
    <m/>
    <n v="0.9"/>
    <n v="5"/>
    <n v="5"/>
    <n v="1"/>
    <s v="&gt;90%"/>
    <s v="EXCELENTE"/>
    <s v="Se realizo tres (5) activaciones de apoyo Logistico a emergencias en el mes de FEBRERO  2019 a diferentes estaciones con números de incidente:  300341195,  326961195,  326961195, 470423195,   para  atender  Incendios forestales,  siendo atendidas en conformidad con las solicitudes realizadas para la entrega de suministros entre estos (Alimentacion e Hidratacion: Almuerzos, refrigerios,  Agua, Bebidas calientes , Combustible: gasolina, ACPM, Cadenol , Linternas, espumas, entre otros  según  las necesidades que se presentaron._x000a__x000a_Resultado del indicador EXCELENTE en un 100%; puesto que todas las solicitudes requeridas fueron atendidas oportunamente."/>
    <m/>
    <n v="0.9"/>
    <n v="5"/>
    <n v="5"/>
    <n v="1"/>
    <s v="&gt;90%"/>
    <s v="EXCELENTE"/>
    <s v="Se realizo tres (5) activaciones de apoyo Logistico a emergencias en el mes de MARZO  2019 a diferentes estaciones con números de incidente:  11306196,  78107196,   192733196,    para  atender  Incendios forestales, incendios estructurales, Inundaciones  siendo atendidas en conformidad con las solicitudes realizadas para la entrega de suministros entre estos (Alimentacion e Hidratacion: Almuerzos,   Agua,  Combustible: Gasolina, Aceite, Cadenol, Urea, Tapabocas, Bloqueador solar, Extintores, Electrobombas sumergibles, entre otros  según  las necesidades que se presentaron._x000a__x000a_Resultado del indicador EXCELENTE en un 100%; puesto que todas las solicitudes requeridas fueron atendidas oportunamente."/>
    <m/>
    <n v="1"/>
    <n v="1"/>
    <s v="EXCELENTE"/>
  </r>
  <r>
    <n v="50"/>
    <x v="0"/>
    <s v="Gestión del Talento Humano"/>
    <s v="9. Subdirección de Gestión Humana"/>
    <x v="0"/>
    <s v="Tasa de Accidentalidad"/>
    <s v="Hacer seguimiento a la frecuencia de accidentes incapacitantes"/>
    <s v="Trimestral"/>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n v="3"/>
    <n v="680"/>
    <n v="4.4117647058823529E-3"/>
    <s v="&lt; 3,5%"/>
    <s v="EXCELENTE"/>
    <m/>
    <m/>
    <n v="0.04"/>
    <n v="5"/>
    <n v="680"/>
    <n v="7.3529411764705881E-3"/>
    <s v="&lt; 3,5%"/>
    <s v="EXCELENTE"/>
    <m/>
    <m/>
    <n v="0.04"/>
    <n v="3"/>
    <n v="680"/>
    <n v="4.4117647058823529E-3"/>
    <s v="&lt; 3,5%"/>
    <s v="EXCELENTE"/>
    <s v="Para el cuarto trimestre el promedio de accidentes con uno o más días de incapacidad fue de 13, con su valor más bajo en diciembre; esto mostró un comportamiento excelente con base a la meta del 4%, aunque estuvo estable con respecto al periodo inmediatamente anterior. "/>
    <m/>
    <n v="5.3921568627450971E-3"/>
    <n v="5.3921568627450971E-3"/>
    <s v="EXCELENTE"/>
    <m/>
    <m/>
    <m/>
    <s v=" "/>
    <s v="&lt; 3,5%"/>
    <m/>
    <m/>
    <m/>
    <m/>
    <m/>
    <m/>
    <s v=" "/>
    <s v="&lt; 3,5%"/>
    <m/>
    <m/>
    <m/>
    <n v="0.04"/>
    <n v="12"/>
    <n v="680"/>
    <n v="1.7647058823529412E-2"/>
    <s v="&lt; 3,5%"/>
    <s v="EXCELENTE"/>
    <s v="Para el tercer trimestre el promedio de accidentes con uno o más días de incapacidad fue de 12, con su valor más bajo en septiembre. Esto mostró un comportamiento excelente con base a la meta del 4%, aunque estuvo estable con respecto al periodo inmediatamente anterior."/>
    <m/>
    <n v="1.7647058823529412E-2"/>
    <n v="1.7647058823529412E-2"/>
    <s v="EXCELENTE"/>
    <n v="0.04"/>
    <m/>
    <m/>
    <s v=" "/>
    <s v="&lt; 3,5%"/>
    <m/>
    <m/>
    <m/>
    <n v="0.04"/>
    <m/>
    <m/>
    <s v=" "/>
    <s v="&lt; 3,5%"/>
    <m/>
    <m/>
    <m/>
    <n v="0.04"/>
    <n v="19"/>
    <n v="688"/>
    <n v="2.7616279069767442E-2"/>
    <s v="&lt; 3,5%"/>
    <s v="Excelente"/>
    <s v="El valor del indicador está dentro del límite aceptable. Los eventos deportivos y otros en las sedes fueron los más incapacitantes."/>
    <m/>
    <n v="2.7616279069767442E-2"/>
    <n v="2.7616279069767442E-2"/>
    <x v="0"/>
    <n v="0.04"/>
    <m/>
    <m/>
    <s v=" "/>
    <s v="&lt; 3,5%"/>
    <m/>
    <m/>
    <m/>
    <n v="0.04"/>
    <m/>
    <m/>
    <s v=" "/>
    <s v="&lt; 3,5%"/>
    <m/>
    <m/>
    <m/>
    <n v="0.04"/>
    <n v="1"/>
    <n v="1"/>
    <n v="1"/>
    <s v="&lt; 3,5%"/>
    <s v="EXCELENTE"/>
    <s v="Dentro del Plan de Bienestar se realizó la Actividad de Integración para el personal de planta de la Entidad, la cual inició en el mes de marzo de 2019"/>
    <m/>
    <n v="1"/>
    <n v="1"/>
    <s v="EXCELENTE"/>
  </r>
  <r>
    <n v="51"/>
    <x v="0"/>
    <s v="Gestión del Talento Humano"/>
    <s v="9. Subdirección de Gestión Humana"/>
    <x v="0"/>
    <s v="Índice de Ausentismo por enfermedad común"/>
    <s v="Conocer la cantidad de horas hombres perdidas por enfermedad común respecto a las HHT en el período"/>
    <s v="Trimestral"/>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n v="4080"/>
    <n v="489600"/>
    <n v="8.3333333333333332E-3"/>
    <s v="&lt; 4%"/>
    <s v="EXCELENTE"/>
    <m/>
    <m/>
    <n v="0.04"/>
    <n v="3912"/>
    <n v="489600"/>
    <n v="7.9901960784313723E-3"/>
    <s v="&lt; 4%"/>
    <s v="EXCELENTE"/>
    <m/>
    <m/>
    <n v="0.04"/>
    <n v="4848"/>
    <n v="489600"/>
    <n v="9.9019607843137247E-3"/>
    <s v="&lt; 4%"/>
    <s v="EXCELENTE"/>
    <s v="Para el cuarto trimestre él se cumplió con la meta del 4%, se destacan los lumbagos y enfermedades bronco-respiratorias."/>
    <m/>
    <n v="8.7418300653594756E-3"/>
    <n v="8.7418300653594756E-3"/>
    <s v="EXCELENTE"/>
    <m/>
    <m/>
    <m/>
    <s v=" "/>
    <s v="&lt; 4%"/>
    <m/>
    <m/>
    <m/>
    <m/>
    <m/>
    <m/>
    <s v=" "/>
    <s v="&lt; 4%"/>
    <m/>
    <m/>
    <m/>
    <n v="0.04"/>
    <n v="5648"/>
    <n v="489600"/>
    <n v="1.1535947712418301E-2"/>
    <s v="&lt; 4%"/>
    <s v="EXCELENTE"/>
    <s v="Para el tercer trimestre él se cumplió con la meta del 4%, se destacan los lumbagos y enfermedades bronco-respiratorias."/>
    <m/>
    <n v="1.1535947712418301E-2"/>
    <n v="1.1535947712418301E-2"/>
    <s v="EXCELENTE"/>
    <n v="0.04"/>
    <m/>
    <m/>
    <s v=" "/>
    <s v="&lt; 4%"/>
    <m/>
    <m/>
    <m/>
    <n v="0.04"/>
    <m/>
    <m/>
    <s v=" "/>
    <s v="&lt; 4%"/>
    <m/>
    <m/>
    <m/>
    <n v="0.04"/>
    <n v="7152"/>
    <n v="495360"/>
    <n v="1.4437984496124032E-2"/>
    <s v="&lt; 4%"/>
    <s v="Excelente"/>
    <s v="El valor del indicador está dentro del límite aceptable. En un evento por SOAT y una intervención quirúrgica fueron lo más relevante. Se destacan enfermedades respiratorias y lumbalgias."/>
    <m/>
    <n v="1.4437984496124032E-2"/>
    <n v="1.4437984496124032E-2"/>
    <x v="0"/>
    <n v="0.04"/>
    <m/>
    <m/>
    <s v=" "/>
    <s v="&lt; 4%"/>
    <m/>
    <s v="Es precioso manifestar que algunos vehículos se pueden considerar con vida util cumplida y antiguos  por tanto sus repuestos en algunas oportunidades son de difícil adquisición y deben ser importados lo que genera retrasos y una estadía mayor en  taller. "/>
    <m/>
    <n v="0.04"/>
    <m/>
    <m/>
    <s v=" "/>
    <s v="&lt; 4%"/>
    <m/>
    <m/>
    <m/>
    <n v="0.04"/>
    <n v="165"/>
    <n v="176"/>
    <n v="0.9375"/>
    <s v="&lt; 4%"/>
    <s v="BUENO"/>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375"/>
    <n v="0.9375"/>
    <s v="BUENO"/>
  </r>
  <r>
    <n v="52"/>
    <x v="0"/>
    <s v="Gestión del Talento Humano"/>
    <s v="9. Subdirección de Gestión Humana"/>
    <x v="0"/>
    <s v="Cumplimiento del programa de Bienestar"/>
    <s v="Hacer seguimiento a la ejecución de las actividades de bienestar establecidas"/>
    <s v="Trimestral"/>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n v="1"/>
    <n v="1"/>
    <n v="1"/>
    <s v="&gt;95%"/>
    <s v="EXCELENTE"/>
    <s v="Se llevó a cabo la actividad de encuentro de familias programada para el turno 2."/>
    <m/>
    <m/>
    <n v="4"/>
    <n v="4"/>
    <n v="1"/>
    <s v="&gt;95%"/>
    <s v="EXCELENTE"/>
    <s v="Se llevó a cabo la actividad de Cierre de Plan de Acción para el personal operativo de los turnos 1 y 3 y los encuentros de familia para el personal operativo del turno 3 y personal administrativo."/>
    <m/>
    <m/>
    <n v="2"/>
    <n v="2"/>
    <n v="1"/>
    <s v="&gt;95%"/>
    <s v="EXCELENTE"/>
    <s v="Se realizó la entrega de Bonos Navideños para los hijos de los funcionarios y la actividad de Cierre de Plan de Acción programadas."/>
    <m/>
    <n v="1"/>
    <n v="1"/>
    <s v="EXCELENTE"/>
    <n v="1"/>
    <n v="0"/>
    <n v="0"/>
    <s v=" "/>
    <s v="&gt;95%"/>
    <s v="MALO"/>
    <s v="Para el mes de julio se realizaron tres capacitaciones brindadas por el contrato 196/2018, no se han reportado por parte del contratista las evaluaciones de los mismos."/>
    <m/>
    <n v="1"/>
    <n v="0"/>
    <n v="0"/>
    <s v=" "/>
    <s v="&gt;95%"/>
    <s v="MALO"/>
    <s v="Para el mes de agosto se realizaron dos capacitaciones brindadas por el contrato 196/2018, no se han reportado por parte del contratista las evaluaciones de los mismos."/>
    <m/>
    <n v="1"/>
    <n v="0"/>
    <n v="0"/>
    <s v=" "/>
    <s v="&gt;95%"/>
    <s v="MALO"/>
    <m/>
    <s v="Para el mes de septiembre no se realizaron capacitaciones por tanto no se obtuvo evaluación de las mismas."/>
    <s v="0"/>
    <s v="0"/>
    <s v="MALO"/>
    <n v="1"/>
    <m/>
    <m/>
    <s v=" "/>
    <s v="&gt;95%"/>
    <m/>
    <m/>
    <m/>
    <m/>
    <m/>
    <m/>
    <s v=" "/>
    <s v="&gt;95%"/>
    <m/>
    <m/>
    <m/>
    <n v="1"/>
    <n v="1"/>
    <n v="1"/>
    <n v="1"/>
    <s v="&gt;95%"/>
    <s v="Excelente"/>
    <s v="Dentro del Plan de Bienestar se realizó la Actividad de Integración caminata ecológica y el Aniversario de la Entidad para el personal de planta de la Entidad, la cual inició en el mes de marzo de 2019"/>
    <m/>
    <n v="1"/>
    <n v="1"/>
    <x v="0"/>
    <n v="1"/>
    <m/>
    <m/>
    <s v=" "/>
    <s v="&gt;95%"/>
    <m/>
    <m/>
    <m/>
    <n v="1"/>
    <m/>
    <m/>
    <s v=" "/>
    <s v="&gt;95%"/>
    <m/>
    <m/>
    <m/>
    <n v="1"/>
    <n v="362"/>
    <n v="388"/>
    <n v="0.9329896907216495"/>
    <s v="&gt;95%"/>
    <s v="BUENO"/>
    <s v="Durante el Tercer Semestre se realizo evaluacion de catorce cursos (Mangueras y Accesorios, Equipos De Proteccion Personal, Escaleras Manuales, Vehiculos Contra Incendios y Maquinas Extintoras, Comunicaciones, Curso PRIMAP, CBSCI, Informacion Al Publico, Conduccion De Vehiculos) a 56 personas cada uno para un total de 388 evaluaciones de las cuales se aprobaron 362"/>
    <m/>
    <n v="0.9329896907216495"/>
    <n v="0.9329896907216495"/>
    <s v="BUENO"/>
  </r>
  <r>
    <n v="53"/>
    <x v="1"/>
    <s v="Gestión del Talento Humano"/>
    <s v="9. Subdirección de Gestión Humana"/>
    <x v="0"/>
    <s v="Participación en el programa de Bienestar"/>
    <s v="Hacer seguimiento a la ejecución de las actividades de bienestar establecidas"/>
    <s v="Trimestral"/>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n v="170"/>
    <n v="170"/>
    <n v="1"/>
    <s v="&gt;95%"/>
    <s v="EXCELENTE"/>
    <s v="Asistió el personal inscrito para la actividad encuentro de familias de 170 funcionarios con sus familias para un total de 561 personas."/>
    <m/>
    <m/>
    <n v="615"/>
    <n v="752"/>
    <n v="0.81781914893617025"/>
    <s v="&gt;= 80% &lt;= 95%"/>
    <s v="BUENO"/>
    <s v="La asistencia de funcionarios a las actividades de Cierre de Plan de Acción se vio afectada por las manifestaciones del paro nacional. "/>
    <m/>
    <m/>
    <n v="811"/>
    <n v="846"/>
    <n v="0.95862884160756501"/>
    <s v="&gt;95%"/>
    <s v="EXCELENTE"/>
    <s v="Se realizó la entrega de los Bonos Navideños a los funcionarios y se realizó la actividad de Cierre de Plan de Acción. "/>
    <m/>
    <n v="0.92548266351457842"/>
    <n v="0.92548266351457842"/>
    <s v="EXCELENTE"/>
    <n v="0.81781914893617025"/>
    <n v="3"/>
    <n v="3"/>
    <n v="1"/>
    <s v="&gt;95%"/>
    <s v="EXCELENTE"/>
    <s v="Para el séptimo mes se planearon tres capacitaciones (Curso de Operaciones Tácticas de Combate de Incendios y Curso Técnicas de Rescate Cuerdas Nivel I, Curso de Búsqueda y Rescate en Estructuras Colapsadas, Curso Intermedio Sistema Comando de Incidentes-CISCI), cumpliendo con el total de las capacitaciones. "/>
    <m/>
    <n v="0.81781914893617025"/>
    <n v="2"/>
    <n v="2"/>
    <n v="1"/>
    <s v="&gt;95%"/>
    <s v="EXCELENTE"/>
    <s v="Para el octavo mes se planearon dos capacitaciones (Tácticas en el Combate de Incendios y Técnicas de Rescate, Curso Búsqueda y Rescate en Estructuras Colapsadas), cumpliendo con el total de las capacitaciones. "/>
    <m/>
    <n v="0.81781914893617025"/>
    <n v="0"/>
    <n v="0"/>
    <s v=" "/>
    <s v="&gt;95%"/>
    <m/>
    <m/>
    <s v="Por las emergencias presentadas en Coello y honda en el mes de septiembre, parte de los instructores y el personal de la UAECOB se desplazaron atender los eventos suspendiendo los temas de capacitación, los cuales serán retomados en el último trimestre."/>
    <n v="1"/>
    <n v="1"/>
    <s v="EXCELENTE"/>
    <n v="100"/>
    <m/>
    <m/>
    <s v=" "/>
    <s v="&gt;95%"/>
    <m/>
    <m/>
    <m/>
    <m/>
    <m/>
    <m/>
    <s v=" "/>
    <s v="&gt;95%"/>
    <m/>
    <m/>
    <m/>
    <n v="1"/>
    <n v="548"/>
    <n v="570"/>
    <n v="0.96140350877192982"/>
    <s v="&gt;95%"/>
    <s v="Excelente"/>
    <s v="Para el desarrollo de la actividad se realiza un proceso de inscripción, con el fin de garantizar al máximo la optimización de recursos, y poder informar a la entidad contratante, sin embargo, dejan de asistir algunas personas quienes el día anterior o el mismo día presentan excusas para la no asistencia."/>
    <m/>
    <n v="0.96140350877192982"/>
    <n v="0.96140350877192982"/>
    <x v="0"/>
    <n v="1"/>
    <m/>
    <m/>
    <s v=" "/>
    <s v="&gt;95%"/>
    <m/>
    <m/>
    <m/>
    <n v="1"/>
    <m/>
    <m/>
    <s v=" "/>
    <s v="&gt;95%"/>
    <m/>
    <m/>
    <m/>
    <n v="1"/>
    <n v="30"/>
    <n v="30"/>
    <n v="1"/>
    <s v="&gt;95%"/>
    <s v="EXCELENTE"/>
    <s v="Durante el segundo semestre se planearon treinta capacitacion (Control Disciplinario, Seguridad y salud en el trabajo I y II, Desarrollo Organizacional I y II, Principios de Legislacion Bomberil y Estatutos, Teoria Fisico y Quimica del Fuego I y II, Extintores Portatiles, Mangueras y accesorios I y II, Chorros Contra Incendios, Hidráulica Básica. Suministro De Agua, Equipo De Protección Personal, Equipos De Respiración Autocontenido Scba, Escaleras Manuales, Vehiculos Contra Incendios Y Maqiuinas Extintoras I y II, Ética Y Humanística Bomberil, Comunicaciones En Emergencia, Primer Respondiente En Materiales Peligrosos (Primap O Nivel De Advertencia, Comportamiento De Las Estructuras En Emergencia  I y II, Sistema Comando De Incidentes, Procedimientos Operativos Normalizados “Pon’s”, Información Al Público I y II, Ascensores, Conductor De Vehiculos De Emergencia I y II), cumpliendo con el total de las capacitaciones"/>
    <m/>
    <n v="1"/>
    <n v="1"/>
    <s v="EXCELENTE"/>
  </r>
  <r>
    <n v="54"/>
    <x v="0"/>
    <s v="Gestión del Talento Humano"/>
    <s v="9. Subdirección de Gestión Humana"/>
    <x v="0"/>
    <s v="Evaluación a la capacitación impartida"/>
    <s v="Hacer seguimiento a la efectividad de la capacitación"/>
    <s v="Trimestral"/>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m/>
    <m/>
    <m/>
    <s v="&gt;95%"/>
    <m/>
    <s v="Para el mes de octubre no se realizaron capacitaciones, por tanto, no se obtuvo evaluación de las mismas. "/>
    <m/>
    <s v="&lt; 80%"/>
    <m/>
    <m/>
    <s v=" "/>
    <s v="&gt;95%"/>
    <m/>
    <s v="Para el mes de noviembre no se realizaron capacitaciones por tanto no se obtuvo evaluación de las mismas. "/>
    <m/>
    <n v="0.8"/>
    <m/>
    <m/>
    <n v="0"/>
    <s v="&gt;95%"/>
    <s v="MALO"/>
    <s v="Para el mes de diciembre no se realizaron capacitaciones por tanto no se obtuvo evaluación de las mismas."/>
    <m/>
    <n v="0"/>
    <n v="0"/>
    <s v="MALO"/>
    <s v=" "/>
    <m/>
    <m/>
    <s v=" "/>
    <s v="&gt;95%"/>
    <m/>
    <m/>
    <m/>
    <s v=" "/>
    <m/>
    <m/>
    <s v=" "/>
    <s v="&gt;95%"/>
    <m/>
    <m/>
    <m/>
    <s v=" "/>
    <n v="23"/>
    <n v="23"/>
    <n v="1"/>
    <s v="&gt;95%"/>
    <s v="EXCELENTE"/>
    <s v="Durante el trimestre se impartieron 23 procesos de capacitación y entrenamiento con una participación de  465 servidores públicos de la UAECOB."/>
    <m/>
    <n v="1"/>
    <n v="1"/>
    <s v="EXCELENTE"/>
    <n v="0.8"/>
    <n v="187"/>
    <n v="192"/>
    <n v="0.97395833333333337"/>
    <s v="&gt;95%"/>
    <s v="EXCELENTE"/>
    <s v="Durante el mes de abril se realizó la capacitación a los cursos 45 y 46, realizándose 192 evaluaciones de las cuales fueron aprobadas de forma sobresaliente el 97%"/>
    <m/>
    <n v="0.8"/>
    <n v="285"/>
    <n v="291"/>
    <n v="0.97938144329896903"/>
    <s v="&gt;95%"/>
    <s v="EXCELENTE"/>
    <s v="Durante el mes de mayo se realizó la capacitación a los cursos 45 y 46, realizándose 291 evaluaciones de las cuales fueron aprobadas de forma sobresaliente el 98%"/>
    <m/>
    <n v="0.8"/>
    <n v="0"/>
    <n v="0"/>
    <s v=" "/>
    <s v="&gt;95%"/>
    <s v="Excelente"/>
    <s v="Para el mes de junio se realizaron dos capacitaciones brindadas por el contrato 196/2018, no se han reportado por parte del contratista las evaluaciones de los mismos"/>
    <m/>
    <n v="0.9766698883161512"/>
    <n v="0.9766698883161512"/>
    <x v="0"/>
    <n v="0.8"/>
    <m/>
    <m/>
    <s v=" "/>
    <s v="&gt;95%"/>
    <m/>
    <m/>
    <m/>
    <n v="0.8"/>
    <m/>
    <m/>
    <s v=" "/>
    <s v="&gt;95%"/>
    <m/>
    <m/>
    <m/>
    <n v="0.8"/>
    <n v="9"/>
    <n v="680"/>
    <n v="1.3235294117647059E-2"/>
    <s v="&gt;95%"/>
    <s v="EXCELENTE"/>
    <s v="Aunque se cumplió con la meta, Los accidentes registrados más incapacitantes estuvieron asociados a caida de objetos y dentro del procedimiento de tala de árboles."/>
    <m/>
    <n v="1.3235294117647059E-2"/>
    <n v="1.3235294117647059E-2"/>
    <s v="EXCELENTE"/>
  </r>
  <r>
    <n v="55"/>
    <x v="0"/>
    <s v="Gestión del Talento Humano"/>
    <s v="9. Subdirección de Gestión Humana"/>
    <x v="0"/>
    <s v="Cumplimiento en las Actividades Programadas de capacitación"/>
    <s v="Hacer seguimiento al cumplimiento del Plan de Capacitación"/>
    <s v="Trimestral"/>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m/>
    <m/>
    <s v=" "/>
    <s v="&gt;95%"/>
    <m/>
    <s v="Para el mes de octubre no se realizaron capacitaciones."/>
    <m/>
    <s v="&lt; 80%"/>
    <m/>
    <m/>
    <s v=" "/>
    <s v="&gt;95%"/>
    <m/>
    <s v="Para el mes de noviembre no se realizaron capacitaciones."/>
    <m/>
    <n v="0.8"/>
    <m/>
    <m/>
    <n v="0"/>
    <s v="&gt;95%"/>
    <s v="MALO"/>
    <s v="Para el mes de diciembre no se realizaron capacitaciones."/>
    <m/>
    <n v="0"/>
    <n v="0"/>
    <s v="MALO"/>
    <s v=" "/>
    <m/>
    <m/>
    <s v=" "/>
    <s v="&gt;95%"/>
    <m/>
    <m/>
    <m/>
    <s v=" "/>
    <m/>
    <m/>
    <s v=" "/>
    <s v="&gt;95%"/>
    <m/>
    <m/>
    <m/>
    <s v=" "/>
    <n v="7952"/>
    <n v="231120"/>
    <n v="3.440636898580824E-2"/>
    <s v="&gt;95%"/>
    <s v="EXCELENTE"/>
    <s v="En el segundo trimestre las incapacidades por E.G se presentaron principalmente por los siguientes diagnósticos: M545-Lumbagos, J029-Enfermedades Respiratorias y A09-Enfermedades Gastrointestinales."/>
    <m/>
    <n v="3.440636898580824E-2"/>
    <n v="3.440636898580824E-2"/>
    <s v="EXCELENTE"/>
    <n v="0.8"/>
    <n v="21"/>
    <n v="21"/>
    <n v="1"/>
    <s v="&gt;95%"/>
    <s v="EXCELENTE"/>
    <s v="Para el cuarto mes se planearon veintiuna capacitaciones (Equipo De Protección Personal, Equipos De Respiración Auto contenido Scba, Comunicaciones En Emergencia, Curso Bombero Forestal (Cbf, Seguridad En Operaciones, Control Emergencias Con Abejas, Escaleras Manuales, Hidráulica Básica. Suministro De Agua, Chorros Contra Incendios, Seguridad En Operaciones, Curso Básico De Atención Pre hospitalaria, Curso Bombero Forestal (Cbf, Entradas Forzadas, Autorregulación * Estrés Post Traumático, Ventilación Vertical Y Horizontal, Control De Incendio, Cuerdas, Nudos, Amarres, Curso Básico De Atención Pre hospitalaria, Curso Básico Investigación De Incendio, Entradas Forzadas, Emergencias En Vehículos Eléctricos Nissan Leaf), cumpliendo con el total de las capacitaciones"/>
    <m/>
    <n v="0.8"/>
    <n v="18"/>
    <n v="18"/>
    <n v="1"/>
    <s v="&gt;95%"/>
    <s v="EXCELENTE"/>
    <s v="Para el quinto mes se planearon  diez y ocho capacitaciones (Rescate Vehicular , Emergencias En Vehículos Eléctricos Nissan Leaf, Heas De Corte, Ventilación Vertical Y Horizontal, Primer Respondiente En Materiales Peligrosos (Primap O Nivel De Advertencia, Cuerdas, Nudos, Amarres, Emergencias Con Abejas, Gestión Del Riesgo (Sistemas De Protección Contra Incendio), Manejo Emergencias Eléctricas, Emergencias Con Gas Natural Y Glp, Búsqueda Y Rescate En Incendios, Curso Básico Investigación De Incendio , Curso Rescate Vehicular , Riesgo Eléctrico, Gestión Del Riesgo (Sistemas De Protección Contra Incendio), Búsqueda Y Rescate En Incendios , Emergencias Con Gas Natural Y Glp, Autorregulación * Estrés Post Traumático), cumpliendo con el total de las capacitaciones"/>
    <m/>
    <n v="0.8"/>
    <n v="2"/>
    <n v="2"/>
    <n v="1"/>
    <s v="&gt;95%"/>
    <s v="Excelente"/>
    <s v="Para el sexto mes se planearon dieciocho capacitaciones (Curso Intermedio Sistema Comando De Incidentes – CISCI y Operaciones Con Materiales Peligrosos), cumpliendo con el total de las capacitaciones"/>
    <m/>
    <n v="1"/>
    <n v="1"/>
    <x v="0"/>
    <n v="0.8"/>
    <m/>
    <m/>
    <s v=" "/>
    <s v="&gt;95%"/>
    <m/>
    <m/>
    <m/>
    <n v="0.8"/>
    <m/>
    <m/>
    <s v=" "/>
    <s v="&gt;95%"/>
    <m/>
    <m/>
    <m/>
    <n v="0.8"/>
    <n v="143"/>
    <n v="720"/>
    <n v="0.1986111111111111"/>
    <s v="&gt;95%"/>
    <s v="MALO"/>
    <s v="Enfermedades estomacales como diarreas y gastroenteritis, así como  y lumbagos son los dianósticos más frecuentes._x000a_Se sigue trabajando en la entidad en los temas de hábitos de vida saludable."/>
    <m/>
    <n v="0.1986111111111111"/>
    <n v="0.1986111111111111"/>
    <s v="MAL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3" cacheId="1"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2" rowHeaderCaption="Objetivos Estrategicos">
  <location ref="A41:G46" firstHeaderRow="1" firstDataRow="2" firstDataCol="1"/>
  <pivotFields count="133">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dataField="1" showAll="0" defaultSubtotal="0">
      <items count="7">
        <item x="0"/>
        <item x="3"/>
        <item x="4"/>
        <item m="1" x="6"/>
        <item x="1"/>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1"/>
  </rowFields>
  <rowItems count="4">
    <i>
      <x/>
    </i>
    <i>
      <x v="1"/>
    </i>
    <i>
      <x v="2"/>
    </i>
    <i>
      <x v="3"/>
    </i>
  </rowItems>
  <colFields count="1">
    <field x="105"/>
  </colFields>
  <colItems count="6">
    <i>
      <x/>
    </i>
    <i>
      <x v="1"/>
    </i>
    <i>
      <x v="2"/>
    </i>
    <i>
      <x v="4"/>
    </i>
    <i>
      <x v="5"/>
    </i>
    <i>
      <x v="6"/>
    </i>
  </colItems>
  <dataFields count="1">
    <dataField name="Cuenta de DESEMPEÑO FINAL 2do TRIMESTRE" fld="105" subtotal="count" showDataAs="percentOfRow" baseField="0" baseItem="0" numFmtId="9"/>
  </dataFields>
  <formats count="27">
    <format dxfId="26">
      <pivotArea outline="0" collapsedLevelsAreSubtotals="1" fieldPosition="0"/>
    </format>
    <format dxfId="25">
      <pivotArea outline="0" collapsedLevelsAreSubtotals="1" fieldPosition="0"/>
    </format>
    <format dxfId="24">
      <pivotArea dataOnly="0" labelOnly="1" fieldPosition="0">
        <references count="1">
          <reference field="1" count="0"/>
        </references>
      </pivotArea>
    </format>
    <format dxfId="23">
      <pivotArea outline="0" collapsedLevelsAreSubtotals="1" fieldPosition="0"/>
    </format>
    <format dxfId="22">
      <pivotArea field="1" type="button" dataOnly="0" labelOnly="1" outline="0" axis="axisRow" fieldPosition="0"/>
    </format>
    <format dxfId="21">
      <pivotArea dataOnly="0" labelOnly="1" fieldPosition="0">
        <references count="1">
          <reference field="1" count="0"/>
        </references>
      </pivotArea>
    </format>
    <format dxfId="20">
      <pivotArea dataOnly="0" labelOnly="1" grandRow="1" outline="0" fieldPosition="0"/>
    </format>
    <format dxfId="19">
      <pivotArea dataOnly="0" labelOnly="1" grandCol="1" outline="0" fieldPosition="0"/>
    </format>
    <format dxfId="18">
      <pivotArea outline="0" collapsedLevelsAreSubtotals="1" fieldPosition="0"/>
    </format>
    <format dxfId="17">
      <pivotArea dataOnly="0" labelOnly="1" grandCol="1" outline="0" fieldPosition="0"/>
    </format>
    <format dxfId="16">
      <pivotArea field="1" type="button" dataOnly="0" labelOnly="1" outline="0" axis="axisRow" fieldPosition="0"/>
    </format>
    <format dxfId="15">
      <pivotArea outline="0" collapsedLevelsAreSubtotals="1" fieldPosition="0"/>
    </format>
    <format dxfId="14">
      <pivotArea field="1" type="button" dataOnly="0" labelOnly="1" outline="0" axis="axisRow" fieldPosition="0"/>
    </format>
    <format dxfId="13">
      <pivotArea dataOnly="0" labelOnly="1" fieldPosition="0">
        <references count="1">
          <reference field="1" count="0"/>
        </references>
      </pivotArea>
    </format>
    <format dxfId="12">
      <pivotArea outline="0" fieldPosition="0">
        <references count="1">
          <reference field="4294967294" count="1">
            <x v="0"/>
          </reference>
        </references>
      </pivotArea>
    </format>
    <format dxfId="11">
      <pivotArea outline="0" collapsedLevelsAreSubtotals="1" fieldPosition="0"/>
    </format>
    <format dxfId="10">
      <pivotArea outline="0" collapsedLevelsAreSubtotals="1" fieldPosition="0"/>
    </format>
    <format dxfId="9">
      <pivotArea outline="0" collapsedLevelsAreSubtotals="1" fieldPosition="0"/>
    </format>
    <format dxfId="8">
      <pivotArea outline="0" collapsedLevelsAreSubtotals="1" fieldPosition="0"/>
    </format>
    <format dxfId="7">
      <pivotArea type="all" dataOnly="0" outline="0" fieldPosition="0"/>
    </format>
    <format dxfId="6">
      <pivotArea outline="0" collapsedLevelsAreSubtotals="1" fieldPosition="0"/>
    </format>
    <format dxfId="5">
      <pivotArea type="origin" dataOnly="0" labelOnly="1" outline="0" fieldPosition="0"/>
    </format>
    <format dxfId="4">
      <pivotArea field="105" type="button" dataOnly="0" labelOnly="1" outline="0" axis="axisCol" fieldPosition="0"/>
    </format>
    <format dxfId="3">
      <pivotArea type="topRight" dataOnly="0" labelOnly="1" outline="0" fieldPosition="0"/>
    </format>
    <format dxfId="2">
      <pivotArea field="1" type="button" dataOnly="0" labelOnly="1" outline="0" axis="axisRow" fieldPosition="0"/>
    </format>
    <format dxfId="1">
      <pivotArea dataOnly="0" labelOnly="1" fieldPosition="0">
        <references count="1">
          <reference field="1" count="0"/>
        </references>
      </pivotArea>
    </format>
    <format dxfId="0">
      <pivotArea dataOnly="0" labelOnly="1" fieldPosition="0">
        <references count="1">
          <reference field="105" count="0"/>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5000000}"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R49:X60"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axis="axisCol" dataField="1" showAll="0">
      <items count="7">
        <item x="0"/>
        <item x="2"/>
        <item m="1" x="5"/>
        <item x="4"/>
        <item x="3"/>
        <item x="1"/>
        <item t="default"/>
      </items>
    </pivotField>
  </pivotFields>
  <rowFields count="1">
    <field x="3"/>
  </rowFields>
  <rowItems count="10">
    <i>
      <x/>
    </i>
    <i>
      <x v="1"/>
    </i>
    <i>
      <x v="2"/>
    </i>
    <i>
      <x v="3"/>
    </i>
    <i>
      <x v="4"/>
    </i>
    <i>
      <x v="5"/>
    </i>
    <i>
      <x v="6"/>
    </i>
    <i>
      <x v="7"/>
    </i>
    <i>
      <x v="8"/>
    </i>
    <i t="grand">
      <x/>
    </i>
  </rowItems>
  <colFields count="1">
    <field x="78"/>
  </colFields>
  <colItems count="6">
    <i>
      <x/>
    </i>
    <i>
      <x v="1"/>
    </i>
    <i>
      <x v="3"/>
    </i>
    <i>
      <x v="4"/>
    </i>
    <i>
      <x v="5"/>
    </i>
    <i t="grand">
      <x/>
    </i>
  </colItems>
  <dataFields count="1">
    <dataField name="Cuenta de DESEMPEÑO FINAL 1erTRIMESTRE" fld="78" subtotal="count" baseField="0" baseItem="0"/>
  </dataFields>
  <formats count="29">
    <format dxfId="55">
      <pivotArea outline="0" collapsedLevelsAreSubtotals="1" fieldPosition="0"/>
    </format>
    <format dxfId="54">
      <pivotArea outline="0" collapsedLevelsAreSubtotals="1" fieldPosition="0"/>
    </format>
    <format dxfId="53">
      <pivotArea outline="0" fieldPosition="0">
        <references count="1">
          <reference field="4294967294" count="1">
            <x v="0"/>
          </reference>
        </references>
      </pivotArea>
    </format>
    <format dxfId="52">
      <pivotArea outline="0" fieldPosition="0">
        <references count="1">
          <reference field="4294967294" count="1">
            <x v="0"/>
          </reference>
        </references>
      </pivotArea>
    </format>
    <format dxfId="51">
      <pivotArea outline="0" collapsedLevelsAreSubtotals="1" fieldPosition="0"/>
    </format>
    <format dxfId="50">
      <pivotArea field="1" type="button" dataOnly="0" labelOnly="1" outline="0"/>
    </format>
    <format dxfId="49">
      <pivotArea dataOnly="0" labelOnly="1" grandRow="1" outline="0" fieldPosition="0"/>
    </format>
    <format dxfId="48">
      <pivotArea dataOnly="0" labelOnly="1" fieldPosition="0">
        <references count="1">
          <reference field="78" count="0"/>
        </references>
      </pivotArea>
    </format>
    <format dxfId="47">
      <pivotArea dataOnly="0" labelOnly="1" grandCol="1" outline="0" fieldPosition="0"/>
    </format>
    <format dxfId="46">
      <pivotArea outline="0" collapsedLevelsAreSubtotals="1" fieldPosition="0"/>
    </format>
    <format dxfId="45">
      <pivotArea dataOnly="0" labelOnly="1" fieldPosition="0">
        <references count="1">
          <reference field="78" count="0"/>
        </references>
      </pivotArea>
    </format>
    <format dxfId="44">
      <pivotArea dataOnly="0" labelOnly="1" grandCol="1" outline="0" fieldPosition="0"/>
    </format>
    <format dxfId="43">
      <pivotArea field="1" type="button" dataOnly="0" labelOnly="1" outline="0"/>
    </format>
    <format dxfId="42">
      <pivotArea outline="0" collapsedLevelsAreSubtotals="1" fieldPosition="0"/>
    </format>
    <format dxfId="41">
      <pivotArea field="1" type="button" dataOnly="0" labelOnly="1" outline="0"/>
    </format>
    <format dxfId="40">
      <pivotArea dataOnly="0" labelOnly="1" fieldPosition="0">
        <references count="1">
          <reference field="78" count="0"/>
        </references>
      </pivotArea>
    </format>
    <format dxfId="39">
      <pivotArea field="3" type="button" dataOnly="0" labelOnly="1" outline="0" axis="axisRow" fieldPosition="0"/>
    </format>
    <format dxfId="38">
      <pivotArea outline="0" fieldPosition="0">
        <references count="1">
          <reference field="4294967294" count="1">
            <x v="0"/>
          </reference>
        </references>
      </pivotArea>
    </format>
    <format dxfId="37">
      <pivotArea outline="0" collapsedLevelsAreSubtotals="1" fieldPosition="0"/>
    </format>
    <format dxfId="36">
      <pivotArea field="3" type="button" dataOnly="0" labelOnly="1" outline="0" axis="axisRow" fieldPosition="0"/>
    </format>
    <format dxfId="35">
      <pivotArea dataOnly="0" labelOnly="1" fieldPosition="0">
        <references count="1">
          <reference field="3" count="0"/>
        </references>
      </pivotArea>
    </format>
    <format dxfId="34">
      <pivotArea dataOnly="0" labelOnly="1" fieldPosition="0">
        <references count="1">
          <reference field="78" count="0"/>
        </references>
      </pivotArea>
    </format>
    <format dxfId="33">
      <pivotArea dataOnly="0" labelOnly="1" grandRow="1" outline="0" fieldPosition="0"/>
    </format>
    <format dxfId="32">
      <pivotArea outline="0" collapsedLevelsAreSubtotals="1" fieldPosition="0"/>
    </format>
    <format dxfId="31">
      <pivotArea dataOnly="0" labelOnly="1" fieldPosition="0">
        <references count="1">
          <reference field="3" count="0"/>
        </references>
      </pivotArea>
    </format>
    <format dxfId="30">
      <pivotArea outline="0" fieldPosition="0">
        <references count="1">
          <reference field="4294967294" count="1">
            <x v="0"/>
          </reference>
        </references>
      </pivotArea>
    </format>
    <format dxfId="29">
      <pivotArea outline="0" collapsedLevelsAreSubtotals="1" fieldPosition="0"/>
    </format>
    <format dxfId="28">
      <pivotArea outline="0" collapsedLevelsAreSubtotals="1" fieldPosition="0"/>
    </format>
    <format dxfId="27">
      <pivotArea outline="0" fieldPosition="0">
        <references count="1">
          <reference field="4294967294" count="1">
            <x v="0"/>
          </reference>
        </references>
      </pivotArea>
    </format>
  </formats>
  <chartFormats count="18">
    <chartFormat chart="1" format="18" series="1">
      <pivotArea type="data" outline="0" fieldPosition="0">
        <references count="2">
          <reference field="4294967294" count="1" selected="0">
            <x v="0"/>
          </reference>
          <reference field="78" count="1" selected="0">
            <x v="1"/>
          </reference>
        </references>
      </pivotArea>
    </chartFormat>
    <chartFormat chart="1" format="19" series="1">
      <pivotArea type="data" outline="0" fieldPosition="0">
        <references count="2">
          <reference field="4294967294" count="1" selected="0">
            <x v="0"/>
          </reference>
          <reference field="78" count="1" selected="0">
            <x v="0"/>
          </reference>
        </references>
      </pivotArea>
    </chartFormat>
    <chartFormat chart="1" format="20" series="1">
      <pivotArea type="data" outline="0" fieldPosition="0">
        <references count="2">
          <reference field="4294967294" count="1" selected="0">
            <x v="0"/>
          </reference>
          <reference field="78" count="1" selected="0">
            <x v="2"/>
          </reference>
        </references>
      </pivotArea>
    </chartFormat>
    <chartFormat chart="1" format="21" series="1">
      <pivotArea type="data" outline="0" fieldPosition="0">
        <references count="2">
          <reference field="4294967294" count="1" selected="0">
            <x v="0"/>
          </reference>
          <reference field="78" count="1" selected="0">
            <x v="4"/>
          </reference>
        </references>
      </pivotArea>
    </chartFormat>
    <chartFormat chart="1" format="22" series="1">
      <pivotArea type="data" outline="0" fieldPosition="0">
        <references count="2">
          <reference field="4294967294" count="1" selected="0">
            <x v="0"/>
          </reference>
          <reference field="78" count="1" selected="0">
            <x v="5"/>
          </reference>
        </references>
      </pivotArea>
    </chartFormat>
    <chartFormat chart="1" format="23" series="1">
      <pivotArea type="data" outline="0" fieldPosition="0">
        <references count="2">
          <reference field="4294967294" count="1" selected="0">
            <x v="0"/>
          </reference>
          <reference field="78" count="1" selected="0">
            <x v="3"/>
          </reference>
        </references>
      </pivotArea>
    </chartFormat>
    <chartFormat chart="3" format="10" series="1">
      <pivotArea type="data" outline="0" fieldPosition="0">
        <references count="2">
          <reference field="4294967294" count="1" selected="0">
            <x v="0"/>
          </reference>
          <reference field="78" count="1" selected="0">
            <x v="1"/>
          </reference>
        </references>
      </pivotArea>
    </chartFormat>
    <chartFormat chart="3" format="11" series="1">
      <pivotArea type="data" outline="0" fieldPosition="0">
        <references count="2">
          <reference field="4294967294" count="1" selected="0">
            <x v="0"/>
          </reference>
          <reference field="78" count="1" selected="0">
            <x v="3"/>
          </reference>
        </references>
      </pivotArea>
    </chartFormat>
    <chartFormat chart="3" format="12" series="1">
      <pivotArea type="data" outline="0" fieldPosition="0">
        <references count="2">
          <reference field="4294967294" count="1" selected="0">
            <x v="0"/>
          </reference>
          <reference field="78" count="1" selected="0">
            <x v="4"/>
          </reference>
        </references>
      </pivotArea>
    </chartFormat>
    <chartFormat chart="3" format="13" series="1">
      <pivotArea type="data" outline="0" fieldPosition="0">
        <references count="2">
          <reference field="4294967294" count="1" selected="0">
            <x v="0"/>
          </reference>
          <reference field="78" count="1" selected="0">
            <x v="5"/>
          </reference>
        </references>
      </pivotArea>
    </chartFormat>
    <chartFormat chart="3" format="14" series="1">
      <pivotArea type="data" outline="0" fieldPosition="0">
        <references count="2">
          <reference field="4294967294" count="1" selected="0">
            <x v="0"/>
          </reference>
          <reference field="78" count="1" selected="0">
            <x v="0"/>
          </reference>
        </references>
      </pivotArea>
    </chartFormat>
    <chartFormat chart="5" format="30" series="1">
      <pivotArea type="data" outline="0" fieldPosition="0">
        <references count="2">
          <reference field="4294967294" count="1" selected="0">
            <x v="0"/>
          </reference>
          <reference field="78" count="1" selected="0">
            <x v="0"/>
          </reference>
        </references>
      </pivotArea>
    </chartFormat>
    <chartFormat chart="5" format="31" series="1">
      <pivotArea type="data" outline="0" fieldPosition="0">
        <references count="2">
          <reference field="4294967294" count="1" selected="0">
            <x v="0"/>
          </reference>
          <reference field="78" count="1" selected="0">
            <x v="1"/>
          </reference>
        </references>
      </pivotArea>
    </chartFormat>
    <chartFormat chart="5" format="32" series="1">
      <pivotArea type="data" outline="0" fieldPosition="0">
        <references count="2">
          <reference field="4294967294" count="1" selected="0">
            <x v="0"/>
          </reference>
          <reference field="78" count="1" selected="0">
            <x v="3"/>
          </reference>
        </references>
      </pivotArea>
    </chartFormat>
    <chartFormat chart="5" format="33" series="1">
      <pivotArea type="data" outline="0" fieldPosition="0">
        <references count="2">
          <reference field="4294967294" count="1" selected="0">
            <x v="0"/>
          </reference>
          <reference field="78" count="1" selected="0">
            <x v="4"/>
          </reference>
        </references>
      </pivotArea>
    </chartFormat>
    <chartFormat chart="5" format="34" series="1">
      <pivotArea type="data" outline="0" fieldPosition="0">
        <references count="2">
          <reference field="4294967294" count="1" selected="0">
            <x v="0"/>
          </reference>
          <reference field="78" count="1" selected="0">
            <x v="5"/>
          </reference>
        </references>
      </pivotArea>
    </chartFormat>
    <chartFormat chart="3" format="15" series="1">
      <pivotArea type="data" outline="0" fieldPosition="0">
        <references count="1">
          <reference field="4294967294" count="1" selected="0">
            <x v="0"/>
          </reference>
        </references>
      </pivotArea>
    </chartFormat>
    <chartFormat chart="5" format="35"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laDinámica4"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6" rowHeaderCaption="Dependencia">
  <location ref="A51:G62"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3"/>
  </rowFields>
  <rowItems count="10">
    <i>
      <x/>
    </i>
    <i>
      <x v="1"/>
    </i>
    <i>
      <x v="2"/>
    </i>
    <i>
      <x v="3"/>
    </i>
    <i>
      <x v="4"/>
    </i>
    <i>
      <x v="5"/>
    </i>
    <i>
      <x v="6"/>
    </i>
    <i>
      <x v="7"/>
    </i>
    <i>
      <x v="8"/>
    </i>
    <i t="grand">
      <x/>
    </i>
  </rowItems>
  <colFields count="1">
    <field x="51"/>
  </colFields>
  <colItems count="6">
    <i>
      <x/>
    </i>
    <i>
      <x v="1"/>
    </i>
    <i>
      <x v="2"/>
    </i>
    <i>
      <x v="3"/>
    </i>
    <i>
      <x v="4"/>
    </i>
    <i t="grand">
      <x/>
    </i>
  </colItems>
  <dataFields count="1">
    <dataField name="Cuenta de DESEMPEÑO FINAL 2do TRIMESTRE" fld="51" subtotal="count" baseField="0" baseItem="0" numFmtId="1"/>
  </dataFields>
  <formats count="29">
    <format dxfId="84">
      <pivotArea outline="0" collapsedLevelsAreSubtotals="1" fieldPosition="0"/>
    </format>
    <format dxfId="83">
      <pivotArea outline="0" collapsedLevelsAreSubtotals="1" fieldPosition="0"/>
    </format>
    <format dxfId="82">
      <pivotArea outline="0" collapsedLevelsAreSubtotals="1" fieldPosition="0"/>
    </format>
    <format dxfId="81">
      <pivotArea field="1" type="button" dataOnly="0" labelOnly="1" outline="0"/>
    </format>
    <format dxfId="80">
      <pivotArea dataOnly="0" labelOnly="1" grandRow="1" outline="0" fieldPosition="0"/>
    </format>
    <format dxfId="79">
      <pivotArea dataOnly="0" labelOnly="1" grandCol="1" outline="0" fieldPosition="0"/>
    </format>
    <format dxfId="78">
      <pivotArea outline="0" collapsedLevelsAreSubtotals="1" fieldPosition="0"/>
    </format>
    <format dxfId="77">
      <pivotArea dataOnly="0" labelOnly="1" grandCol="1" outline="0" fieldPosition="0"/>
    </format>
    <format dxfId="76">
      <pivotArea field="1" type="button" dataOnly="0" labelOnly="1" outline="0"/>
    </format>
    <format dxfId="75">
      <pivotArea outline="0" collapsedLevelsAreSubtotals="1" fieldPosition="0"/>
    </format>
    <format dxfId="74">
      <pivotArea field="1" type="button" dataOnly="0" labelOnly="1" outline="0"/>
    </format>
    <format dxfId="73">
      <pivotArea field="3" type="button" dataOnly="0" labelOnly="1" outline="0" axis="axisRow" fieldPosition="0"/>
    </format>
    <format dxfId="72">
      <pivotArea outline="0" collapsedLevelsAreSubtotals="1" fieldPosition="0"/>
    </format>
    <format dxfId="71">
      <pivotArea field="3" type="button" dataOnly="0" labelOnly="1" outline="0" axis="axisRow" fieldPosition="0"/>
    </format>
    <format dxfId="70">
      <pivotArea dataOnly="0" labelOnly="1" fieldPosition="0">
        <references count="1">
          <reference field="3" count="0"/>
        </references>
      </pivotArea>
    </format>
    <format dxfId="69">
      <pivotArea dataOnly="0" labelOnly="1" grandRow="1" outline="0" fieldPosition="0"/>
    </format>
    <format dxfId="68">
      <pivotArea outline="0" collapsedLevelsAreSubtotals="1" fieldPosition="0"/>
    </format>
    <format dxfId="67">
      <pivotArea dataOnly="0" labelOnly="1" fieldPosition="0">
        <references count="1">
          <reference field="3" count="0"/>
        </references>
      </pivotArea>
    </format>
    <format dxfId="66">
      <pivotArea outline="0" collapsedLevelsAreSubtotals="1" fieldPosition="0"/>
    </format>
    <format dxfId="65">
      <pivotArea outline="0" collapsedLevelsAreSubtotals="1" fieldPosition="0"/>
    </format>
    <format dxfId="64">
      <pivotArea outline="0" collapsedLevelsAreSubtotals="1" fieldPosition="0"/>
    </format>
    <format dxfId="63">
      <pivotArea dataOnly="0" labelOnly="1" grandRow="1" outline="0" fieldPosition="0"/>
    </format>
    <format dxfId="62">
      <pivotArea dataOnly="0" labelOnly="1" grandRow="1" outline="0" fieldPosition="0"/>
    </format>
    <format dxfId="61">
      <pivotArea outline="0" collapsedLevelsAreSubtotals="1" fieldPosition="0"/>
    </format>
    <format dxfId="60">
      <pivotArea field="3" type="button" dataOnly="0" labelOnly="1" outline="0" axis="axisRow" fieldPosition="0"/>
    </format>
    <format dxfId="59">
      <pivotArea dataOnly="0" labelOnly="1" fieldPosition="0">
        <references count="1">
          <reference field="3" count="0"/>
        </references>
      </pivotArea>
    </format>
    <format dxfId="58">
      <pivotArea dataOnly="0" labelOnly="1" grandRow="1" outline="0" fieldPosition="0"/>
    </format>
    <format dxfId="57">
      <pivotArea dataOnly="0" labelOnly="1" fieldPosition="0">
        <references count="1">
          <reference field="51" count="0"/>
        </references>
      </pivotArea>
    </format>
    <format dxfId="56">
      <pivotArea dataOnly="0" labelOnly="1" grandCol="1" outline="0" fieldPosition="0"/>
    </format>
  </formats>
  <chartFormats count="18">
    <chartFormat chart="3" format="16" series="1">
      <pivotArea type="data" outline="0" fieldPosition="0">
        <references count="1">
          <reference field="51" count="1" selected="0">
            <x v="1"/>
          </reference>
        </references>
      </pivotArea>
    </chartFormat>
    <chartFormat chart="3" format="17" series="1">
      <pivotArea type="data" outline="0" fieldPosition="0">
        <references count="1">
          <reference field="51" count="1" selected="0">
            <x v="0"/>
          </reference>
        </references>
      </pivotArea>
    </chartFormat>
    <chartFormat chart="3" format="18" series="1">
      <pivotArea type="data" outline="0" fieldPosition="0">
        <references count="1">
          <reference field="51" count="1" selected="0">
            <x v="3"/>
          </reference>
        </references>
      </pivotArea>
    </chartFormat>
    <chartFormat chart="3" format="19" series="1">
      <pivotArea type="data" outline="0" fieldPosition="0">
        <references count="1">
          <reference field="51" count="1" selected="0">
            <x v="4"/>
          </reference>
        </references>
      </pivotArea>
    </chartFormat>
    <chartFormat chart="3" format="20" series="1">
      <pivotArea type="data" outline="0" fieldPosition="0">
        <references count="1">
          <reference field="51" count="1" selected="0">
            <x v="2"/>
          </reference>
        </references>
      </pivotArea>
    </chartFormat>
    <chartFormat chart="5" format="47" series="1">
      <pivotArea type="data" outline="0" fieldPosition="0">
        <references count="1">
          <reference field="51" count="1" selected="0">
            <x v="1"/>
          </reference>
        </references>
      </pivotArea>
    </chartFormat>
    <chartFormat chart="5" format="48" series="1">
      <pivotArea type="data" outline="0" fieldPosition="0">
        <references count="1">
          <reference field="51" count="1" selected="0">
            <x v="0"/>
          </reference>
        </references>
      </pivotArea>
    </chartFormat>
    <chartFormat chart="5" format="49" series="1">
      <pivotArea type="data" outline="0" fieldPosition="0">
        <references count="1">
          <reference field="51" count="1" selected="0">
            <x v="3"/>
          </reference>
        </references>
      </pivotArea>
    </chartFormat>
    <chartFormat chart="5" format="50" series="1">
      <pivotArea type="data" outline="0" fieldPosition="0">
        <references count="1">
          <reference field="51" count="1" selected="0">
            <x v="4"/>
          </reference>
        </references>
      </pivotArea>
    </chartFormat>
    <chartFormat chart="5" format="51" series="1">
      <pivotArea type="data" outline="0" fieldPosition="0">
        <references count="1">
          <reference field="51" count="1" selected="0">
            <x v="2"/>
          </reference>
        </references>
      </pivotArea>
    </chartFormat>
    <chartFormat chart="3" format="21" series="1">
      <pivotArea type="data" outline="0" fieldPosition="0">
        <references count="2">
          <reference field="4294967294" count="1" selected="0">
            <x v="0"/>
          </reference>
          <reference field="51" count="1" selected="0">
            <x v="1"/>
          </reference>
        </references>
      </pivotArea>
    </chartFormat>
    <chartFormat chart="3" format="22" series="1">
      <pivotArea type="data" outline="0" fieldPosition="0">
        <references count="2">
          <reference field="4294967294" count="1" selected="0">
            <x v="0"/>
          </reference>
          <reference field="51" count="1" selected="0">
            <x v="2"/>
          </reference>
        </references>
      </pivotArea>
    </chartFormat>
    <chartFormat chart="3" format="23" series="1">
      <pivotArea type="data" outline="0" fieldPosition="0">
        <references count="2">
          <reference field="4294967294" count="1" selected="0">
            <x v="0"/>
          </reference>
          <reference field="51" count="1" selected="0">
            <x v="3"/>
          </reference>
        </references>
      </pivotArea>
    </chartFormat>
    <chartFormat chart="3" format="24" series="1">
      <pivotArea type="data" outline="0" fieldPosition="0">
        <references count="2">
          <reference field="4294967294" count="1" selected="0">
            <x v="0"/>
          </reference>
          <reference field="51" count="1" selected="0">
            <x v="4"/>
          </reference>
        </references>
      </pivotArea>
    </chartFormat>
    <chartFormat chart="5" format="52" series="1">
      <pivotArea type="data" outline="0" fieldPosition="0">
        <references count="2">
          <reference field="4294967294" count="1" selected="0">
            <x v="0"/>
          </reference>
          <reference field="51" count="1" selected="0">
            <x v="1"/>
          </reference>
        </references>
      </pivotArea>
    </chartFormat>
    <chartFormat chart="5" format="53" series="1">
      <pivotArea type="data" outline="0" fieldPosition="0">
        <references count="2">
          <reference field="4294967294" count="1" selected="0">
            <x v="0"/>
          </reference>
          <reference field="51" count="1" selected="0">
            <x v="2"/>
          </reference>
        </references>
      </pivotArea>
    </chartFormat>
    <chartFormat chart="5" format="54" series="1">
      <pivotArea type="data" outline="0" fieldPosition="0">
        <references count="2">
          <reference field="4294967294" count="1" selected="0">
            <x v="0"/>
          </reference>
          <reference field="51" count="1" selected="0">
            <x v="3"/>
          </reference>
        </references>
      </pivotArea>
    </chartFormat>
    <chartFormat chart="5" format="55"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2:H36" firstHeaderRow="1" firstDataRow="2" firstDataCol="1"/>
  <pivotFields count="133">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dataField="1" showAll="0" defaultSubtotal="0">
      <items count="7">
        <item x="3"/>
        <item x="0"/>
        <item x="4"/>
        <item m="1" x="6"/>
        <item x="1"/>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4"/>
  </rowFields>
  <rowItems count="3">
    <i>
      <x/>
    </i>
    <i>
      <x v="1"/>
    </i>
    <i t="grand">
      <x/>
    </i>
  </rowItems>
  <colFields count="1">
    <field x="105"/>
  </colFields>
  <colItems count="7">
    <i>
      <x/>
    </i>
    <i>
      <x v="1"/>
    </i>
    <i>
      <x v="2"/>
    </i>
    <i>
      <x v="4"/>
    </i>
    <i>
      <x v="5"/>
    </i>
    <i>
      <x v="6"/>
    </i>
    <i t="grand">
      <x/>
    </i>
  </colItems>
  <dataFields count="1">
    <dataField name="Cuenta de DESEMPEÑO FINAL 2do TRIMESTRE" fld="105" subtotal="count" baseField="0" baseItem="0"/>
  </dataFields>
  <formats count="31">
    <format dxfId="115">
      <pivotArea outline="0" collapsedLevelsAreSubtotals="1" fieldPosition="0"/>
    </format>
    <format dxfId="114">
      <pivotArea outline="0" collapsedLevelsAreSubtotals="1" fieldPosition="0"/>
    </format>
    <format dxfId="113">
      <pivotArea outline="0" fieldPosition="0">
        <references count="1">
          <reference field="4294967294" count="1">
            <x v="0"/>
          </reference>
        </references>
      </pivotArea>
    </format>
    <format dxfId="112">
      <pivotArea outline="0" collapsedLevelsAreSubtotals="1" fieldPosition="0"/>
    </format>
    <format dxfId="111">
      <pivotArea outline="0" collapsedLevelsAreSubtotals="1" fieldPosition="0"/>
    </format>
    <format dxfId="110">
      <pivotArea outline="0" collapsedLevelsAreSubtotals="1" fieldPosition="0"/>
    </format>
    <format dxfId="109">
      <pivotArea outline="0" collapsedLevelsAreSubtotals="1" fieldPosition="0"/>
    </format>
    <format dxfId="108">
      <pivotArea outline="0" collapsedLevelsAreSubtotals="1" fieldPosition="0"/>
    </format>
    <format dxfId="107">
      <pivotArea outline="0" collapsedLevelsAreSubtotals="1" fieldPosition="0"/>
    </format>
    <format dxfId="106">
      <pivotArea outline="0" fieldPosition="0">
        <references count="1">
          <reference field="4294967294" count="1">
            <x v="0"/>
          </reference>
        </references>
      </pivotArea>
    </format>
    <format dxfId="105">
      <pivotArea type="origin" dataOnly="0" labelOnly="1" outline="0" fieldPosition="0"/>
    </format>
    <format dxfId="104">
      <pivotArea type="all" dataOnly="0" outline="0" fieldPosition="0"/>
    </format>
    <format dxfId="103">
      <pivotArea outline="0" collapsedLevelsAreSubtotals="1" fieldPosition="0"/>
    </format>
    <format dxfId="102">
      <pivotArea type="origin" dataOnly="0" labelOnly="1" outline="0" fieldPosition="0"/>
    </format>
    <format dxfId="101">
      <pivotArea field="105" type="button" dataOnly="0" labelOnly="1" outline="0" axis="axisCol" fieldPosition="0"/>
    </format>
    <format dxfId="100">
      <pivotArea type="topRight" dataOnly="0" labelOnly="1" outline="0" fieldPosition="0"/>
    </format>
    <format dxfId="99">
      <pivotArea field="4" type="button" dataOnly="0" labelOnly="1" outline="0" axis="axisRow" fieldPosition="0"/>
    </format>
    <format dxfId="98">
      <pivotArea dataOnly="0" labelOnly="1" fieldPosition="0">
        <references count="1">
          <reference field="4" count="0"/>
        </references>
      </pivotArea>
    </format>
    <format dxfId="97">
      <pivotArea dataOnly="0" labelOnly="1" grandRow="1" outline="0" fieldPosition="0"/>
    </format>
    <format dxfId="96">
      <pivotArea dataOnly="0" labelOnly="1" fieldPosition="0">
        <references count="1">
          <reference field="105" count="0"/>
        </references>
      </pivotArea>
    </format>
    <format dxfId="95">
      <pivotArea dataOnly="0" labelOnly="1" grandCol="1" outline="0" fieldPosition="0"/>
    </format>
    <format dxfId="94">
      <pivotArea type="all" dataOnly="0" outline="0" fieldPosition="0"/>
    </format>
    <format dxfId="93">
      <pivotArea outline="0" collapsedLevelsAreSubtotals="1" fieldPosition="0"/>
    </format>
    <format dxfId="92">
      <pivotArea type="origin" dataOnly="0" labelOnly="1" outline="0" fieldPosition="0"/>
    </format>
    <format dxfId="91">
      <pivotArea field="105" type="button" dataOnly="0" labelOnly="1" outline="0" axis="axisCol" fieldPosition="0"/>
    </format>
    <format dxfId="90">
      <pivotArea type="topRight" dataOnly="0" labelOnly="1" outline="0" fieldPosition="0"/>
    </format>
    <format dxfId="89">
      <pivotArea field="4" type="button" dataOnly="0" labelOnly="1" outline="0" axis="axisRow" fieldPosition="0"/>
    </format>
    <format dxfId="88">
      <pivotArea dataOnly="0" labelOnly="1" fieldPosition="0">
        <references count="1">
          <reference field="4" count="0"/>
        </references>
      </pivotArea>
    </format>
    <format dxfId="87">
      <pivotArea dataOnly="0" labelOnly="1" grandRow="1" outline="0" fieldPosition="0"/>
    </format>
    <format dxfId="86">
      <pivotArea dataOnly="0" labelOnly="1" fieldPosition="0">
        <references count="1">
          <reference field="105" count="0"/>
        </references>
      </pivotArea>
    </format>
    <format dxfId="8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45" rowHeaderCaption="INDICADORES">
  <location ref="A3:G7" firstHeaderRow="1" firstDataRow="2" firstDataCol="1"/>
  <pivotFields count="79">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4"/>
  </rowFields>
  <rowItems count="3">
    <i>
      <x/>
    </i>
    <i>
      <x v="1"/>
    </i>
    <i t="grand">
      <x/>
    </i>
  </rowItems>
  <colFields count="1">
    <field x="51"/>
  </colFields>
  <colItems count="6">
    <i>
      <x/>
    </i>
    <i>
      <x v="1"/>
    </i>
    <i>
      <x v="2"/>
    </i>
    <i>
      <x v="3"/>
    </i>
    <i>
      <x v="4"/>
    </i>
    <i t="grand">
      <x/>
    </i>
  </colItems>
  <dataFields count="1">
    <dataField name="Cuenta de DESEMPEÑO FINAL 2do TRIMESTRE" fld="51" subtotal="count" showDataAs="percentOfRow" baseField="0" baseItem="0" numFmtId="9"/>
  </dataFields>
  <formats count="27">
    <format dxfId="142">
      <pivotArea outline="0" collapsedLevelsAreSubtotals="1" fieldPosition="0"/>
    </format>
    <format dxfId="141">
      <pivotArea outline="0" collapsedLevelsAreSubtotals="1" fieldPosition="0"/>
    </format>
    <format dxfId="140">
      <pivotArea outline="0" collapsedLevelsAreSubtotals="1" fieldPosition="0"/>
    </format>
    <format dxfId="139">
      <pivotArea field="4" type="button" dataOnly="0" labelOnly="1" outline="0" axis="axisRow" fieldPosition="0"/>
    </format>
    <format dxfId="138">
      <pivotArea dataOnly="0" labelOnly="1" fieldPosition="0">
        <references count="1">
          <reference field="4" count="0"/>
        </references>
      </pivotArea>
    </format>
    <format dxfId="137">
      <pivotArea dataOnly="0" labelOnly="1" grandRow="1" outline="0" fieldPosition="0"/>
    </format>
    <format dxfId="136">
      <pivotArea dataOnly="0" labelOnly="1" grandCol="1" outline="0" fieldPosition="0"/>
    </format>
    <format dxfId="135">
      <pivotArea outline="0" collapsedLevelsAreSubtotals="1" fieldPosition="0"/>
    </format>
    <format dxfId="134">
      <pivotArea field="4" type="button" dataOnly="0" labelOnly="1" outline="0" axis="axisRow" fieldPosition="0"/>
    </format>
    <format dxfId="133">
      <pivotArea dataOnly="0" labelOnly="1" fieldPosition="0">
        <references count="1">
          <reference field="4" count="0"/>
        </references>
      </pivotArea>
    </format>
    <format dxfId="132">
      <pivotArea dataOnly="0" labelOnly="1" grandRow="1" outline="0" fieldPosition="0"/>
    </format>
    <format dxfId="131">
      <pivotArea dataOnly="0" labelOnly="1" grandCol="1" outline="0" fieldPosition="0"/>
    </format>
    <format dxfId="130">
      <pivotArea outline="0" collapsedLevelsAreSubtotals="1" fieldPosition="0"/>
    </format>
    <format dxfId="129">
      <pivotArea field="4" type="button" dataOnly="0" labelOnly="1" outline="0" axis="axisRow" fieldPosition="0"/>
    </format>
    <format dxfId="128">
      <pivotArea dataOnly="0" labelOnly="1" fieldPosition="0">
        <references count="1">
          <reference field="4" count="0"/>
        </references>
      </pivotArea>
    </format>
    <format dxfId="127">
      <pivotArea dataOnly="0" labelOnly="1" grandRow="1" outline="0" fieldPosition="0"/>
    </format>
    <format dxfId="126">
      <pivotArea dataOnly="0" labelOnly="1" grandCol="1" outline="0" fieldPosition="0"/>
    </format>
    <format dxfId="125">
      <pivotArea grandRow="1" outline="0" collapsedLevelsAreSubtotals="1" fieldPosition="0"/>
    </format>
    <format dxfId="124">
      <pivotArea dataOnly="0" labelOnly="1" grandRow="1" outline="0" fieldPosition="0"/>
    </format>
    <format dxfId="123">
      <pivotArea outline="0" collapsedLevelsAreSubtotals="1" fieldPosition="0"/>
    </format>
    <format dxfId="122">
      <pivotArea outline="0" collapsedLevelsAreSubtotals="1" fieldPosition="0"/>
    </format>
    <format dxfId="121">
      <pivotArea outline="0" fieldPosition="0">
        <references count="1">
          <reference field="4294967294" count="1">
            <x v="0"/>
          </reference>
        </references>
      </pivotArea>
    </format>
    <format dxfId="120">
      <pivotArea outline="0" collapsedLevelsAreSubtotals="1" fieldPosition="0"/>
    </format>
    <format dxfId="119">
      <pivotArea outline="0" collapsedLevelsAreSubtotals="1" fieldPosition="0"/>
    </format>
    <format dxfId="118">
      <pivotArea outline="0" collapsedLevelsAreSubtotals="1" fieldPosition="0"/>
    </format>
    <format dxfId="117">
      <pivotArea outline="0" collapsedLevelsAreSubtotals="1" fieldPosition="0"/>
    </format>
    <format dxfId="116">
      <pivotArea type="origin" dataOnly="0" labelOnly="1" outline="0" fieldPosition="0"/>
    </format>
  </formats>
  <chartFormats count="10">
    <chartFormat chart="1" format="52" series="1">
      <pivotArea type="data" outline="0" fieldPosition="0">
        <references count="2">
          <reference field="4294967294" count="1" selected="0">
            <x v="0"/>
          </reference>
          <reference field="51" count="1" selected="0">
            <x v="0"/>
          </reference>
        </references>
      </pivotArea>
    </chartFormat>
    <chartFormat chart="1" format="53" series="1">
      <pivotArea type="data" outline="0" fieldPosition="0">
        <references count="2">
          <reference field="4294967294" count="1" selected="0">
            <x v="0"/>
          </reference>
          <reference field="51" count="1" selected="0">
            <x v="1"/>
          </reference>
        </references>
      </pivotArea>
    </chartFormat>
    <chartFormat chart="1" format="54" series="1">
      <pivotArea type="data" outline="0" fieldPosition="0">
        <references count="2">
          <reference field="4294967294" count="1" selected="0">
            <x v="0"/>
          </reference>
          <reference field="51" count="1" selected="0">
            <x v="2"/>
          </reference>
        </references>
      </pivotArea>
    </chartFormat>
    <chartFormat chart="1" format="55" series="1">
      <pivotArea type="data" outline="0" fieldPosition="0">
        <references count="2">
          <reference field="4294967294" count="1" selected="0">
            <x v="0"/>
          </reference>
          <reference field="51" count="1" selected="0">
            <x v="3"/>
          </reference>
        </references>
      </pivotArea>
    </chartFormat>
    <chartFormat chart="1" format="56" series="1">
      <pivotArea type="data" outline="0" fieldPosition="0">
        <references count="2">
          <reference field="4294967294" count="1" selected="0">
            <x v="0"/>
          </reference>
          <reference field="51" count="1" selected="0">
            <x v="4"/>
          </reference>
        </references>
      </pivotArea>
    </chartFormat>
    <chartFormat chart="30" format="85" series="1">
      <pivotArea type="data" outline="0" fieldPosition="0">
        <references count="2">
          <reference field="4294967294" count="1" selected="0">
            <x v="0"/>
          </reference>
          <reference field="51" count="1" selected="0">
            <x v="0"/>
          </reference>
        </references>
      </pivotArea>
    </chartFormat>
    <chartFormat chart="30" format="86" series="1">
      <pivotArea type="data" outline="0" fieldPosition="0">
        <references count="2">
          <reference field="4294967294" count="1" selected="0">
            <x v="0"/>
          </reference>
          <reference field="51" count="1" selected="0">
            <x v="1"/>
          </reference>
        </references>
      </pivotArea>
    </chartFormat>
    <chartFormat chart="30" format="87" series="1">
      <pivotArea type="data" outline="0" fieldPosition="0">
        <references count="2">
          <reference field="4294967294" count="1" selected="0">
            <x v="0"/>
          </reference>
          <reference field="51" count="1" selected="0">
            <x v="2"/>
          </reference>
        </references>
      </pivotArea>
    </chartFormat>
    <chartFormat chart="30" format="88" series="1">
      <pivotArea type="data" outline="0" fieldPosition="0">
        <references count="2">
          <reference field="4294967294" count="1" selected="0">
            <x v="0"/>
          </reference>
          <reference field="51" count="1" selected="0">
            <x v="3"/>
          </reference>
        </references>
      </pivotArea>
    </chartFormat>
    <chartFormat chart="30" format="89"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TablaDinámica5" cacheId="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69:E131" firstHeaderRow="0" firstDataRow="1" firstDataCol="3"/>
  <pivotFields count="79">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2">
        <item x="27"/>
        <item x="15"/>
        <item x="25"/>
        <item x="13"/>
        <item x="32"/>
        <item x="9"/>
        <item x="10"/>
        <item x="54"/>
        <item x="40"/>
        <item x="31"/>
        <item x="8"/>
        <item x="56"/>
        <item x="7"/>
        <item x="4"/>
        <item x="59"/>
        <item x="19"/>
        <item x="6"/>
        <item x="28"/>
        <item x="5"/>
        <item x="52"/>
        <item x="50"/>
        <item x="44"/>
        <item x="2"/>
        <item x="30"/>
        <item x="14"/>
        <item x="58"/>
        <item x="22"/>
        <item x="1"/>
        <item x="0"/>
        <item x="42"/>
        <item x="61"/>
        <item x="34"/>
        <item x="24"/>
        <item x="21"/>
        <item x="55"/>
        <item x="45"/>
        <item x="48"/>
        <item x="26"/>
        <item x="35"/>
        <item x="17"/>
        <item x="18"/>
        <item x="12"/>
        <item x="41"/>
        <item x="57"/>
        <item x="20"/>
        <item x="16"/>
        <item x="37"/>
        <item x="38"/>
        <item x="39"/>
        <item x="43"/>
        <item x="23"/>
        <item x="3"/>
        <item x="36"/>
        <item x="11"/>
        <item x="49"/>
        <item x="47"/>
        <item x="60"/>
        <item x="51"/>
        <item x="33"/>
        <item x="53"/>
        <item x="29"/>
        <item x="4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5">
        <item x="1"/>
        <item x="0"/>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x="0"/>
        <item x="2"/>
        <item m="1" x="5"/>
        <item x="4"/>
        <item x="3"/>
        <item x="1"/>
      </items>
    </pivotField>
  </pivotFields>
  <rowFields count="3">
    <field x="5"/>
    <field x="4"/>
    <field x="51"/>
  </rowFields>
  <rowItems count="62">
    <i>
      <x/>
      <x/>
      <x v="2"/>
    </i>
    <i>
      <x v="1"/>
      <x/>
      <x/>
    </i>
    <i>
      <x v="2"/>
      <x/>
      <x v="1"/>
    </i>
    <i>
      <x v="3"/>
      <x/>
      <x v="1"/>
    </i>
    <i>
      <x v="4"/>
      <x/>
      <x v="1"/>
    </i>
    <i>
      <x v="5"/>
      <x v="1"/>
      <x v="4"/>
    </i>
    <i>
      <x v="6"/>
      <x v="1"/>
      <x v="4"/>
    </i>
    <i>
      <x v="7"/>
      <x/>
      <x/>
    </i>
    <i>
      <x v="8"/>
      <x/>
      <x v="1"/>
    </i>
    <i>
      <x v="9"/>
      <x v="1"/>
      <x v="4"/>
    </i>
    <i>
      <x v="10"/>
      <x v="1"/>
      <x/>
    </i>
    <i>
      <x v="11"/>
      <x/>
      <x v="1"/>
    </i>
    <i>
      <x v="12"/>
      <x/>
      <x v="3"/>
    </i>
    <i>
      <x v="13"/>
      <x/>
      <x/>
    </i>
    <i>
      <x v="14"/>
      <x/>
      <x v="1"/>
    </i>
    <i>
      <x v="15"/>
      <x/>
      <x v="1"/>
    </i>
    <i>
      <x v="16"/>
      <x/>
      <x v="2"/>
    </i>
    <i>
      <x v="17"/>
      <x/>
      <x v="2"/>
    </i>
    <i>
      <x v="18"/>
      <x/>
      <x/>
    </i>
    <i>
      <x v="19"/>
      <x/>
      <x v="1"/>
    </i>
    <i>
      <x v="20"/>
      <x/>
      <x/>
    </i>
    <i>
      <x v="21"/>
      <x v="1"/>
      <x/>
    </i>
    <i>
      <x v="22"/>
      <x/>
      <x v="1"/>
    </i>
    <i>
      <x v="23"/>
      <x/>
      <x v="1"/>
    </i>
    <i>
      <x v="24"/>
      <x/>
      <x v="1"/>
    </i>
    <i>
      <x v="25"/>
      <x/>
      <x v="1"/>
    </i>
    <i>
      <x v="26"/>
      <x/>
      <x v="1"/>
    </i>
    <i>
      <x v="27"/>
      <x/>
      <x v="1"/>
    </i>
    <i>
      <x v="28"/>
      <x/>
      <x v="1"/>
    </i>
    <i>
      <x v="29"/>
      <x v="1"/>
      <x v="4"/>
    </i>
    <i>
      <x v="30"/>
      <x/>
      <x/>
    </i>
    <i>
      <x v="31"/>
      <x/>
      <x v="1"/>
    </i>
    <i>
      <x v="32"/>
      <x/>
      <x v="1"/>
    </i>
    <i>
      <x v="33"/>
      <x/>
      <x v="1"/>
    </i>
    <i>
      <x v="34"/>
      <x/>
      <x v="1"/>
    </i>
    <i>
      <x v="35"/>
      <x v="1"/>
      <x v="2"/>
    </i>
    <i>
      <x v="36"/>
      <x/>
      <x/>
    </i>
    <i>
      <x v="37"/>
      <x/>
      <x v="1"/>
    </i>
    <i>
      <x v="38"/>
      <x v="1"/>
      <x v="1"/>
    </i>
    <i>
      <x v="39"/>
      <x v="1"/>
      <x v="1"/>
    </i>
    <i>
      <x v="40"/>
      <x/>
      <x v="1"/>
    </i>
    <i>
      <x v="41"/>
      <x/>
      <x v="1"/>
    </i>
    <i>
      <x v="42"/>
      <x/>
      <x v="1"/>
    </i>
    <i>
      <x v="43"/>
      <x/>
      <x/>
    </i>
    <i>
      <x v="44"/>
      <x/>
      <x v="1"/>
    </i>
    <i>
      <x v="45"/>
      <x/>
      <x v="1"/>
    </i>
    <i>
      <x v="46"/>
      <x/>
      <x v="2"/>
    </i>
    <i>
      <x v="47"/>
      <x/>
      <x v="2"/>
    </i>
    <i>
      <x v="48"/>
      <x/>
      <x v="2"/>
    </i>
    <i>
      <x v="49"/>
      <x v="1"/>
      <x v="4"/>
    </i>
    <i>
      <x v="50"/>
      <x/>
      <x v="1"/>
    </i>
    <i>
      <x v="51"/>
      <x v="1"/>
      <x v="1"/>
    </i>
    <i>
      <x v="52"/>
      <x v="1"/>
      <x v="1"/>
    </i>
    <i>
      <x v="53"/>
      <x v="1"/>
      <x v="2"/>
    </i>
    <i>
      <x v="54"/>
      <x/>
      <x v="1"/>
    </i>
    <i>
      <x v="55"/>
      <x/>
      <x/>
    </i>
    <i>
      <x v="56"/>
      <x/>
      <x v="1"/>
    </i>
    <i>
      <x v="57"/>
      <x/>
      <x/>
    </i>
    <i>
      <x v="58"/>
      <x/>
      <x v="1"/>
    </i>
    <i>
      <x v="59"/>
      <x/>
      <x v="1"/>
    </i>
    <i>
      <x v="60"/>
      <x v="1"/>
      <x v="2"/>
    </i>
    <i>
      <x v="61"/>
      <x/>
      <x v="3"/>
    </i>
  </rowItems>
  <colFields count="1">
    <field x="-2"/>
  </colFields>
  <colItems count="2">
    <i>
      <x/>
    </i>
    <i i="1">
      <x v="1"/>
    </i>
  </colItems>
  <dataFields count="2">
    <dataField name="META 2DO TRIMESTRE" fld="9" baseField="51" baseItem="4"/>
    <dataField name="RESULTADO" fld="50" baseField="78" baseItem="4"/>
  </dataFields>
  <formats count="454">
    <format dxfId="596">
      <pivotArea outline="0" collapsedLevelsAreSubtotals="1" fieldPosition="0"/>
    </format>
    <format dxfId="595">
      <pivotArea outline="0" collapsedLevelsAreSubtotals="1" fieldPosition="0"/>
    </format>
    <format dxfId="594">
      <pivotArea outline="0" collapsedLevelsAreSubtotals="1" fieldPosition="0"/>
    </format>
    <format dxfId="593">
      <pivotArea field="1" type="button" dataOnly="0" labelOnly="1" outline="0"/>
    </format>
    <format dxfId="592">
      <pivotArea dataOnly="0" labelOnly="1" grandRow="1" outline="0" fieldPosition="0"/>
    </format>
    <format dxfId="591">
      <pivotArea dataOnly="0" labelOnly="1" grandCol="1" outline="0" fieldPosition="0"/>
    </format>
    <format dxfId="590">
      <pivotArea outline="0" collapsedLevelsAreSubtotals="1" fieldPosition="0"/>
    </format>
    <format dxfId="589">
      <pivotArea dataOnly="0" labelOnly="1" grandCol="1" outline="0" fieldPosition="0"/>
    </format>
    <format dxfId="588">
      <pivotArea field="1" type="button" dataOnly="0" labelOnly="1" outline="0"/>
    </format>
    <format dxfId="587">
      <pivotArea outline="0" collapsedLevelsAreSubtotals="1" fieldPosition="0"/>
    </format>
    <format dxfId="586">
      <pivotArea field="1" type="button" dataOnly="0" labelOnly="1" outline="0"/>
    </format>
    <format dxfId="585">
      <pivotArea field="3" type="button" dataOnly="0" labelOnly="1" outline="0"/>
    </format>
    <format dxfId="584">
      <pivotArea outline="0" collapsedLevelsAreSubtotals="1" fieldPosition="0"/>
    </format>
    <format dxfId="583">
      <pivotArea field="3" type="button" dataOnly="0" labelOnly="1" outline="0"/>
    </format>
    <format dxfId="582">
      <pivotArea dataOnly="0" labelOnly="1" grandRow="1" outline="0" fieldPosition="0"/>
    </format>
    <format dxfId="581">
      <pivotArea outline="0" collapsedLevelsAreSubtotals="1" fieldPosition="0"/>
    </format>
    <format dxfId="580">
      <pivotArea dataOnly="0" labelOnly="1" grandRow="1" outline="0" fieldPosition="0"/>
    </format>
    <format dxfId="579">
      <pivotArea dataOnly="0" labelOnly="1" grandRow="1" outline="0" fieldPosition="0"/>
    </format>
    <format dxfId="578">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77">
      <pivotArea dataOnly="0" labelOnly="1" outline="0" fieldPosition="0">
        <references count="1">
          <reference field="5" count="12">
            <x v="50"/>
            <x v="51"/>
            <x v="52"/>
            <x v="53"/>
            <x v="54"/>
            <x v="55"/>
            <x v="56"/>
            <x v="57"/>
            <x v="58"/>
            <x v="59"/>
            <x v="60"/>
            <x v="61"/>
          </reference>
        </references>
      </pivotArea>
    </format>
    <format dxfId="576">
      <pivotArea outline="0" collapsedLevelsAreSubtotals="1" fieldPosition="0"/>
    </format>
    <format dxfId="575">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74">
      <pivotArea dataOnly="0" labelOnly="1" outline="0" fieldPosition="0">
        <references count="1">
          <reference field="5" count="12">
            <x v="50"/>
            <x v="51"/>
            <x v="52"/>
            <x v="53"/>
            <x v="54"/>
            <x v="55"/>
            <x v="56"/>
            <x v="57"/>
            <x v="58"/>
            <x v="59"/>
            <x v="60"/>
            <x v="61"/>
          </reference>
        </references>
      </pivotArea>
    </format>
    <format dxfId="573">
      <pivotArea dataOnly="0" labelOnly="1" outline="0" fieldPosition="0">
        <references count="2">
          <reference field="4" count="1">
            <x v="0"/>
          </reference>
          <reference field="5" count="1" selected="0">
            <x v="0"/>
          </reference>
        </references>
      </pivotArea>
    </format>
    <format dxfId="572">
      <pivotArea dataOnly="0" labelOnly="1" outline="0" fieldPosition="0">
        <references count="2">
          <reference field="4" count="1">
            <x v="1"/>
          </reference>
          <reference field="5" count="1" selected="0">
            <x v="5"/>
          </reference>
        </references>
      </pivotArea>
    </format>
    <format dxfId="571">
      <pivotArea dataOnly="0" labelOnly="1" outline="0" fieldPosition="0">
        <references count="2">
          <reference field="4" count="1">
            <x v="0"/>
          </reference>
          <reference field="5" count="1" selected="0">
            <x v="7"/>
          </reference>
        </references>
      </pivotArea>
    </format>
    <format dxfId="570">
      <pivotArea dataOnly="0" labelOnly="1" outline="0" fieldPosition="0">
        <references count="2">
          <reference field="4" count="1">
            <x v="1"/>
          </reference>
          <reference field="5" count="1" selected="0">
            <x v="9"/>
          </reference>
        </references>
      </pivotArea>
    </format>
    <format dxfId="569">
      <pivotArea dataOnly="0" labelOnly="1" outline="0" fieldPosition="0">
        <references count="2">
          <reference field="4" count="1">
            <x v="0"/>
          </reference>
          <reference field="5" count="1" selected="0">
            <x v="11"/>
          </reference>
        </references>
      </pivotArea>
    </format>
    <format dxfId="568">
      <pivotArea dataOnly="0" labelOnly="1" outline="0" fieldPosition="0">
        <references count="2">
          <reference field="4" count="1">
            <x v="1"/>
          </reference>
          <reference field="5" count="1" selected="0">
            <x v="21"/>
          </reference>
        </references>
      </pivotArea>
    </format>
    <format dxfId="567">
      <pivotArea dataOnly="0" labelOnly="1" outline="0" fieldPosition="0">
        <references count="2">
          <reference field="4" count="1">
            <x v="0"/>
          </reference>
          <reference field="5" count="1" selected="0">
            <x v="22"/>
          </reference>
        </references>
      </pivotArea>
    </format>
    <format dxfId="566">
      <pivotArea dataOnly="0" labelOnly="1" outline="0" fieldPosition="0">
        <references count="2">
          <reference field="4" count="1">
            <x v="1"/>
          </reference>
          <reference field="5" count="1" selected="0">
            <x v="29"/>
          </reference>
        </references>
      </pivotArea>
    </format>
    <format dxfId="565">
      <pivotArea dataOnly="0" labelOnly="1" outline="0" fieldPosition="0">
        <references count="2">
          <reference field="4" count="1">
            <x v="0"/>
          </reference>
          <reference field="5" count="1" selected="0">
            <x v="30"/>
          </reference>
        </references>
      </pivotArea>
    </format>
    <format dxfId="564">
      <pivotArea dataOnly="0" labelOnly="1" outline="0" fieldPosition="0">
        <references count="2">
          <reference field="4" count="1">
            <x v="1"/>
          </reference>
          <reference field="5" count="1" selected="0">
            <x v="35"/>
          </reference>
        </references>
      </pivotArea>
    </format>
    <format dxfId="563">
      <pivotArea dataOnly="0" labelOnly="1" outline="0" fieldPosition="0">
        <references count="2">
          <reference field="4" count="1">
            <x v="0"/>
          </reference>
          <reference field="5" count="1" selected="0">
            <x v="36"/>
          </reference>
        </references>
      </pivotArea>
    </format>
    <format dxfId="562">
      <pivotArea dataOnly="0" labelOnly="1" outline="0" fieldPosition="0">
        <references count="2">
          <reference field="4" count="1">
            <x v="1"/>
          </reference>
          <reference field="5" count="1" selected="0">
            <x v="38"/>
          </reference>
        </references>
      </pivotArea>
    </format>
    <format dxfId="561">
      <pivotArea dataOnly="0" labelOnly="1" outline="0" fieldPosition="0">
        <references count="2">
          <reference field="4" count="1">
            <x v="0"/>
          </reference>
          <reference field="5" count="1" selected="0">
            <x v="40"/>
          </reference>
        </references>
      </pivotArea>
    </format>
    <format dxfId="560">
      <pivotArea dataOnly="0" labelOnly="1" outline="0" fieldPosition="0">
        <references count="2">
          <reference field="4" count="1">
            <x v="1"/>
          </reference>
          <reference field="5" count="1" selected="0">
            <x v="49"/>
          </reference>
        </references>
      </pivotArea>
    </format>
    <format dxfId="559">
      <pivotArea dataOnly="0" labelOnly="1" outline="0" fieldPosition="0">
        <references count="2">
          <reference field="4" count="1">
            <x v="0"/>
          </reference>
          <reference field="5" count="1" selected="0">
            <x v="50"/>
          </reference>
        </references>
      </pivotArea>
    </format>
    <format dxfId="558">
      <pivotArea dataOnly="0" labelOnly="1" outline="0" fieldPosition="0">
        <references count="2">
          <reference field="4" count="1">
            <x v="1"/>
          </reference>
          <reference field="5" count="1" selected="0">
            <x v="51"/>
          </reference>
        </references>
      </pivotArea>
    </format>
    <format dxfId="557">
      <pivotArea dataOnly="0" labelOnly="1" outline="0" fieldPosition="0">
        <references count="2">
          <reference field="4" count="1">
            <x v="0"/>
          </reference>
          <reference field="5" count="1" selected="0">
            <x v="54"/>
          </reference>
        </references>
      </pivotArea>
    </format>
    <format dxfId="556">
      <pivotArea dataOnly="0" labelOnly="1" outline="0" fieldPosition="0">
        <references count="2">
          <reference field="4" count="1">
            <x v="1"/>
          </reference>
          <reference field="5" count="1" selected="0">
            <x v="60"/>
          </reference>
        </references>
      </pivotArea>
    </format>
    <format dxfId="555">
      <pivotArea dataOnly="0" labelOnly="1" outline="0" fieldPosition="0">
        <references count="2">
          <reference field="4" count="1">
            <x v="0"/>
          </reference>
          <reference field="5" count="1" selected="0">
            <x v="61"/>
          </reference>
        </references>
      </pivotArea>
    </format>
    <format dxfId="554">
      <pivotArea outline="0" collapsedLevelsAreSubtotals="1" fieldPosition="0"/>
    </format>
    <format dxfId="553">
      <pivotArea dataOnly="0" labelOnly="1" outline="0" fieldPosition="0">
        <references count="2">
          <reference field="4" count="1">
            <x v="0"/>
          </reference>
          <reference field="5" count="1" selected="0">
            <x v="0"/>
          </reference>
        </references>
      </pivotArea>
    </format>
    <format dxfId="552">
      <pivotArea dataOnly="0" labelOnly="1" outline="0" fieldPosition="0">
        <references count="2">
          <reference field="4" count="1">
            <x v="1"/>
          </reference>
          <reference field="5" count="1" selected="0">
            <x v="5"/>
          </reference>
        </references>
      </pivotArea>
    </format>
    <format dxfId="551">
      <pivotArea dataOnly="0" labelOnly="1" outline="0" fieldPosition="0">
        <references count="2">
          <reference field="4" count="1">
            <x v="0"/>
          </reference>
          <reference field="5" count="1" selected="0">
            <x v="7"/>
          </reference>
        </references>
      </pivotArea>
    </format>
    <format dxfId="550">
      <pivotArea dataOnly="0" labelOnly="1" outline="0" fieldPosition="0">
        <references count="2">
          <reference field="4" count="1">
            <x v="1"/>
          </reference>
          <reference field="5" count="1" selected="0">
            <x v="9"/>
          </reference>
        </references>
      </pivotArea>
    </format>
    <format dxfId="549">
      <pivotArea dataOnly="0" labelOnly="1" outline="0" fieldPosition="0">
        <references count="2">
          <reference field="4" count="1">
            <x v="0"/>
          </reference>
          <reference field="5" count="1" selected="0">
            <x v="11"/>
          </reference>
        </references>
      </pivotArea>
    </format>
    <format dxfId="548">
      <pivotArea dataOnly="0" labelOnly="1" outline="0" fieldPosition="0">
        <references count="2">
          <reference field="4" count="1">
            <x v="1"/>
          </reference>
          <reference field="5" count="1" selected="0">
            <x v="21"/>
          </reference>
        </references>
      </pivotArea>
    </format>
    <format dxfId="547">
      <pivotArea dataOnly="0" labelOnly="1" outline="0" fieldPosition="0">
        <references count="2">
          <reference field="4" count="1">
            <x v="0"/>
          </reference>
          <reference field="5" count="1" selected="0">
            <x v="22"/>
          </reference>
        </references>
      </pivotArea>
    </format>
    <format dxfId="546">
      <pivotArea dataOnly="0" labelOnly="1" outline="0" fieldPosition="0">
        <references count="2">
          <reference field="4" count="1">
            <x v="1"/>
          </reference>
          <reference field="5" count="1" selected="0">
            <x v="29"/>
          </reference>
        </references>
      </pivotArea>
    </format>
    <format dxfId="545">
      <pivotArea dataOnly="0" labelOnly="1" outline="0" fieldPosition="0">
        <references count="2">
          <reference field="4" count="1">
            <x v="0"/>
          </reference>
          <reference field="5" count="1" selected="0">
            <x v="30"/>
          </reference>
        </references>
      </pivotArea>
    </format>
    <format dxfId="544">
      <pivotArea dataOnly="0" labelOnly="1" outline="0" fieldPosition="0">
        <references count="2">
          <reference field="4" count="1">
            <x v="1"/>
          </reference>
          <reference field="5" count="1" selected="0">
            <x v="35"/>
          </reference>
        </references>
      </pivotArea>
    </format>
    <format dxfId="543">
      <pivotArea dataOnly="0" labelOnly="1" outline="0" fieldPosition="0">
        <references count="2">
          <reference field="4" count="1">
            <x v="0"/>
          </reference>
          <reference field="5" count="1" selected="0">
            <x v="36"/>
          </reference>
        </references>
      </pivotArea>
    </format>
    <format dxfId="542">
      <pivotArea dataOnly="0" labelOnly="1" outline="0" fieldPosition="0">
        <references count="2">
          <reference field="4" count="1">
            <x v="1"/>
          </reference>
          <reference field="5" count="1" selected="0">
            <x v="38"/>
          </reference>
        </references>
      </pivotArea>
    </format>
    <format dxfId="541">
      <pivotArea dataOnly="0" labelOnly="1" outline="0" fieldPosition="0">
        <references count="2">
          <reference field="4" count="1">
            <x v="0"/>
          </reference>
          <reference field="5" count="1" selected="0">
            <x v="40"/>
          </reference>
        </references>
      </pivotArea>
    </format>
    <format dxfId="540">
      <pivotArea dataOnly="0" labelOnly="1" outline="0" fieldPosition="0">
        <references count="2">
          <reference field="4" count="1">
            <x v="1"/>
          </reference>
          <reference field="5" count="1" selected="0">
            <x v="49"/>
          </reference>
        </references>
      </pivotArea>
    </format>
    <format dxfId="539">
      <pivotArea dataOnly="0" labelOnly="1" outline="0" fieldPosition="0">
        <references count="2">
          <reference field="4" count="1">
            <x v="0"/>
          </reference>
          <reference field="5" count="1" selected="0">
            <x v="50"/>
          </reference>
        </references>
      </pivotArea>
    </format>
    <format dxfId="538">
      <pivotArea dataOnly="0" labelOnly="1" outline="0" fieldPosition="0">
        <references count="2">
          <reference field="4" count="1">
            <x v="1"/>
          </reference>
          <reference field="5" count="1" selected="0">
            <x v="51"/>
          </reference>
        </references>
      </pivotArea>
    </format>
    <format dxfId="537">
      <pivotArea dataOnly="0" labelOnly="1" outline="0" fieldPosition="0">
        <references count="2">
          <reference field="4" count="1">
            <x v="0"/>
          </reference>
          <reference field="5" count="1" selected="0">
            <x v="54"/>
          </reference>
        </references>
      </pivotArea>
    </format>
    <format dxfId="536">
      <pivotArea dataOnly="0" labelOnly="1" outline="0" fieldPosition="0">
        <references count="2">
          <reference field="4" count="1">
            <x v="1"/>
          </reference>
          <reference field="5" count="1" selected="0">
            <x v="60"/>
          </reference>
        </references>
      </pivotArea>
    </format>
    <format dxfId="535">
      <pivotArea dataOnly="0" labelOnly="1" outline="0" fieldPosition="0">
        <references count="2">
          <reference field="4" count="1">
            <x v="0"/>
          </reference>
          <reference field="5" count="1" selected="0">
            <x v="61"/>
          </reference>
        </references>
      </pivotArea>
    </format>
    <format dxfId="534">
      <pivotArea outline="0" collapsedLevelsAreSubtotals="1" fieldPosition="0">
        <references count="1">
          <reference field="5" count="1" selected="0">
            <x v="45"/>
          </reference>
        </references>
      </pivotArea>
    </format>
    <format dxfId="533">
      <pivotArea outline="0" collapsedLevelsAreSubtotals="1" fieldPosition="0">
        <references count="1">
          <reference field="5" count="1" selected="0">
            <x v="60"/>
          </reference>
        </references>
      </pivotArea>
    </format>
    <format dxfId="532">
      <pivotArea outline="0" collapsedLevelsAreSubtotals="1" fieldPosition="0">
        <references count="1">
          <reference field="5" count="1" selected="0">
            <x v="59"/>
          </reference>
        </references>
      </pivotArea>
    </format>
    <format dxfId="531">
      <pivotArea outline="0" collapsedLevelsAreSubtotals="1" fieldPosition="0">
        <references count="1">
          <reference field="5" count="1" selected="0">
            <x v="59"/>
          </reference>
        </references>
      </pivotArea>
    </format>
    <format dxfId="530">
      <pivotArea outline="0" collapsedLevelsAreSubtotals="1" fieldPosition="0">
        <references count="1">
          <reference field="5" count="1" selected="0">
            <x v="59"/>
          </reference>
        </references>
      </pivotArea>
    </format>
    <format dxfId="529">
      <pivotArea outline="0" collapsedLevelsAreSubtotals="1" fieldPosition="0">
        <references count="1">
          <reference field="5" count="1" selected="0">
            <x v="59"/>
          </reference>
        </references>
      </pivotArea>
    </format>
    <format dxfId="528">
      <pivotArea outline="0" collapsedLevelsAreSubtotals="1" fieldPosition="0">
        <references count="1">
          <reference field="5" count="1" selected="0">
            <x v="59"/>
          </reference>
        </references>
      </pivotArea>
    </format>
    <format dxfId="527">
      <pivotArea outline="0" collapsedLevelsAreSubtotals="1" fieldPosition="0">
        <references count="1">
          <reference field="5" count="1" selected="0">
            <x v="60"/>
          </reference>
        </references>
      </pivotArea>
    </format>
    <format dxfId="526">
      <pivotArea type="all" dataOnly="0" outline="0" fieldPosition="0"/>
    </format>
    <format dxfId="525">
      <pivotArea outline="0" collapsedLevelsAreSubtotals="1" fieldPosition="0"/>
    </format>
    <format dxfId="524">
      <pivotArea field="5" type="button" dataOnly="0" labelOnly="1" outline="0" axis="axisRow" fieldPosition="0"/>
    </format>
    <format dxfId="523">
      <pivotArea field="4" type="button" dataOnly="0" labelOnly="1" outline="0" axis="axisRow" fieldPosition="1"/>
    </format>
    <format dxfId="522">
      <pivotArea field="78" type="button" dataOnly="0" labelOnly="1" outline="0"/>
    </format>
    <format dxfId="521">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20">
      <pivotArea dataOnly="0" labelOnly="1" outline="0" fieldPosition="0">
        <references count="1">
          <reference field="5" count="12">
            <x v="50"/>
            <x v="51"/>
            <x v="52"/>
            <x v="53"/>
            <x v="54"/>
            <x v="55"/>
            <x v="56"/>
            <x v="57"/>
            <x v="58"/>
            <x v="59"/>
            <x v="60"/>
            <x v="61"/>
          </reference>
        </references>
      </pivotArea>
    </format>
    <format dxfId="519">
      <pivotArea dataOnly="0" labelOnly="1" outline="0" fieldPosition="0">
        <references count="2">
          <reference field="4" count="1">
            <x v="0"/>
          </reference>
          <reference field="5" count="1" selected="0">
            <x v="0"/>
          </reference>
        </references>
      </pivotArea>
    </format>
    <format dxfId="518">
      <pivotArea dataOnly="0" labelOnly="1" outline="0" fieldPosition="0">
        <references count="2">
          <reference field="4" count="1">
            <x v="1"/>
          </reference>
          <reference field="5" count="1" selected="0">
            <x v="5"/>
          </reference>
        </references>
      </pivotArea>
    </format>
    <format dxfId="517">
      <pivotArea dataOnly="0" labelOnly="1" outline="0" fieldPosition="0">
        <references count="2">
          <reference field="4" count="1">
            <x v="0"/>
          </reference>
          <reference field="5" count="1" selected="0">
            <x v="7"/>
          </reference>
        </references>
      </pivotArea>
    </format>
    <format dxfId="516">
      <pivotArea dataOnly="0" labelOnly="1" outline="0" fieldPosition="0">
        <references count="2">
          <reference field="4" count="1">
            <x v="1"/>
          </reference>
          <reference field="5" count="1" selected="0">
            <x v="9"/>
          </reference>
        </references>
      </pivotArea>
    </format>
    <format dxfId="515">
      <pivotArea dataOnly="0" labelOnly="1" outline="0" fieldPosition="0">
        <references count="2">
          <reference field="4" count="1">
            <x v="0"/>
          </reference>
          <reference field="5" count="1" selected="0">
            <x v="11"/>
          </reference>
        </references>
      </pivotArea>
    </format>
    <format dxfId="514">
      <pivotArea dataOnly="0" labelOnly="1" outline="0" fieldPosition="0">
        <references count="2">
          <reference field="4" count="1">
            <x v="1"/>
          </reference>
          <reference field="5" count="1" selected="0">
            <x v="21"/>
          </reference>
        </references>
      </pivotArea>
    </format>
    <format dxfId="513">
      <pivotArea dataOnly="0" labelOnly="1" outline="0" fieldPosition="0">
        <references count="2">
          <reference field="4" count="1">
            <x v="0"/>
          </reference>
          <reference field="5" count="1" selected="0">
            <x v="22"/>
          </reference>
        </references>
      </pivotArea>
    </format>
    <format dxfId="512">
      <pivotArea dataOnly="0" labelOnly="1" outline="0" fieldPosition="0">
        <references count="2">
          <reference field="4" count="1">
            <x v="1"/>
          </reference>
          <reference field="5" count="1" selected="0">
            <x v="29"/>
          </reference>
        </references>
      </pivotArea>
    </format>
    <format dxfId="511">
      <pivotArea dataOnly="0" labelOnly="1" outline="0" fieldPosition="0">
        <references count="2">
          <reference field="4" count="1">
            <x v="0"/>
          </reference>
          <reference field="5" count="1" selected="0">
            <x v="30"/>
          </reference>
        </references>
      </pivotArea>
    </format>
    <format dxfId="510">
      <pivotArea dataOnly="0" labelOnly="1" outline="0" fieldPosition="0">
        <references count="2">
          <reference field="4" count="1">
            <x v="1"/>
          </reference>
          <reference field="5" count="1" selected="0">
            <x v="35"/>
          </reference>
        </references>
      </pivotArea>
    </format>
    <format dxfId="509">
      <pivotArea dataOnly="0" labelOnly="1" outline="0" fieldPosition="0">
        <references count="2">
          <reference field="4" count="1">
            <x v="0"/>
          </reference>
          <reference field="5" count="1" selected="0">
            <x v="36"/>
          </reference>
        </references>
      </pivotArea>
    </format>
    <format dxfId="508">
      <pivotArea dataOnly="0" labelOnly="1" outline="0" fieldPosition="0">
        <references count="2">
          <reference field="4" count="1">
            <x v="1"/>
          </reference>
          <reference field="5" count="1" selected="0">
            <x v="38"/>
          </reference>
        </references>
      </pivotArea>
    </format>
    <format dxfId="507">
      <pivotArea dataOnly="0" labelOnly="1" outline="0" fieldPosition="0">
        <references count="2">
          <reference field="4" count="1">
            <x v="0"/>
          </reference>
          <reference field="5" count="1" selected="0">
            <x v="40"/>
          </reference>
        </references>
      </pivotArea>
    </format>
    <format dxfId="506">
      <pivotArea dataOnly="0" labelOnly="1" outline="0" fieldPosition="0">
        <references count="2">
          <reference field="4" count="1">
            <x v="1"/>
          </reference>
          <reference field="5" count="1" selected="0">
            <x v="49"/>
          </reference>
        </references>
      </pivotArea>
    </format>
    <format dxfId="505">
      <pivotArea dataOnly="0" labelOnly="1" outline="0" fieldPosition="0">
        <references count="2">
          <reference field="4" count="1">
            <x v="0"/>
          </reference>
          <reference field="5" count="1" selected="0">
            <x v="50"/>
          </reference>
        </references>
      </pivotArea>
    </format>
    <format dxfId="504">
      <pivotArea dataOnly="0" labelOnly="1" outline="0" fieldPosition="0">
        <references count="2">
          <reference field="4" count="1">
            <x v="1"/>
          </reference>
          <reference field="5" count="1" selected="0">
            <x v="51"/>
          </reference>
        </references>
      </pivotArea>
    </format>
    <format dxfId="503">
      <pivotArea dataOnly="0" labelOnly="1" outline="0" fieldPosition="0">
        <references count="2">
          <reference field="4" count="1">
            <x v="0"/>
          </reference>
          <reference field="5" count="1" selected="0">
            <x v="54"/>
          </reference>
        </references>
      </pivotArea>
    </format>
    <format dxfId="502">
      <pivotArea dataOnly="0" labelOnly="1" outline="0" fieldPosition="0">
        <references count="2">
          <reference field="4" count="1">
            <x v="1"/>
          </reference>
          <reference field="5" count="1" selected="0">
            <x v="60"/>
          </reference>
        </references>
      </pivotArea>
    </format>
    <format dxfId="501">
      <pivotArea dataOnly="0" labelOnly="1" outline="0" fieldPosition="0">
        <references count="2">
          <reference field="4" count="1">
            <x v="0"/>
          </reference>
          <reference field="5" count="1" selected="0">
            <x v="61"/>
          </reference>
        </references>
      </pivotArea>
    </format>
    <format dxfId="500">
      <pivotArea dataOnly="0" labelOnly="1" outline="0" fieldPosition="0">
        <references count="1">
          <reference field="4294967294" count="1">
            <x v="0"/>
          </reference>
        </references>
      </pivotArea>
    </format>
    <format dxfId="499">
      <pivotArea outline="0" collapsedLevelsAreSubtotals="1" fieldPosition="0"/>
    </format>
    <format dxfId="498">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7">
      <pivotArea dataOnly="0" labelOnly="1" outline="0" fieldPosition="0">
        <references count="1">
          <reference field="5" count="12">
            <x v="50"/>
            <x v="51"/>
            <x v="52"/>
            <x v="53"/>
            <x v="54"/>
            <x v="55"/>
            <x v="56"/>
            <x v="57"/>
            <x v="58"/>
            <x v="59"/>
            <x v="60"/>
            <x v="61"/>
          </reference>
        </references>
      </pivotArea>
    </format>
    <format dxfId="496">
      <pivotArea dataOnly="0" labelOnly="1" outline="0" fieldPosition="0">
        <references count="2">
          <reference field="4" count="1">
            <x v="0"/>
          </reference>
          <reference field="5" count="1" selected="0">
            <x v="0"/>
          </reference>
        </references>
      </pivotArea>
    </format>
    <format dxfId="495">
      <pivotArea dataOnly="0" labelOnly="1" outline="0" fieldPosition="0">
        <references count="2">
          <reference field="4" count="1">
            <x v="1"/>
          </reference>
          <reference field="5" count="1" selected="0">
            <x v="5"/>
          </reference>
        </references>
      </pivotArea>
    </format>
    <format dxfId="494">
      <pivotArea dataOnly="0" labelOnly="1" outline="0" fieldPosition="0">
        <references count="2">
          <reference field="4" count="1">
            <x v="0"/>
          </reference>
          <reference field="5" count="1" selected="0">
            <x v="7"/>
          </reference>
        </references>
      </pivotArea>
    </format>
    <format dxfId="493">
      <pivotArea dataOnly="0" labelOnly="1" outline="0" fieldPosition="0">
        <references count="2">
          <reference field="4" count="1">
            <x v="1"/>
          </reference>
          <reference field="5" count="1" selected="0">
            <x v="9"/>
          </reference>
        </references>
      </pivotArea>
    </format>
    <format dxfId="492">
      <pivotArea dataOnly="0" labelOnly="1" outline="0" fieldPosition="0">
        <references count="2">
          <reference field="4" count="1">
            <x v="0"/>
          </reference>
          <reference field="5" count="1" selected="0">
            <x v="11"/>
          </reference>
        </references>
      </pivotArea>
    </format>
    <format dxfId="491">
      <pivotArea dataOnly="0" labelOnly="1" outline="0" fieldPosition="0">
        <references count="2">
          <reference field="4" count="1">
            <x v="1"/>
          </reference>
          <reference field="5" count="1" selected="0">
            <x v="21"/>
          </reference>
        </references>
      </pivotArea>
    </format>
    <format dxfId="490">
      <pivotArea dataOnly="0" labelOnly="1" outline="0" fieldPosition="0">
        <references count="2">
          <reference field="4" count="1">
            <x v="0"/>
          </reference>
          <reference field="5" count="1" selected="0">
            <x v="22"/>
          </reference>
        </references>
      </pivotArea>
    </format>
    <format dxfId="489">
      <pivotArea dataOnly="0" labelOnly="1" outline="0" fieldPosition="0">
        <references count="2">
          <reference field="4" count="1">
            <x v="1"/>
          </reference>
          <reference field="5" count="1" selected="0">
            <x v="29"/>
          </reference>
        </references>
      </pivotArea>
    </format>
    <format dxfId="488">
      <pivotArea dataOnly="0" labelOnly="1" outline="0" fieldPosition="0">
        <references count="2">
          <reference field="4" count="1">
            <x v="0"/>
          </reference>
          <reference field="5" count="1" selected="0">
            <x v="30"/>
          </reference>
        </references>
      </pivotArea>
    </format>
    <format dxfId="487">
      <pivotArea dataOnly="0" labelOnly="1" outline="0" fieldPosition="0">
        <references count="2">
          <reference field="4" count="1">
            <x v="1"/>
          </reference>
          <reference field="5" count="1" selected="0">
            <x v="35"/>
          </reference>
        </references>
      </pivotArea>
    </format>
    <format dxfId="486">
      <pivotArea dataOnly="0" labelOnly="1" outline="0" fieldPosition="0">
        <references count="2">
          <reference field="4" count="1">
            <x v="0"/>
          </reference>
          <reference field="5" count="1" selected="0">
            <x v="36"/>
          </reference>
        </references>
      </pivotArea>
    </format>
    <format dxfId="485">
      <pivotArea dataOnly="0" labelOnly="1" outline="0" fieldPosition="0">
        <references count="2">
          <reference field="4" count="1">
            <x v="1"/>
          </reference>
          <reference field="5" count="1" selected="0">
            <x v="38"/>
          </reference>
        </references>
      </pivotArea>
    </format>
    <format dxfId="484">
      <pivotArea dataOnly="0" labelOnly="1" outline="0" fieldPosition="0">
        <references count="2">
          <reference field="4" count="1">
            <x v="0"/>
          </reference>
          <reference field="5" count="1" selected="0">
            <x v="40"/>
          </reference>
        </references>
      </pivotArea>
    </format>
    <format dxfId="483">
      <pivotArea dataOnly="0" labelOnly="1" outline="0" fieldPosition="0">
        <references count="2">
          <reference field="4" count="1">
            <x v="1"/>
          </reference>
          <reference field="5" count="1" selected="0">
            <x v="49"/>
          </reference>
        </references>
      </pivotArea>
    </format>
    <format dxfId="482">
      <pivotArea dataOnly="0" labelOnly="1" outline="0" fieldPosition="0">
        <references count="2">
          <reference field="4" count="1">
            <x v="0"/>
          </reference>
          <reference field="5" count="1" selected="0">
            <x v="50"/>
          </reference>
        </references>
      </pivotArea>
    </format>
    <format dxfId="481">
      <pivotArea dataOnly="0" labelOnly="1" outline="0" fieldPosition="0">
        <references count="2">
          <reference field="4" count="1">
            <x v="1"/>
          </reference>
          <reference field="5" count="1" selected="0">
            <x v="51"/>
          </reference>
        </references>
      </pivotArea>
    </format>
    <format dxfId="480">
      <pivotArea dataOnly="0" labelOnly="1" outline="0" fieldPosition="0">
        <references count="2">
          <reference field="4" count="1">
            <x v="0"/>
          </reference>
          <reference field="5" count="1" selected="0">
            <x v="54"/>
          </reference>
        </references>
      </pivotArea>
    </format>
    <format dxfId="479">
      <pivotArea dataOnly="0" labelOnly="1" outline="0" fieldPosition="0">
        <references count="2">
          <reference field="4" count="1">
            <x v="1"/>
          </reference>
          <reference field="5" count="1" selected="0">
            <x v="60"/>
          </reference>
        </references>
      </pivotArea>
    </format>
    <format dxfId="478">
      <pivotArea dataOnly="0" labelOnly="1" outline="0" fieldPosition="0">
        <references count="2">
          <reference field="4" count="1">
            <x v="0"/>
          </reference>
          <reference field="5" count="1" selected="0">
            <x v="61"/>
          </reference>
        </references>
      </pivotArea>
    </format>
    <format dxfId="477">
      <pivotArea field="5" type="button" dataOnly="0" labelOnly="1" outline="0" axis="axisRow" fieldPosition="0"/>
    </format>
    <format dxfId="476">
      <pivotArea field="4" type="button" dataOnly="0" labelOnly="1" outline="0" axis="axisRow" fieldPosition="1"/>
    </format>
    <format dxfId="475">
      <pivotArea field="78" type="button" dataOnly="0" labelOnly="1" outline="0"/>
    </format>
    <format dxfId="474">
      <pivotArea dataOnly="0" labelOnly="1" outline="0" fieldPosition="0">
        <references count="1">
          <reference field="4294967294" count="1">
            <x v="0"/>
          </reference>
        </references>
      </pivotArea>
    </format>
    <format dxfId="473">
      <pivotArea type="all" dataOnly="0" outline="0" fieldPosition="0"/>
    </format>
    <format dxfId="472">
      <pivotArea outline="0" collapsedLevelsAreSubtotals="1" fieldPosition="0"/>
    </format>
    <format dxfId="471">
      <pivotArea field="5" type="button" dataOnly="0" labelOnly="1" outline="0" axis="axisRow" fieldPosition="0"/>
    </format>
    <format dxfId="470">
      <pivotArea field="4" type="button" dataOnly="0" labelOnly="1" outline="0" axis="axisRow" fieldPosition="1"/>
    </format>
    <format dxfId="469">
      <pivotArea field="78" type="button" dataOnly="0" labelOnly="1" outline="0"/>
    </format>
    <format dxfId="468">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67">
      <pivotArea dataOnly="0" labelOnly="1" outline="0" fieldPosition="0">
        <references count="1">
          <reference field="5" count="12">
            <x v="50"/>
            <x v="51"/>
            <x v="52"/>
            <x v="53"/>
            <x v="54"/>
            <x v="55"/>
            <x v="56"/>
            <x v="57"/>
            <x v="58"/>
            <x v="59"/>
            <x v="60"/>
            <x v="61"/>
          </reference>
        </references>
      </pivotArea>
    </format>
    <format dxfId="466">
      <pivotArea dataOnly="0" labelOnly="1" outline="0" fieldPosition="0">
        <references count="2">
          <reference field="4" count="1">
            <x v="0"/>
          </reference>
          <reference field="5" count="1" selected="0">
            <x v="0"/>
          </reference>
        </references>
      </pivotArea>
    </format>
    <format dxfId="465">
      <pivotArea dataOnly="0" labelOnly="1" outline="0" fieldPosition="0">
        <references count="2">
          <reference field="4" count="1">
            <x v="1"/>
          </reference>
          <reference field="5" count="1" selected="0">
            <x v="5"/>
          </reference>
        </references>
      </pivotArea>
    </format>
    <format dxfId="464">
      <pivotArea dataOnly="0" labelOnly="1" outline="0" fieldPosition="0">
        <references count="2">
          <reference field="4" count="1">
            <x v="0"/>
          </reference>
          <reference field="5" count="1" selected="0">
            <x v="7"/>
          </reference>
        </references>
      </pivotArea>
    </format>
    <format dxfId="463">
      <pivotArea dataOnly="0" labelOnly="1" outline="0" fieldPosition="0">
        <references count="2">
          <reference field="4" count="1">
            <x v="1"/>
          </reference>
          <reference field="5" count="1" selected="0">
            <x v="9"/>
          </reference>
        </references>
      </pivotArea>
    </format>
    <format dxfId="462">
      <pivotArea dataOnly="0" labelOnly="1" outline="0" fieldPosition="0">
        <references count="2">
          <reference field="4" count="1">
            <x v="0"/>
          </reference>
          <reference field="5" count="1" selected="0">
            <x v="11"/>
          </reference>
        </references>
      </pivotArea>
    </format>
    <format dxfId="461">
      <pivotArea dataOnly="0" labelOnly="1" outline="0" fieldPosition="0">
        <references count="2">
          <reference field="4" count="1">
            <x v="1"/>
          </reference>
          <reference field="5" count="1" selected="0">
            <x v="21"/>
          </reference>
        </references>
      </pivotArea>
    </format>
    <format dxfId="460">
      <pivotArea dataOnly="0" labelOnly="1" outline="0" fieldPosition="0">
        <references count="2">
          <reference field="4" count="1">
            <x v="0"/>
          </reference>
          <reference field="5" count="1" selected="0">
            <x v="22"/>
          </reference>
        </references>
      </pivotArea>
    </format>
    <format dxfId="459">
      <pivotArea dataOnly="0" labelOnly="1" outline="0" fieldPosition="0">
        <references count="2">
          <reference field="4" count="1">
            <x v="1"/>
          </reference>
          <reference field="5" count="1" selected="0">
            <x v="29"/>
          </reference>
        </references>
      </pivotArea>
    </format>
    <format dxfId="458">
      <pivotArea dataOnly="0" labelOnly="1" outline="0" fieldPosition="0">
        <references count="2">
          <reference field="4" count="1">
            <x v="0"/>
          </reference>
          <reference field="5" count="1" selected="0">
            <x v="30"/>
          </reference>
        </references>
      </pivotArea>
    </format>
    <format dxfId="457">
      <pivotArea dataOnly="0" labelOnly="1" outline="0" fieldPosition="0">
        <references count="2">
          <reference field="4" count="1">
            <x v="1"/>
          </reference>
          <reference field="5" count="1" selected="0">
            <x v="35"/>
          </reference>
        </references>
      </pivotArea>
    </format>
    <format dxfId="456">
      <pivotArea dataOnly="0" labelOnly="1" outline="0" fieldPosition="0">
        <references count="2">
          <reference field="4" count="1">
            <x v="0"/>
          </reference>
          <reference field="5" count="1" selected="0">
            <x v="36"/>
          </reference>
        </references>
      </pivotArea>
    </format>
    <format dxfId="455">
      <pivotArea dataOnly="0" labelOnly="1" outline="0" fieldPosition="0">
        <references count="2">
          <reference field="4" count="1">
            <x v="1"/>
          </reference>
          <reference field="5" count="1" selected="0">
            <x v="38"/>
          </reference>
        </references>
      </pivotArea>
    </format>
    <format dxfId="454">
      <pivotArea dataOnly="0" labelOnly="1" outline="0" fieldPosition="0">
        <references count="2">
          <reference field="4" count="1">
            <x v="0"/>
          </reference>
          <reference field="5" count="1" selected="0">
            <x v="40"/>
          </reference>
        </references>
      </pivotArea>
    </format>
    <format dxfId="453">
      <pivotArea dataOnly="0" labelOnly="1" outline="0" fieldPosition="0">
        <references count="2">
          <reference field="4" count="1">
            <x v="1"/>
          </reference>
          <reference field="5" count="1" selected="0">
            <x v="49"/>
          </reference>
        </references>
      </pivotArea>
    </format>
    <format dxfId="452">
      <pivotArea dataOnly="0" labelOnly="1" outline="0" fieldPosition="0">
        <references count="2">
          <reference field="4" count="1">
            <x v="0"/>
          </reference>
          <reference field="5" count="1" selected="0">
            <x v="50"/>
          </reference>
        </references>
      </pivotArea>
    </format>
    <format dxfId="451">
      <pivotArea dataOnly="0" labelOnly="1" outline="0" fieldPosition="0">
        <references count="2">
          <reference field="4" count="1">
            <x v="1"/>
          </reference>
          <reference field="5" count="1" selected="0">
            <x v="51"/>
          </reference>
        </references>
      </pivotArea>
    </format>
    <format dxfId="450">
      <pivotArea dataOnly="0" labelOnly="1" outline="0" fieldPosition="0">
        <references count="2">
          <reference field="4" count="1">
            <x v="0"/>
          </reference>
          <reference field="5" count="1" selected="0">
            <x v="54"/>
          </reference>
        </references>
      </pivotArea>
    </format>
    <format dxfId="449">
      <pivotArea dataOnly="0" labelOnly="1" outline="0" fieldPosition="0">
        <references count="2">
          <reference field="4" count="1">
            <x v="1"/>
          </reference>
          <reference field="5" count="1" selected="0">
            <x v="60"/>
          </reference>
        </references>
      </pivotArea>
    </format>
    <format dxfId="448">
      <pivotArea dataOnly="0" labelOnly="1" outline="0" fieldPosition="0">
        <references count="2">
          <reference field="4" count="1">
            <x v="0"/>
          </reference>
          <reference field="5" count="1" selected="0">
            <x v="61"/>
          </reference>
        </references>
      </pivotArea>
    </format>
    <format dxfId="447">
      <pivotArea dataOnly="0" labelOnly="1" outline="0" fieldPosition="0">
        <references count="1">
          <reference field="4294967294" count="1">
            <x v="0"/>
          </reference>
        </references>
      </pivotArea>
    </format>
    <format dxfId="446">
      <pivotArea outline="0" collapsedLevelsAreSubtotals="1" fieldPosition="0"/>
    </format>
    <format dxfId="445">
      <pivotArea dataOnly="0" labelOnly="1" outline="0" fieldPosition="0">
        <references count="2">
          <reference field="4" count="1">
            <x v="0"/>
          </reference>
          <reference field="5" count="1" selected="0">
            <x v="0"/>
          </reference>
        </references>
      </pivotArea>
    </format>
    <format dxfId="444">
      <pivotArea dataOnly="0" labelOnly="1" outline="0" fieldPosition="0">
        <references count="2">
          <reference field="4" count="1">
            <x v="1"/>
          </reference>
          <reference field="5" count="1" selected="0">
            <x v="5"/>
          </reference>
        </references>
      </pivotArea>
    </format>
    <format dxfId="443">
      <pivotArea dataOnly="0" labelOnly="1" outline="0" fieldPosition="0">
        <references count="2">
          <reference field="4" count="1">
            <x v="0"/>
          </reference>
          <reference field="5" count="1" selected="0">
            <x v="7"/>
          </reference>
        </references>
      </pivotArea>
    </format>
    <format dxfId="442">
      <pivotArea dataOnly="0" labelOnly="1" outline="0" fieldPosition="0">
        <references count="2">
          <reference field="4" count="1">
            <x v="1"/>
          </reference>
          <reference field="5" count="1" selected="0">
            <x v="9"/>
          </reference>
        </references>
      </pivotArea>
    </format>
    <format dxfId="441">
      <pivotArea dataOnly="0" labelOnly="1" outline="0" fieldPosition="0">
        <references count="2">
          <reference field="4" count="1">
            <x v="0"/>
          </reference>
          <reference field="5" count="1" selected="0">
            <x v="11"/>
          </reference>
        </references>
      </pivotArea>
    </format>
    <format dxfId="440">
      <pivotArea dataOnly="0" labelOnly="1" outline="0" fieldPosition="0">
        <references count="2">
          <reference field="4" count="1">
            <x v="1"/>
          </reference>
          <reference field="5" count="1" selected="0">
            <x v="21"/>
          </reference>
        </references>
      </pivotArea>
    </format>
    <format dxfId="439">
      <pivotArea dataOnly="0" labelOnly="1" outline="0" fieldPosition="0">
        <references count="2">
          <reference field="4" count="1">
            <x v="0"/>
          </reference>
          <reference field="5" count="1" selected="0">
            <x v="22"/>
          </reference>
        </references>
      </pivotArea>
    </format>
    <format dxfId="438">
      <pivotArea dataOnly="0" labelOnly="1" outline="0" fieldPosition="0">
        <references count="2">
          <reference field="4" count="1">
            <x v="1"/>
          </reference>
          <reference field="5" count="1" selected="0">
            <x v="29"/>
          </reference>
        </references>
      </pivotArea>
    </format>
    <format dxfId="437">
      <pivotArea dataOnly="0" labelOnly="1" outline="0" fieldPosition="0">
        <references count="2">
          <reference field="4" count="1">
            <x v="0"/>
          </reference>
          <reference field="5" count="1" selected="0">
            <x v="30"/>
          </reference>
        </references>
      </pivotArea>
    </format>
    <format dxfId="436">
      <pivotArea dataOnly="0" labelOnly="1" outline="0" fieldPosition="0">
        <references count="2">
          <reference field="4" count="1">
            <x v="1"/>
          </reference>
          <reference field="5" count="1" selected="0">
            <x v="35"/>
          </reference>
        </references>
      </pivotArea>
    </format>
    <format dxfId="435">
      <pivotArea dataOnly="0" labelOnly="1" outline="0" fieldPosition="0">
        <references count="2">
          <reference field="4" count="1">
            <x v="0"/>
          </reference>
          <reference field="5" count="1" selected="0">
            <x v="36"/>
          </reference>
        </references>
      </pivotArea>
    </format>
    <format dxfId="434">
      <pivotArea dataOnly="0" labelOnly="1" outline="0" fieldPosition="0">
        <references count="2">
          <reference field="4" count="1">
            <x v="1"/>
          </reference>
          <reference field="5" count="1" selected="0">
            <x v="38"/>
          </reference>
        </references>
      </pivotArea>
    </format>
    <format dxfId="433">
      <pivotArea dataOnly="0" labelOnly="1" outline="0" fieldPosition="0">
        <references count="2">
          <reference field="4" count="1">
            <x v="0"/>
          </reference>
          <reference field="5" count="1" selected="0">
            <x v="40"/>
          </reference>
        </references>
      </pivotArea>
    </format>
    <format dxfId="432">
      <pivotArea dataOnly="0" labelOnly="1" outline="0" fieldPosition="0">
        <references count="2">
          <reference field="4" count="1">
            <x v="1"/>
          </reference>
          <reference field="5" count="1" selected="0">
            <x v="49"/>
          </reference>
        </references>
      </pivotArea>
    </format>
    <format dxfId="431">
      <pivotArea dataOnly="0" labelOnly="1" outline="0" fieldPosition="0">
        <references count="2">
          <reference field="4" count="1">
            <x v="0"/>
          </reference>
          <reference field="5" count="1" selected="0">
            <x v="50"/>
          </reference>
        </references>
      </pivotArea>
    </format>
    <format dxfId="430">
      <pivotArea dataOnly="0" labelOnly="1" outline="0" fieldPosition="0">
        <references count="2">
          <reference field="4" count="1">
            <x v="1"/>
          </reference>
          <reference field="5" count="1" selected="0">
            <x v="51"/>
          </reference>
        </references>
      </pivotArea>
    </format>
    <format dxfId="429">
      <pivotArea dataOnly="0" labelOnly="1" outline="0" fieldPosition="0">
        <references count="2">
          <reference field="4" count="1">
            <x v="0"/>
          </reference>
          <reference field="5" count="1" selected="0">
            <x v="54"/>
          </reference>
        </references>
      </pivotArea>
    </format>
    <format dxfId="428">
      <pivotArea dataOnly="0" labelOnly="1" outline="0" fieldPosition="0">
        <references count="2">
          <reference field="4" count="1">
            <x v="1"/>
          </reference>
          <reference field="5" count="1" selected="0">
            <x v="60"/>
          </reference>
        </references>
      </pivotArea>
    </format>
    <format dxfId="427">
      <pivotArea dataOnly="0" labelOnly="1" outline="0" fieldPosition="0">
        <references count="2">
          <reference field="4" count="1">
            <x v="0"/>
          </reference>
          <reference field="5" count="1" selected="0">
            <x v="61"/>
          </reference>
        </references>
      </pivotArea>
    </format>
    <format dxfId="426">
      <pivotArea outline="0" collapsedLevelsAreSubtotals="1" fieldPosition="0"/>
    </format>
    <format dxfId="425">
      <pivotArea dataOnly="0" labelOnly="1" outline="0" fieldPosition="0">
        <references count="2">
          <reference field="4" count="1">
            <x v="0"/>
          </reference>
          <reference field="5" count="1" selected="0">
            <x v="0"/>
          </reference>
        </references>
      </pivotArea>
    </format>
    <format dxfId="424">
      <pivotArea dataOnly="0" labelOnly="1" outline="0" fieldPosition="0">
        <references count="2">
          <reference field="4" count="1">
            <x v="1"/>
          </reference>
          <reference field="5" count="1" selected="0">
            <x v="5"/>
          </reference>
        </references>
      </pivotArea>
    </format>
    <format dxfId="423">
      <pivotArea dataOnly="0" labelOnly="1" outline="0" fieldPosition="0">
        <references count="2">
          <reference field="4" count="1">
            <x v="0"/>
          </reference>
          <reference field="5" count="1" selected="0">
            <x v="7"/>
          </reference>
        </references>
      </pivotArea>
    </format>
    <format dxfId="422">
      <pivotArea dataOnly="0" labelOnly="1" outline="0" fieldPosition="0">
        <references count="2">
          <reference field="4" count="1">
            <x v="1"/>
          </reference>
          <reference field="5" count="1" selected="0">
            <x v="9"/>
          </reference>
        </references>
      </pivotArea>
    </format>
    <format dxfId="421">
      <pivotArea dataOnly="0" labelOnly="1" outline="0" fieldPosition="0">
        <references count="2">
          <reference field="4" count="1">
            <x v="0"/>
          </reference>
          <reference field="5" count="1" selected="0">
            <x v="11"/>
          </reference>
        </references>
      </pivotArea>
    </format>
    <format dxfId="420">
      <pivotArea dataOnly="0" labelOnly="1" outline="0" fieldPosition="0">
        <references count="2">
          <reference field="4" count="1">
            <x v="1"/>
          </reference>
          <reference field="5" count="1" selected="0">
            <x v="21"/>
          </reference>
        </references>
      </pivotArea>
    </format>
    <format dxfId="419">
      <pivotArea dataOnly="0" labelOnly="1" outline="0" fieldPosition="0">
        <references count="2">
          <reference field="4" count="1">
            <x v="0"/>
          </reference>
          <reference field="5" count="1" selected="0">
            <x v="22"/>
          </reference>
        </references>
      </pivotArea>
    </format>
    <format dxfId="418">
      <pivotArea dataOnly="0" labelOnly="1" outline="0" fieldPosition="0">
        <references count="2">
          <reference field="4" count="1">
            <x v="1"/>
          </reference>
          <reference field="5" count="1" selected="0">
            <x v="29"/>
          </reference>
        </references>
      </pivotArea>
    </format>
    <format dxfId="417">
      <pivotArea dataOnly="0" labelOnly="1" outline="0" fieldPosition="0">
        <references count="2">
          <reference field="4" count="1">
            <x v="0"/>
          </reference>
          <reference field="5" count="1" selected="0">
            <x v="30"/>
          </reference>
        </references>
      </pivotArea>
    </format>
    <format dxfId="416">
      <pivotArea dataOnly="0" labelOnly="1" outline="0" fieldPosition="0">
        <references count="2">
          <reference field="4" count="1">
            <x v="1"/>
          </reference>
          <reference field="5" count="1" selected="0">
            <x v="35"/>
          </reference>
        </references>
      </pivotArea>
    </format>
    <format dxfId="415">
      <pivotArea dataOnly="0" labelOnly="1" outline="0" fieldPosition="0">
        <references count="2">
          <reference field="4" count="1">
            <x v="0"/>
          </reference>
          <reference field="5" count="1" selected="0">
            <x v="36"/>
          </reference>
        </references>
      </pivotArea>
    </format>
    <format dxfId="414">
      <pivotArea dataOnly="0" labelOnly="1" outline="0" fieldPosition="0">
        <references count="2">
          <reference field="4" count="1">
            <x v="1"/>
          </reference>
          <reference field="5" count="1" selected="0">
            <x v="38"/>
          </reference>
        </references>
      </pivotArea>
    </format>
    <format dxfId="413">
      <pivotArea dataOnly="0" labelOnly="1" outline="0" fieldPosition="0">
        <references count="2">
          <reference field="4" count="1">
            <x v="0"/>
          </reference>
          <reference field="5" count="1" selected="0">
            <x v="40"/>
          </reference>
        </references>
      </pivotArea>
    </format>
    <format dxfId="412">
      <pivotArea dataOnly="0" labelOnly="1" outline="0" fieldPosition="0">
        <references count="2">
          <reference field="4" count="1">
            <x v="1"/>
          </reference>
          <reference field="5" count="1" selected="0">
            <x v="49"/>
          </reference>
        </references>
      </pivotArea>
    </format>
    <format dxfId="411">
      <pivotArea dataOnly="0" labelOnly="1" outline="0" fieldPosition="0">
        <references count="2">
          <reference field="4" count="1">
            <x v="0"/>
          </reference>
          <reference field="5" count="1" selected="0">
            <x v="50"/>
          </reference>
        </references>
      </pivotArea>
    </format>
    <format dxfId="410">
      <pivotArea dataOnly="0" labelOnly="1" outline="0" fieldPosition="0">
        <references count="2">
          <reference field="4" count="1">
            <x v="1"/>
          </reference>
          <reference field="5" count="1" selected="0">
            <x v="51"/>
          </reference>
        </references>
      </pivotArea>
    </format>
    <format dxfId="409">
      <pivotArea dataOnly="0" labelOnly="1" outline="0" fieldPosition="0">
        <references count="2">
          <reference field="4" count="1">
            <x v="0"/>
          </reference>
          <reference field="5" count="1" selected="0">
            <x v="54"/>
          </reference>
        </references>
      </pivotArea>
    </format>
    <format dxfId="408">
      <pivotArea dataOnly="0" labelOnly="1" outline="0" fieldPosition="0">
        <references count="2">
          <reference field="4" count="1">
            <x v="1"/>
          </reference>
          <reference field="5" count="1" selected="0">
            <x v="60"/>
          </reference>
        </references>
      </pivotArea>
    </format>
    <format dxfId="407">
      <pivotArea dataOnly="0" labelOnly="1" outline="0" fieldPosition="0">
        <references count="2">
          <reference field="4" count="1">
            <x v="0"/>
          </reference>
          <reference field="5" count="1" selected="0">
            <x v="61"/>
          </reference>
        </references>
      </pivotArea>
    </format>
    <format dxfId="406">
      <pivotArea field="5" type="button" dataOnly="0" labelOnly="1" outline="0" axis="axisRow" fieldPosition="0"/>
    </format>
    <format dxfId="405">
      <pivotArea field="4" type="button" dataOnly="0" labelOnly="1" outline="0" axis="axisRow" fieldPosition="1"/>
    </format>
    <format dxfId="404">
      <pivotArea field="78" type="button" dataOnly="0" labelOnly="1" outline="0"/>
    </format>
    <format dxfId="403">
      <pivotArea dataOnly="0" labelOnly="1" outline="0" fieldPosition="0">
        <references count="1">
          <reference field="4294967294" count="1">
            <x v="0"/>
          </reference>
        </references>
      </pivotArea>
    </format>
    <format dxfId="402">
      <pivotArea dataOnly="0" labelOnly="1" outline="0" fieldPosition="0">
        <references count="2">
          <reference field="4" count="1">
            <x v="0"/>
          </reference>
          <reference field="5" count="1" selected="0">
            <x v="0"/>
          </reference>
        </references>
      </pivotArea>
    </format>
    <format dxfId="401">
      <pivotArea dataOnly="0" labelOnly="1" outline="0" fieldPosition="0">
        <references count="2">
          <reference field="4" count="1">
            <x v="1"/>
          </reference>
          <reference field="5" count="1" selected="0">
            <x v="5"/>
          </reference>
        </references>
      </pivotArea>
    </format>
    <format dxfId="400">
      <pivotArea dataOnly="0" labelOnly="1" outline="0" fieldPosition="0">
        <references count="2">
          <reference field="4" count="1">
            <x v="0"/>
          </reference>
          <reference field="5" count="1" selected="0">
            <x v="7"/>
          </reference>
        </references>
      </pivotArea>
    </format>
    <format dxfId="399">
      <pivotArea dataOnly="0" labelOnly="1" outline="0" fieldPosition="0">
        <references count="2">
          <reference field="4" count="1">
            <x v="1"/>
          </reference>
          <reference field="5" count="1" selected="0">
            <x v="9"/>
          </reference>
        </references>
      </pivotArea>
    </format>
    <format dxfId="398">
      <pivotArea dataOnly="0" labelOnly="1" outline="0" fieldPosition="0">
        <references count="2">
          <reference field="4" count="1">
            <x v="0"/>
          </reference>
          <reference field="5" count="1" selected="0">
            <x v="11"/>
          </reference>
        </references>
      </pivotArea>
    </format>
    <format dxfId="397">
      <pivotArea dataOnly="0" labelOnly="1" outline="0" fieldPosition="0">
        <references count="2">
          <reference field="4" count="1">
            <x v="1"/>
          </reference>
          <reference field="5" count="1" selected="0">
            <x v="21"/>
          </reference>
        </references>
      </pivotArea>
    </format>
    <format dxfId="396">
      <pivotArea dataOnly="0" labelOnly="1" outline="0" fieldPosition="0">
        <references count="2">
          <reference field="4" count="1">
            <x v="0"/>
          </reference>
          <reference field="5" count="1" selected="0">
            <x v="22"/>
          </reference>
        </references>
      </pivotArea>
    </format>
    <format dxfId="395">
      <pivotArea dataOnly="0" labelOnly="1" outline="0" fieldPosition="0">
        <references count="2">
          <reference field="4" count="1">
            <x v="1"/>
          </reference>
          <reference field="5" count="1" selected="0">
            <x v="29"/>
          </reference>
        </references>
      </pivotArea>
    </format>
    <format dxfId="394">
      <pivotArea dataOnly="0" labelOnly="1" outline="0" fieldPosition="0">
        <references count="2">
          <reference field="4" count="1">
            <x v="0"/>
          </reference>
          <reference field="5" count="1" selected="0">
            <x v="30"/>
          </reference>
        </references>
      </pivotArea>
    </format>
    <format dxfId="393">
      <pivotArea dataOnly="0" labelOnly="1" outline="0" fieldPosition="0">
        <references count="2">
          <reference field="4" count="1">
            <x v="1"/>
          </reference>
          <reference field="5" count="1" selected="0">
            <x v="35"/>
          </reference>
        </references>
      </pivotArea>
    </format>
    <format dxfId="392">
      <pivotArea dataOnly="0" labelOnly="1" outline="0" fieldPosition="0">
        <references count="2">
          <reference field="4" count="1">
            <x v="0"/>
          </reference>
          <reference field="5" count="1" selected="0">
            <x v="36"/>
          </reference>
        </references>
      </pivotArea>
    </format>
    <format dxfId="391">
      <pivotArea dataOnly="0" labelOnly="1" outline="0" fieldPosition="0">
        <references count="2">
          <reference field="4" count="1">
            <x v="1"/>
          </reference>
          <reference field="5" count="1" selected="0">
            <x v="38"/>
          </reference>
        </references>
      </pivotArea>
    </format>
    <format dxfId="390">
      <pivotArea dataOnly="0" labelOnly="1" outline="0" fieldPosition="0">
        <references count="2">
          <reference field="4" count="1">
            <x v="0"/>
          </reference>
          <reference field="5" count="1" selected="0">
            <x v="40"/>
          </reference>
        </references>
      </pivotArea>
    </format>
    <format dxfId="389">
      <pivotArea dataOnly="0" labelOnly="1" outline="0" fieldPosition="0">
        <references count="2">
          <reference field="4" count="1">
            <x v="1"/>
          </reference>
          <reference field="5" count="1" selected="0">
            <x v="49"/>
          </reference>
        </references>
      </pivotArea>
    </format>
    <format dxfId="388">
      <pivotArea dataOnly="0" labelOnly="1" outline="0" fieldPosition="0">
        <references count="2">
          <reference field="4" count="1">
            <x v="0"/>
          </reference>
          <reference field="5" count="1" selected="0">
            <x v="50"/>
          </reference>
        </references>
      </pivotArea>
    </format>
    <format dxfId="387">
      <pivotArea dataOnly="0" labelOnly="1" outline="0" fieldPosition="0">
        <references count="2">
          <reference field="4" count="1">
            <x v="1"/>
          </reference>
          <reference field="5" count="1" selected="0">
            <x v="51"/>
          </reference>
        </references>
      </pivotArea>
    </format>
    <format dxfId="386">
      <pivotArea dataOnly="0" labelOnly="1" outline="0" fieldPosition="0">
        <references count="2">
          <reference field="4" count="1">
            <x v="0"/>
          </reference>
          <reference field="5" count="1" selected="0">
            <x v="54"/>
          </reference>
        </references>
      </pivotArea>
    </format>
    <format dxfId="385">
      <pivotArea dataOnly="0" labelOnly="1" outline="0" fieldPosition="0">
        <references count="2">
          <reference field="4" count="1">
            <x v="1"/>
          </reference>
          <reference field="5" count="1" selected="0">
            <x v="60"/>
          </reference>
        </references>
      </pivotArea>
    </format>
    <format dxfId="384">
      <pivotArea dataOnly="0" labelOnly="1" outline="0" fieldPosition="0">
        <references count="2">
          <reference field="4" count="1">
            <x v="0"/>
          </reference>
          <reference field="5" count="1" selected="0">
            <x v="61"/>
          </reference>
        </references>
      </pivotArea>
    </format>
    <format dxfId="383">
      <pivotArea dataOnly="0" labelOnly="1" outline="0" fieldPosition="0">
        <references count="2">
          <reference field="4" count="1">
            <x v="0"/>
          </reference>
          <reference field="5" count="1" selected="0">
            <x v="0"/>
          </reference>
        </references>
      </pivotArea>
    </format>
    <format dxfId="382">
      <pivotArea dataOnly="0" labelOnly="1" outline="0" fieldPosition="0">
        <references count="2">
          <reference field="4" count="1">
            <x v="1"/>
          </reference>
          <reference field="5" count="1" selected="0">
            <x v="5"/>
          </reference>
        </references>
      </pivotArea>
    </format>
    <format dxfId="381">
      <pivotArea dataOnly="0" labelOnly="1" outline="0" fieldPosition="0">
        <references count="2">
          <reference field="4" count="1">
            <x v="0"/>
          </reference>
          <reference field="5" count="1" selected="0">
            <x v="7"/>
          </reference>
        </references>
      </pivotArea>
    </format>
    <format dxfId="380">
      <pivotArea dataOnly="0" labelOnly="1" outline="0" fieldPosition="0">
        <references count="2">
          <reference field="4" count="1">
            <x v="1"/>
          </reference>
          <reference field="5" count="1" selected="0">
            <x v="9"/>
          </reference>
        </references>
      </pivotArea>
    </format>
    <format dxfId="379">
      <pivotArea dataOnly="0" labelOnly="1" outline="0" fieldPosition="0">
        <references count="2">
          <reference field="4" count="1">
            <x v="0"/>
          </reference>
          <reference field="5" count="1" selected="0">
            <x v="11"/>
          </reference>
        </references>
      </pivotArea>
    </format>
    <format dxfId="378">
      <pivotArea dataOnly="0" labelOnly="1" outline="0" fieldPosition="0">
        <references count="2">
          <reference field="4" count="1">
            <x v="1"/>
          </reference>
          <reference field="5" count="1" selected="0">
            <x v="21"/>
          </reference>
        </references>
      </pivotArea>
    </format>
    <format dxfId="377">
      <pivotArea dataOnly="0" labelOnly="1" outline="0" fieldPosition="0">
        <references count="2">
          <reference field="4" count="1">
            <x v="0"/>
          </reference>
          <reference field="5" count="1" selected="0">
            <x v="22"/>
          </reference>
        </references>
      </pivotArea>
    </format>
    <format dxfId="376">
      <pivotArea dataOnly="0" labelOnly="1" outline="0" fieldPosition="0">
        <references count="2">
          <reference field="4" count="1">
            <x v="1"/>
          </reference>
          <reference field="5" count="1" selected="0">
            <x v="29"/>
          </reference>
        </references>
      </pivotArea>
    </format>
    <format dxfId="375">
      <pivotArea dataOnly="0" labelOnly="1" outline="0" fieldPosition="0">
        <references count="2">
          <reference field="4" count="1">
            <x v="0"/>
          </reference>
          <reference field="5" count="1" selected="0">
            <x v="30"/>
          </reference>
        </references>
      </pivotArea>
    </format>
    <format dxfId="374">
      <pivotArea dataOnly="0" labelOnly="1" outline="0" fieldPosition="0">
        <references count="2">
          <reference field="4" count="1">
            <x v="1"/>
          </reference>
          <reference field="5" count="1" selected="0">
            <x v="35"/>
          </reference>
        </references>
      </pivotArea>
    </format>
    <format dxfId="373">
      <pivotArea dataOnly="0" labelOnly="1" outline="0" fieldPosition="0">
        <references count="2">
          <reference field="4" count="1">
            <x v="0"/>
          </reference>
          <reference field="5" count="1" selected="0">
            <x v="36"/>
          </reference>
        </references>
      </pivotArea>
    </format>
    <format dxfId="372">
      <pivotArea dataOnly="0" labelOnly="1" outline="0" fieldPosition="0">
        <references count="2">
          <reference field="4" count="1">
            <x v="1"/>
          </reference>
          <reference field="5" count="1" selected="0">
            <x v="38"/>
          </reference>
        </references>
      </pivotArea>
    </format>
    <format dxfId="371">
      <pivotArea dataOnly="0" labelOnly="1" outline="0" fieldPosition="0">
        <references count="2">
          <reference field="4" count="1">
            <x v="0"/>
          </reference>
          <reference field="5" count="1" selected="0">
            <x v="40"/>
          </reference>
        </references>
      </pivotArea>
    </format>
    <format dxfId="370">
      <pivotArea dataOnly="0" labelOnly="1" outline="0" fieldPosition="0">
        <references count="2">
          <reference field="4" count="1">
            <x v="1"/>
          </reference>
          <reference field="5" count="1" selected="0">
            <x v="49"/>
          </reference>
        </references>
      </pivotArea>
    </format>
    <format dxfId="369">
      <pivotArea dataOnly="0" labelOnly="1" outline="0" fieldPosition="0">
        <references count="2">
          <reference field="4" count="1">
            <x v="0"/>
          </reference>
          <reference field="5" count="1" selected="0">
            <x v="50"/>
          </reference>
        </references>
      </pivotArea>
    </format>
    <format dxfId="368">
      <pivotArea dataOnly="0" labelOnly="1" outline="0" fieldPosition="0">
        <references count="2">
          <reference field="4" count="1">
            <x v="1"/>
          </reference>
          <reference field="5" count="1" selected="0">
            <x v="51"/>
          </reference>
        </references>
      </pivotArea>
    </format>
    <format dxfId="367">
      <pivotArea dataOnly="0" labelOnly="1" outline="0" fieldPosition="0">
        <references count="2">
          <reference field="4" count="1">
            <x v="0"/>
          </reference>
          <reference field="5" count="1" selected="0">
            <x v="54"/>
          </reference>
        </references>
      </pivotArea>
    </format>
    <format dxfId="366">
      <pivotArea dataOnly="0" labelOnly="1" outline="0" fieldPosition="0">
        <references count="2">
          <reference field="4" count="1">
            <x v="1"/>
          </reference>
          <reference field="5" count="1" selected="0">
            <x v="60"/>
          </reference>
        </references>
      </pivotArea>
    </format>
    <format dxfId="365">
      <pivotArea dataOnly="0" labelOnly="1" outline="0" fieldPosition="0">
        <references count="2">
          <reference field="4" count="1">
            <x v="0"/>
          </reference>
          <reference field="5" count="1" selected="0">
            <x v="61"/>
          </reference>
        </references>
      </pivotArea>
    </format>
    <format dxfId="364">
      <pivotArea dataOnly="0" labelOnly="1" outline="0" fieldPosition="0">
        <references count="2">
          <reference field="4" count="1">
            <x v="0"/>
          </reference>
          <reference field="5" count="1" selected="0">
            <x v="28"/>
          </reference>
        </references>
      </pivotArea>
    </format>
    <format dxfId="363">
      <pivotArea dataOnly="0" labelOnly="1" outline="0" fieldPosition="0">
        <references count="2">
          <reference field="4" count="1">
            <x v="0"/>
          </reference>
          <reference field="5" count="1" selected="0">
            <x v="22"/>
          </reference>
        </references>
      </pivotArea>
    </format>
    <format dxfId="362">
      <pivotArea dataOnly="0" labelOnly="1" outline="0" fieldPosition="0">
        <references count="2">
          <reference field="4" count="1">
            <x v="1"/>
          </reference>
          <reference field="5" count="1" selected="0">
            <x v="5"/>
          </reference>
        </references>
      </pivotArea>
    </format>
    <format dxfId="361">
      <pivotArea dataOnly="0" labelOnly="1" outline="0" fieldPosition="0">
        <references count="2">
          <reference field="4" count="1">
            <x v="0"/>
          </reference>
          <reference field="5" count="1" selected="0">
            <x v="12"/>
          </reference>
        </references>
      </pivotArea>
    </format>
    <format dxfId="360">
      <pivotArea dataOnly="0" labelOnly="1" outline="0" fieldPosition="0">
        <references count="2">
          <reference field="4" count="1">
            <x v="1"/>
          </reference>
          <reference field="5" count="1" selected="0">
            <x v="51"/>
          </reference>
        </references>
      </pivotArea>
    </format>
    <format dxfId="359">
      <pivotArea dataOnly="0" labelOnly="1" outline="0" fieldPosition="0">
        <references count="2">
          <reference field="4" count="1">
            <x v="1"/>
          </reference>
          <reference field="5" count="1" selected="0">
            <x v="5"/>
          </reference>
        </references>
      </pivotArea>
    </format>
    <format dxfId="358">
      <pivotArea dataOnly="0" labelOnly="1" outline="0" fieldPosition="0">
        <references count="2">
          <reference field="4" count="1">
            <x v="0"/>
          </reference>
          <reference field="5" count="1" selected="0">
            <x v="12"/>
          </reference>
        </references>
      </pivotArea>
    </format>
    <format dxfId="357">
      <pivotArea dataOnly="0" labelOnly="1" outline="0" fieldPosition="0">
        <references count="2">
          <reference field="4" count="1">
            <x v="1"/>
          </reference>
          <reference field="5" count="1" selected="0">
            <x v="51"/>
          </reference>
        </references>
      </pivotArea>
    </format>
    <format dxfId="356">
      <pivotArea dataOnly="0" labelOnly="1" outline="0" fieldPosition="0">
        <references count="2">
          <reference field="4" count="1">
            <x v="0"/>
          </reference>
          <reference field="5" count="1" selected="0">
            <x v="1"/>
          </reference>
        </references>
      </pivotArea>
    </format>
    <format dxfId="355">
      <pivotArea dataOnly="0" labelOnly="1" outline="0" fieldPosition="0">
        <references count="2">
          <reference field="4" count="1">
            <x v="1"/>
          </reference>
          <reference field="5" count="1" selected="0">
            <x v="39"/>
          </reference>
        </references>
      </pivotArea>
    </format>
    <format dxfId="354">
      <pivotArea dataOnly="0" labelOnly="1" outline="0" fieldPosition="0">
        <references count="2">
          <reference field="4" count="1">
            <x v="0"/>
          </reference>
          <reference field="5" count="1" selected="0">
            <x v="45"/>
          </reference>
        </references>
      </pivotArea>
    </format>
    <format dxfId="353">
      <pivotArea dataOnly="0" labelOnly="1" outline="0" fieldPosition="0">
        <references count="2">
          <reference field="4" count="1">
            <x v="0"/>
          </reference>
          <reference field="5" count="1" selected="0">
            <x v="2"/>
          </reference>
        </references>
      </pivotArea>
    </format>
    <format dxfId="352">
      <pivotArea dataOnly="0" labelOnly="1" outline="0" fieldPosition="0">
        <references count="2">
          <reference field="4" count="1">
            <x v="0"/>
          </reference>
          <reference field="5" count="1" selected="0">
            <x v="7"/>
          </reference>
        </references>
      </pivotArea>
    </format>
    <format dxfId="351">
      <pivotArea dataOnly="0" labelOnly="1" outline="0" fieldPosition="0">
        <references count="2">
          <reference field="4" count="1">
            <x v="0"/>
          </reference>
          <reference field="5" count="1" selected="0">
            <x v="7"/>
          </reference>
        </references>
      </pivotArea>
    </format>
    <format dxfId="350">
      <pivotArea dataOnly="0" labelOnly="1" outline="0" fieldPosition="0">
        <references count="2">
          <reference field="4" count="1">
            <x v="0"/>
          </reference>
          <reference field="5" count="1" selected="0">
            <x v="0"/>
          </reference>
        </references>
      </pivotArea>
    </format>
    <format dxfId="349">
      <pivotArea dataOnly="0" labelOnly="1" outline="0" fieldPosition="0">
        <references count="2">
          <reference field="4" count="1">
            <x v="1"/>
          </reference>
          <reference field="5" count="1" selected="0">
            <x v="60"/>
          </reference>
        </references>
      </pivotArea>
    </format>
    <format dxfId="348">
      <pivotArea dataOnly="0" labelOnly="1" outline="0" fieldPosition="0">
        <references count="2">
          <reference field="4" count="1">
            <x v="0"/>
          </reference>
          <reference field="5" count="1" selected="0">
            <x v="0"/>
          </reference>
        </references>
      </pivotArea>
    </format>
    <format dxfId="347">
      <pivotArea dataOnly="0" labelOnly="1" outline="0" fieldPosition="0">
        <references count="2">
          <reference field="4" count="1">
            <x v="1"/>
          </reference>
          <reference field="5" count="1" selected="0">
            <x v="60"/>
          </reference>
        </references>
      </pivotArea>
    </format>
    <format dxfId="346">
      <pivotArea dataOnly="0" labelOnly="1" outline="0" fieldPosition="0">
        <references count="2">
          <reference field="4" count="1">
            <x v="0"/>
          </reference>
          <reference field="5" count="1" selected="0">
            <x v="4"/>
          </reference>
        </references>
      </pivotArea>
    </format>
    <format dxfId="345">
      <pivotArea dataOnly="0" labelOnly="1" outline="0" fieldPosition="0">
        <references count="2">
          <reference field="4" count="1">
            <x v="1"/>
          </reference>
          <reference field="5" count="1" selected="0">
            <x v="9"/>
          </reference>
        </references>
      </pivotArea>
    </format>
    <format dxfId="344">
      <pivotArea dataOnly="0" labelOnly="1" outline="0" fieldPosition="0">
        <references count="2">
          <reference field="4" count="1">
            <x v="0"/>
          </reference>
          <reference field="5" count="1" selected="0">
            <x v="31"/>
          </reference>
        </references>
      </pivotArea>
    </format>
    <format dxfId="343">
      <pivotArea dataOnly="0" labelOnly="1" outline="0" fieldPosition="0">
        <references count="2">
          <reference field="4" count="1">
            <x v="1"/>
          </reference>
          <reference field="5" count="1" selected="0">
            <x v="35"/>
          </reference>
        </references>
      </pivotArea>
    </format>
    <format dxfId="342">
      <pivotArea dataOnly="0" labelOnly="1" outline="0" fieldPosition="0">
        <references count="2">
          <reference field="4" count="1">
            <x v="0"/>
          </reference>
          <reference field="5" count="1" selected="0">
            <x v="36"/>
          </reference>
        </references>
      </pivotArea>
    </format>
    <format dxfId="341">
      <pivotArea dataOnly="0" labelOnly="1" outline="0" fieldPosition="0">
        <references count="2">
          <reference field="4" count="1">
            <x v="1"/>
          </reference>
          <reference field="5" count="1" selected="0">
            <x v="38"/>
          </reference>
        </references>
      </pivotArea>
    </format>
    <format dxfId="340">
      <pivotArea dataOnly="0" labelOnly="1" outline="0" fieldPosition="0">
        <references count="2">
          <reference field="4" count="1">
            <x v="0"/>
          </reference>
          <reference field="5" count="1" selected="0">
            <x v="42"/>
          </reference>
        </references>
      </pivotArea>
    </format>
    <format dxfId="339">
      <pivotArea dataOnly="0" labelOnly="1" outline="0" fieldPosition="0">
        <references count="2">
          <reference field="4" count="1">
            <x v="1"/>
          </reference>
          <reference field="5" count="1" selected="0">
            <x v="49"/>
          </reference>
        </references>
      </pivotArea>
    </format>
    <format dxfId="338">
      <pivotArea dataOnly="0" labelOnly="1" outline="0" fieldPosition="0">
        <references count="2">
          <reference field="4" count="1">
            <x v="0"/>
          </reference>
          <reference field="5" count="1" selected="0">
            <x v="54"/>
          </reference>
        </references>
      </pivotArea>
    </format>
    <format dxfId="337">
      <pivotArea dataOnly="0" labelOnly="1" outline="0" fieldPosition="0">
        <references count="2">
          <reference field="4" count="1">
            <x v="0"/>
          </reference>
          <reference field="5" count="1" selected="0">
            <x v="4"/>
          </reference>
        </references>
      </pivotArea>
    </format>
    <format dxfId="336">
      <pivotArea dataOnly="0" labelOnly="1" outline="0" fieldPosition="0">
        <references count="2">
          <reference field="4" count="1">
            <x v="1"/>
          </reference>
          <reference field="5" count="1" selected="0">
            <x v="9"/>
          </reference>
        </references>
      </pivotArea>
    </format>
    <format dxfId="335">
      <pivotArea dataOnly="0" labelOnly="1" outline="0" fieldPosition="0">
        <references count="2">
          <reference field="4" count="1">
            <x v="0"/>
          </reference>
          <reference field="5" count="1" selected="0">
            <x v="31"/>
          </reference>
        </references>
      </pivotArea>
    </format>
    <format dxfId="334">
      <pivotArea dataOnly="0" labelOnly="1" outline="0" fieldPosition="0">
        <references count="2">
          <reference field="4" count="1">
            <x v="1"/>
          </reference>
          <reference field="5" count="1" selected="0">
            <x v="35"/>
          </reference>
        </references>
      </pivotArea>
    </format>
    <format dxfId="333">
      <pivotArea dataOnly="0" labelOnly="1" outline="0" fieldPosition="0">
        <references count="2">
          <reference field="4" count="1">
            <x v="0"/>
          </reference>
          <reference field="5" count="1" selected="0">
            <x v="36"/>
          </reference>
        </references>
      </pivotArea>
    </format>
    <format dxfId="332">
      <pivotArea dataOnly="0" labelOnly="1" outline="0" fieldPosition="0">
        <references count="2">
          <reference field="4" count="1">
            <x v="1"/>
          </reference>
          <reference field="5" count="1" selected="0">
            <x v="38"/>
          </reference>
        </references>
      </pivotArea>
    </format>
    <format dxfId="331">
      <pivotArea dataOnly="0" labelOnly="1" outline="0" fieldPosition="0">
        <references count="2">
          <reference field="4" count="1">
            <x v="0"/>
          </reference>
          <reference field="5" count="1" selected="0">
            <x v="42"/>
          </reference>
        </references>
      </pivotArea>
    </format>
    <format dxfId="330">
      <pivotArea dataOnly="0" labelOnly="1" outline="0" fieldPosition="0">
        <references count="2">
          <reference field="4" count="1">
            <x v="1"/>
          </reference>
          <reference field="5" count="1" selected="0">
            <x v="49"/>
          </reference>
        </references>
      </pivotArea>
    </format>
    <format dxfId="329">
      <pivotArea dataOnly="0" labelOnly="1" outline="0" fieldPosition="0">
        <references count="2">
          <reference field="4" count="1">
            <x v="0"/>
          </reference>
          <reference field="5" count="1" selected="0">
            <x v="54"/>
          </reference>
        </references>
      </pivotArea>
    </format>
    <format dxfId="328">
      <pivotArea dataOnly="0" labelOnly="1" outline="0" fieldPosition="0">
        <references count="2">
          <reference field="4" count="1">
            <x v="0"/>
          </reference>
          <reference field="5" count="1" selected="0">
            <x v="4"/>
          </reference>
        </references>
      </pivotArea>
    </format>
    <format dxfId="327">
      <pivotArea dataOnly="0" labelOnly="1" outline="0" fieldPosition="0">
        <references count="2">
          <reference field="4" count="1">
            <x v="1"/>
          </reference>
          <reference field="5" count="1" selected="0">
            <x v="9"/>
          </reference>
        </references>
      </pivotArea>
    </format>
    <format dxfId="326">
      <pivotArea dataOnly="0" labelOnly="1" outline="0" fieldPosition="0">
        <references count="2">
          <reference field="4" count="1">
            <x v="0"/>
          </reference>
          <reference field="5" count="1" selected="0">
            <x v="31"/>
          </reference>
        </references>
      </pivotArea>
    </format>
    <format dxfId="325">
      <pivotArea dataOnly="0" labelOnly="1" outline="0" fieldPosition="0">
        <references count="2">
          <reference field="4" count="1">
            <x v="1"/>
          </reference>
          <reference field="5" count="1" selected="0">
            <x v="35"/>
          </reference>
        </references>
      </pivotArea>
    </format>
    <format dxfId="324">
      <pivotArea dataOnly="0" labelOnly="1" outline="0" fieldPosition="0">
        <references count="2">
          <reference field="4" count="1">
            <x v="0"/>
          </reference>
          <reference field="5" count="1" selected="0">
            <x v="36"/>
          </reference>
        </references>
      </pivotArea>
    </format>
    <format dxfId="323">
      <pivotArea dataOnly="0" labelOnly="1" outline="0" fieldPosition="0">
        <references count="2">
          <reference field="4" count="1">
            <x v="1"/>
          </reference>
          <reference field="5" count="1" selected="0">
            <x v="38"/>
          </reference>
        </references>
      </pivotArea>
    </format>
    <format dxfId="322">
      <pivotArea dataOnly="0" labelOnly="1" outline="0" fieldPosition="0">
        <references count="2">
          <reference field="4" count="1">
            <x v="0"/>
          </reference>
          <reference field="5" count="1" selected="0">
            <x v="42"/>
          </reference>
        </references>
      </pivotArea>
    </format>
    <format dxfId="321">
      <pivotArea dataOnly="0" labelOnly="1" outline="0" fieldPosition="0">
        <references count="2">
          <reference field="4" count="1">
            <x v="1"/>
          </reference>
          <reference field="5" count="1" selected="0">
            <x v="49"/>
          </reference>
        </references>
      </pivotArea>
    </format>
    <format dxfId="320">
      <pivotArea dataOnly="0" labelOnly="1" outline="0" fieldPosition="0">
        <references count="2">
          <reference field="4" count="1">
            <x v="0"/>
          </reference>
          <reference field="5" count="1" selected="0">
            <x v="54"/>
          </reference>
        </references>
      </pivotArea>
    </format>
    <format dxfId="319">
      <pivotArea dataOnly="0" labelOnly="1" outline="0" fieldPosition="0">
        <references count="2">
          <reference field="4" count="1">
            <x v="0"/>
          </reference>
          <reference field="5" count="1" selected="0">
            <x v="11"/>
          </reference>
        </references>
      </pivotArea>
    </format>
    <format dxfId="318">
      <pivotArea dataOnly="0" labelOnly="1" outline="0" fieldPosition="0">
        <references count="2">
          <reference field="4" count="1">
            <x v="0"/>
          </reference>
          <reference field="5" count="1" selected="0">
            <x v="11"/>
          </reference>
        </references>
      </pivotArea>
    </format>
    <format dxfId="317">
      <pivotArea outline="0" collapsedLevelsAreSubtotals="1" fieldPosition="0">
        <references count="3">
          <reference field="4" count="1" selected="0">
            <x v="0"/>
          </reference>
          <reference field="5" count="1" selected="0">
            <x v="4"/>
          </reference>
          <reference field="51" count="1" selected="0">
            <x v="1"/>
          </reference>
        </references>
      </pivotArea>
    </format>
    <format dxfId="316">
      <pivotArea outline="0" collapsedLevelsAreSubtotals="1" fieldPosition="0">
        <references count="3">
          <reference field="4" count="1" selected="0">
            <x v="0"/>
          </reference>
          <reference field="5" count="1" selected="0">
            <x v="45"/>
          </reference>
          <reference field="51" count="1" selected="0">
            <x v="1"/>
          </reference>
        </references>
      </pivotArea>
    </format>
    <format dxfId="315">
      <pivotArea outline="0" collapsedLevelsAreSubtotals="1" fieldPosition="0">
        <references count="3">
          <reference field="4" count="1" selected="0">
            <x v="0"/>
          </reference>
          <reference field="5" count="1" selected="0">
            <x v="57"/>
          </reference>
          <reference field="51" count="1" selected="0">
            <x v="0"/>
          </reference>
        </references>
      </pivotArea>
    </format>
    <format dxfId="314">
      <pivotArea outline="0" collapsedLevelsAreSubtotals="1" fieldPosition="0">
        <references count="3">
          <reference field="4" count="1" selected="0">
            <x v="0"/>
          </reference>
          <reference field="5" count="1" selected="0">
            <x v="58"/>
          </reference>
          <reference field="51" count="1" selected="0">
            <x v="1"/>
          </reference>
        </references>
      </pivotArea>
    </format>
    <format dxfId="313">
      <pivotArea outline="0" collapsedLevelsAreSubtotals="1" fieldPosition="0">
        <references count="3">
          <reference field="4" count="1" selected="0">
            <x v="0"/>
          </reference>
          <reference field="5" count="1" selected="0">
            <x v="59"/>
          </reference>
          <reference field="51" count="1" selected="0">
            <x v="1"/>
          </reference>
        </references>
      </pivotArea>
    </format>
    <format dxfId="312">
      <pivotArea outline="0" collapsedLevelsAreSubtotals="1" fieldPosition="0">
        <references count="3">
          <reference field="4" count="1" selected="0">
            <x v="1"/>
          </reference>
          <reference field="5" count="1" selected="0">
            <x v="60"/>
          </reference>
          <reference field="51" count="1" selected="0">
            <x v="2"/>
          </reference>
        </references>
      </pivotArea>
    </format>
    <format dxfId="311">
      <pivotArea outline="0" collapsedLevelsAreSubtotals="1" fieldPosition="0">
        <references count="3">
          <reference field="4" count="1" selected="0">
            <x v="1"/>
          </reference>
          <reference field="5" count="1" selected="0">
            <x v="60"/>
          </reference>
          <reference field="51" count="1" selected="0">
            <x v="2"/>
          </reference>
        </references>
      </pivotArea>
    </format>
    <format dxfId="310">
      <pivotArea field="51" type="button" dataOnly="0" labelOnly="1" outline="0" axis="axisRow" fieldPosition="2"/>
    </format>
    <format dxfId="309">
      <pivotArea field="51" type="button" dataOnly="0" labelOnly="1" outline="0" axis="axisRow" fieldPosition="2"/>
    </format>
    <format dxfId="308">
      <pivotArea dataOnly="0" labelOnly="1" outline="0" fieldPosition="0">
        <references count="1">
          <reference field="4294967294" count="2">
            <x v="0"/>
            <x v="1"/>
          </reference>
        </references>
      </pivotArea>
    </format>
    <format dxfId="307">
      <pivotArea field="51" type="button" dataOnly="0" labelOnly="1" outline="0" axis="axisRow" fieldPosition="2"/>
    </format>
    <format dxfId="306">
      <pivotArea dataOnly="0" labelOnly="1" outline="0" fieldPosition="0">
        <references count="1">
          <reference field="4294967294" count="2">
            <x v="0"/>
            <x v="1"/>
          </reference>
        </references>
      </pivotArea>
    </format>
    <format dxfId="305">
      <pivotArea field="51" type="button" dataOnly="0" labelOnly="1" outline="0" axis="axisRow" fieldPosition="2"/>
    </format>
    <format dxfId="304">
      <pivotArea dataOnly="0" labelOnly="1" outline="0" fieldPosition="0">
        <references count="1">
          <reference field="4294967294" count="2">
            <x v="0"/>
            <x v="1"/>
          </reference>
        </references>
      </pivotArea>
    </format>
    <format dxfId="303">
      <pivotArea dataOnly="0" labelOnly="1" outline="0" fieldPosition="0">
        <references count="2">
          <reference field="4" count="1">
            <x v="0"/>
          </reference>
          <reference field="5" count="1" selected="0">
            <x v="22"/>
          </reference>
        </references>
      </pivotArea>
    </format>
    <format dxfId="302">
      <pivotArea dataOnly="0" labelOnly="1" outline="0" fieldPosition="0">
        <references count="3">
          <reference field="4" count="1" selected="0">
            <x v="0"/>
          </reference>
          <reference field="5" count="1" selected="0">
            <x v="22"/>
          </reference>
          <reference field="51" count="1">
            <x v="1"/>
          </reference>
        </references>
      </pivotArea>
    </format>
    <format dxfId="301">
      <pivotArea dataOnly="0" labelOnly="1" outline="0" fieldPosition="0">
        <references count="3">
          <reference field="4" count="1" selected="0">
            <x v="0"/>
          </reference>
          <reference field="5" count="1" selected="0">
            <x v="27"/>
          </reference>
          <reference field="51" count="1">
            <x v="1"/>
          </reference>
        </references>
      </pivotArea>
    </format>
    <format dxfId="300">
      <pivotArea dataOnly="0" labelOnly="1" outline="0" fieldPosition="0">
        <references count="2">
          <reference field="4" count="1">
            <x v="0"/>
          </reference>
          <reference field="5" count="1" selected="0">
            <x v="1"/>
          </reference>
        </references>
      </pivotArea>
    </format>
    <format dxfId="299">
      <pivotArea dataOnly="0" labelOnly="1" outline="0" fieldPosition="0">
        <references count="2">
          <reference field="4" count="1">
            <x v="1"/>
          </reference>
          <reference field="5" count="1" selected="0">
            <x v="39"/>
          </reference>
        </references>
      </pivotArea>
    </format>
    <format dxfId="298">
      <pivotArea dataOnly="0" labelOnly="1" outline="0" fieldPosition="0">
        <references count="2">
          <reference field="4" count="1">
            <x v="0"/>
          </reference>
          <reference field="5" count="1" selected="0">
            <x v="45"/>
          </reference>
        </references>
      </pivotArea>
    </format>
    <format dxfId="297">
      <pivotArea dataOnly="0" labelOnly="1" outline="0" fieldPosition="0">
        <references count="3">
          <reference field="4" count="1" selected="0">
            <x v="0"/>
          </reference>
          <reference field="5" count="1" selected="0">
            <x v="1"/>
          </reference>
          <reference field="51" count="1">
            <x v="0"/>
          </reference>
        </references>
      </pivotArea>
    </format>
    <format dxfId="296">
      <pivotArea dataOnly="0" labelOnly="1" outline="0" fieldPosition="0">
        <references count="3">
          <reference field="4" count="1" selected="0">
            <x v="0"/>
          </reference>
          <reference field="5" count="1" selected="0">
            <x v="3"/>
          </reference>
          <reference field="51" count="1">
            <x v="1"/>
          </reference>
        </references>
      </pivotArea>
    </format>
    <format dxfId="295">
      <pivotArea dataOnly="0" labelOnly="1" outline="0" fieldPosition="0">
        <references count="3">
          <reference field="4" count="1" selected="0">
            <x v="0"/>
          </reference>
          <reference field="5" count="1" selected="0">
            <x v="24"/>
          </reference>
          <reference field="51" count="1">
            <x v="1"/>
          </reference>
        </references>
      </pivotArea>
    </format>
    <format dxfId="294">
      <pivotArea dataOnly="0" labelOnly="1" outline="0" fieldPosition="0">
        <references count="3">
          <reference field="4" count="1" selected="0">
            <x v="1"/>
          </reference>
          <reference field="5" count="1" selected="0">
            <x v="39"/>
          </reference>
          <reference field="51" count="1">
            <x v="1"/>
          </reference>
        </references>
      </pivotArea>
    </format>
    <format dxfId="293">
      <pivotArea dataOnly="0" labelOnly="1" outline="0" fieldPosition="0">
        <references count="3">
          <reference field="4" count="1" selected="0">
            <x v="0"/>
          </reference>
          <reference field="5" count="1" selected="0">
            <x v="45"/>
          </reference>
          <reference field="51" count="1">
            <x v="1"/>
          </reference>
        </references>
      </pivotArea>
    </format>
    <format dxfId="292">
      <pivotArea dataOnly="0" labelOnly="1" outline="0" fieldPosition="0">
        <references count="2">
          <reference field="4" count="1">
            <x v="0"/>
          </reference>
          <reference field="5" count="1" selected="0">
            <x v="1"/>
          </reference>
        </references>
      </pivotArea>
    </format>
    <format dxfId="291">
      <pivotArea dataOnly="0" labelOnly="1" outline="0" fieldPosition="0">
        <references count="2">
          <reference field="4" count="1">
            <x v="1"/>
          </reference>
          <reference field="5" count="1" selected="0">
            <x v="39"/>
          </reference>
        </references>
      </pivotArea>
    </format>
    <format dxfId="290">
      <pivotArea dataOnly="0" labelOnly="1" outline="0" fieldPosition="0">
        <references count="2">
          <reference field="4" count="1">
            <x v="0"/>
          </reference>
          <reference field="5" count="1" selected="0">
            <x v="45"/>
          </reference>
        </references>
      </pivotArea>
    </format>
    <format dxfId="289">
      <pivotArea dataOnly="0" labelOnly="1" outline="0" fieldPosition="0">
        <references count="3">
          <reference field="4" count="1" selected="0">
            <x v="0"/>
          </reference>
          <reference field="5" count="1" selected="0">
            <x v="1"/>
          </reference>
          <reference field="51" count="1">
            <x v="0"/>
          </reference>
        </references>
      </pivotArea>
    </format>
    <format dxfId="288">
      <pivotArea dataOnly="0" labelOnly="1" outline="0" fieldPosition="0">
        <references count="3">
          <reference field="4" count="1" selected="0">
            <x v="0"/>
          </reference>
          <reference field="5" count="1" selected="0">
            <x v="3"/>
          </reference>
          <reference field="51" count="1">
            <x v="1"/>
          </reference>
        </references>
      </pivotArea>
    </format>
    <format dxfId="287">
      <pivotArea dataOnly="0" labelOnly="1" outline="0" fieldPosition="0">
        <references count="3">
          <reference field="4" count="1" selected="0">
            <x v="0"/>
          </reference>
          <reference field="5" count="1" selected="0">
            <x v="24"/>
          </reference>
          <reference field="51" count="1">
            <x v="1"/>
          </reference>
        </references>
      </pivotArea>
    </format>
    <format dxfId="286">
      <pivotArea dataOnly="0" labelOnly="1" outline="0" fieldPosition="0">
        <references count="3">
          <reference field="4" count="1" selected="0">
            <x v="1"/>
          </reference>
          <reference field="5" count="1" selected="0">
            <x v="39"/>
          </reference>
          <reference field="51" count="1">
            <x v="1"/>
          </reference>
        </references>
      </pivotArea>
    </format>
    <format dxfId="285">
      <pivotArea dataOnly="0" labelOnly="1" outline="0" fieldPosition="0">
        <references count="3">
          <reference field="4" count="1" selected="0">
            <x v="0"/>
          </reference>
          <reference field="5" count="1" selected="0">
            <x v="45"/>
          </reference>
          <reference field="51" count="1">
            <x v="1"/>
          </reference>
        </references>
      </pivotArea>
    </format>
    <format dxfId="284">
      <pivotArea dataOnly="0" labelOnly="1" outline="0" fieldPosition="0">
        <references count="2">
          <reference field="4" count="1">
            <x v="0"/>
          </reference>
          <reference field="5" count="1" selected="0">
            <x v="11"/>
          </reference>
        </references>
      </pivotArea>
    </format>
    <format dxfId="283">
      <pivotArea dataOnly="0" labelOnly="1" outline="0" fieldPosition="0">
        <references count="3">
          <reference field="4" count="1" selected="0">
            <x v="0"/>
          </reference>
          <reference field="5" count="1" selected="0">
            <x v="11"/>
          </reference>
          <reference field="51" count="1">
            <x v="1"/>
          </reference>
        </references>
      </pivotArea>
    </format>
    <format dxfId="282">
      <pivotArea dataOnly="0" labelOnly="1" outline="0" fieldPosition="0">
        <references count="3">
          <reference field="4" count="1" selected="0">
            <x v="0"/>
          </reference>
          <reference field="5" count="1" selected="0">
            <x v="14"/>
          </reference>
          <reference field="51" count="1">
            <x v="1"/>
          </reference>
        </references>
      </pivotArea>
    </format>
    <format dxfId="281">
      <pivotArea dataOnly="0" labelOnly="1" outline="0" fieldPosition="0">
        <references count="3">
          <reference field="4" count="1" selected="0">
            <x v="0"/>
          </reference>
          <reference field="5" count="1" selected="0">
            <x v="25"/>
          </reference>
          <reference field="51" count="1">
            <x v="1"/>
          </reference>
        </references>
      </pivotArea>
    </format>
    <format dxfId="280">
      <pivotArea dataOnly="0" labelOnly="1" outline="0" fieldPosition="0">
        <references count="3">
          <reference field="4" count="1" selected="0">
            <x v="0"/>
          </reference>
          <reference field="5" count="1" selected="0">
            <x v="30"/>
          </reference>
          <reference field="51" count="1">
            <x v="0"/>
          </reference>
        </references>
      </pivotArea>
    </format>
    <format dxfId="279">
      <pivotArea dataOnly="0" labelOnly="1" outline="0" fieldPosition="0">
        <references count="3">
          <reference field="4" count="1" selected="0">
            <x v="0"/>
          </reference>
          <reference field="5" count="1" selected="0">
            <x v="43"/>
          </reference>
          <reference field="51" count="1">
            <x v="0"/>
          </reference>
        </references>
      </pivotArea>
    </format>
    <format dxfId="278">
      <pivotArea dataOnly="0" labelOnly="1" outline="0" fieldPosition="0">
        <references count="3">
          <reference field="4" count="1" selected="0">
            <x v="0"/>
          </reference>
          <reference field="5" count="1" selected="0">
            <x v="56"/>
          </reference>
          <reference field="51" count="1">
            <x v="1"/>
          </reference>
        </references>
      </pivotArea>
    </format>
    <format dxfId="277">
      <pivotArea dataOnly="0" labelOnly="1" outline="0" fieldPosition="0">
        <references count="2">
          <reference field="4" count="1">
            <x v="0"/>
          </reference>
          <reference field="5" count="1" selected="0">
            <x v="11"/>
          </reference>
        </references>
      </pivotArea>
    </format>
    <format dxfId="276">
      <pivotArea dataOnly="0" labelOnly="1" outline="0" fieldPosition="0">
        <references count="3">
          <reference field="4" count="1" selected="0">
            <x v="0"/>
          </reference>
          <reference field="5" count="1" selected="0">
            <x v="11"/>
          </reference>
          <reference field="51" count="1">
            <x v="1"/>
          </reference>
        </references>
      </pivotArea>
    </format>
    <format dxfId="275">
      <pivotArea dataOnly="0" labelOnly="1" outline="0" fieldPosition="0">
        <references count="3">
          <reference field="4" count="1" selected="0">
            <x v="0"/>
          </reference>
          <reference field="5" count="1" selected="0">
            <x v="14"/>
          </reference>
          <reference field="51" count="1">
            <x v="1"/>
          </reference>
        </references>
      </pivotArea>
    </format>
    <format dxfId="274">
      <pivotArea dataOnly="0" labelOnly="1" outline="0" fieldPosition="0">
        <references count="3">
          <reference field="4" count="1" selected="0">
            <x v="0"/>
          </reference>
          <reference field="5" count="1" selected="0">
            <x v="25"/>
          </reference>
          <reference field="51" count="1">
            <x v="1"/>
          </reference>
        </references>
      </pivotArea>
    </format>
    <format dxfId="273">
      <pivotArea dataOnly="0" labelOnly="1" outline="0" fieldPosition="0">
        <references count="3">
          <reference field="4" count="1" selected="0">
            <x v="0"/>
          </reference>
          <reference field="5" count="1" selected="0">
            <x v="30"/>
          </reference>
          <reference field="51" count="1">
            <x v="0"/>
          </reference>
        </references>
      </pivotArea>
    </format>
    <format dxfId="272">
      <pivotArea dataOnly="0" labelOnly="1" outline="0" fieldPosition="0">
        <references count="3">
          <reference field="4" count="1" selected="0">
            <x v="0"/>
          </reference>
          <reference field="5" count="1" selected="0">
            <x v="43"/>
          </reference>
          <reference field="51" count="1">
            <x v="0"/>
          </reference>
        </references>
      </pivotArea>
    </format>
    <format dxfId="271">
      <pivotArea dataOnly="0" labelOnly="1" outline="0" fieldPosition="0">
        <references count="3">
          <reference field="4" count="1" selected="0">
            <x v="0"/>
          </reference>
          <reference field="5" count="1" selected="0">
            <x v="56"/>
          </reference>
          <reference field="51" count="1">
            <x v="1"/>
          </reference>
        </references>
      </pivotArea>
    </format>
    <format dxfId="270">
      <pivotArea dataOnly="0" labelOnly="1" outline="0" fieldPosition="0">
        <references count="2">
          <reference field="4" count="1">
            <x v="1"/>
          </reference>
          <reference field="5" count="1" selected="0">
            <x v="5"/>
          </reference>
        </references>
      </pivotArea>
    </format>
    <format dxfId="269">
      <pivotArea dataOnly="0" labelOnly="1" outline="0" fieldPosition="0">
        <references count="2">
          <reference field="4" count="1">
            <x v="0"/>
          </reference>
          <reference field="5" count="1" selected="0">
            <x v="12"/>
          </reference>
        </references>
      </pivotArea>
    </format>
    <format dxfId="268">
      <pivotArea dataOnly="0" labelOnly="1" outline="0" fieldPosition="0">
        <references count="2">
          <reference field="4" count="1">
            <x v="1"/>
          </reference>
          <reference field="5" count="1" selected="0">
            <x v="51"/>
          </reference>
        </references>
      </pivotArea>
    </format>
    <format dxfId="267">
      <pivotArea dataOnly="0" labelOnly="1" outline="0" fieldPosition="0">
        <references count="3">
          <reference field="4" count="1" selected="0">
            <x v="1"/>
          </reference>
          <reference field="5" count="1" selected="0">
            <x v="5"/>
          </reference>
          <reference field="51" count="1">
            <x v="4"/>
          </reference>
        </references>
      </pivotArea>
    </format>
    <format dxfId="266">
      <pivotArea dataOnly="0" labelOnly="1" outline="0" fieldPosition="0">
        <references count="3">
          <reference field="4" count="1" selected="0">
            <x v="1"/>
          </reference>
          <reference field="5" count="1" selected="0">
            <x v="6"/>
          </reference>
          <reference field="51" count="1">
            <x v="4"/>
          </reference>
        </references>
      </pivotArea>
    </format>
    <format dxfId="265">
      <pivotArea dataOnly="0" labelOnly="1" outline="0" fieldPosition="0">
        <references count="3">
          <reference field="4" count="1" selected="0">
            <x v="1"/>
          </reference>
          <reference field="5" count="1" selected="0">
            <x v="10"/>
          </reference>
          <reference field="51" count="1">
            <x v="0"/>
          </reference>
        </references>
      </pivotArea>
    </format>
    <format dxfId="264">
      <pivotArea dataOnly="0" labelOnly="1" outline="0" fieldPosition="0">
        <references count="3">
          <reference field="4" count="1" selected="0">
            <x v="0"/>
          </reference>
          <reference field="5" count="1" selected="0">
            <x v="12"/>
          </reference>
          <reference field="51" count="1">
            <x v="3"/>
          </reference>
        </references>
      </pivotArea>
    </format>
    <format dxfId="263">
      <pivotArea dataOnly="0" labelOnly="1" outline="0" fieldPosition="0">
        <references count="3">
          <reference field="4" count="1" selected="0">
            <x v="0"/>
          </reference>
          <reference field="5" count="1" selected="0">
            <x v="13"/>
          </reference>
          <reference field="51" count="1">
            <x v="0"/>
          </reference>
        </references>
      </pivotArea>
    </format>
    <format dxfId="262">
      <pivotArea dataOnly="0" labelOnly="1" outline="0" fieldPosition="0">
        <references count="3">
          <reference field="4" count="1" selected="0">
            <x v="0"/>
          </reference>
          <reference field="5" count="1" selected="0">
            <x v="16"/>
          </reference>
          <reference field="51" count="1">
            <x v="2"/>
          </reference>
        </references>
      </pivotArea>
    </format>
    <format dxfId="261">
      <pivotArea dataOnly="0" labelOnly="1" outline="0" fieldPosition="0">
        <references count="3">
          <reference field="4" count="1" selected="0">
            <x v="0"/>
          </reference>
          <reference field="5" count="1" selected="0">
            <x v="18"/>
          </reference>
          <reference field="51" count="1">
            <x v="0"/>
          </reference>
        </references>
      </pivotArea>
    </format>
    <format dxfId="260">
      <pivotArea dataOnly="0" labelOnly="1" outline="0" fieldPosition="0">
        <references count="3">
          <reference field="4" count="1" selected="0">
            <x v="0"/>
          </reference>
          <reference field="5" count="1" selected="0">
            <x v="41"/>
          </reference>
          <reference field="51" count="1">
            <x v="1"/>
          </reference>
        </references>
      </pivotArea>
    </format>
    <format dxfId="259">
      <pivotArea dataOnly="0" labelOnly="1" outline="0" fieldPosition="0">
        <references count="3">
          <reference field="4" count="1" selected="0">
            <x v="1"/>
          </reference>
          <reference field="5" count="1" selected="0">
            <x v="51"/>
          </reference>
          <reference field="51" count="1">
            <x v="1"/>
          </reference>
        </references>
      </pivotArea>
    </format>
    <format dxfId="258">
      <pivotArea dataOnly="0" labelOnly="1" outline="0" fieldPosition="0">
        <references count="3">
          <reference field="4" count="1" selected="0">
            <x v="1"/>
          </reference>
          <reference field="5" count="1" selected="0">
            <x v="53"/>
          </reference>
          <reference field="51" count="1">
            <x v="2"/>
          </reference>
        </references>
      </pivotArea>
    </format>
    <format dxfId="257">
      <pivotArea dataOnly="0" labelOnly="1" outline="0" fieldPosition="0">
        <references count="2">
          <reference field="4" count="1">
            <x v="1"/>
          </reference>
          <reference field="5" count="1" selected="0">
            <x v="5"/>
          </reference>
        </references>
      </pivotArea>
    </format>
    <format dxfId="256">
      <pivotArea dataOnly="0" labelOnly="1" outline="0" fieldPosition="0">
        <references count="2">
          <reference field="4" count="1">
            <x v="0"/>
          </reference>
          <reference field="5" count="1" selected="0">
            <x v="12"/>
          </reference>
        </references>
      </pivotArea>
    </format>
    <format dxfId="255">
      <pivotArea dataOnly="0" labelOnly="1" outline="0" fieldPosition="0">
        <references count="2">
          <reference field="4" count="1">
            <x v="1"/>
          </reference>
          <reference field="5" count="1" selected="0">
            <x v="51"/>
          </reference>
        </references>
      </pivotArea>
    </format>
    <format dxfId="254">
      <pivotArea dataOnly="0" labelOnly="1" outline="0" fieldPosition="0">
        <references count="3">
          <reference field="4" count="1" selected="0">
            <x v="1"/>
          </reference>
          <reference field="5" count="1" selected="0">
            <x v="5"/>
          </reference>
          <reference field="51" count="1">
            <x v="4"/>
          </reference>
        </references>
      </pivotArea>
    </format>
    <format dxfId="253">
      <pivotArea dataOnly="0" labelOnly="1" outline="0" fieldPosition="0">
        <references count="3">
          <reference field="4" count="1" selected="0">
            <x v="1"/>
          </reference>
          <reference field="5" count="1" selected="0">
            <x v="6"/>
          </reference>
          <reference field="51" count="1">
            <x v="4"/>
          </reference>
        </references>
      </pivotArea>
    </format>
    <format dxfId="252">
      <pivotArea dataOnly="0" labelOnly="1" outline="0" fieldPosition="0">
        <references count="3">
          <reference field="4" count="1" selected="0">
            <x v="1"/>
          </reference>
          <reference field="5" count="1" selected="0">
            <x v="10"/>
          </reference>
          <reference field="51" count="1">
            <x v="0"/>
          </reference>
        </references>
      </pivotArea>
    </format>
    <format dxfId="251">
      <pivotArea dataOnly="0" labelOnly="1" outline="0" fieldPosition="0">
        <references count="3">
          <reference field="4" count="1" selected="0">
            <x v="0"/>
          </reference>
          <reference field="5" count="1" selected="0">
            <x v="12"/>
          </reference>
          <reference field="51" count="1">
            <x v="3"/>
          </reference>
        </references>
      </pivotArea>
    </format>
    <format dxfId="250">
      <pivotArea dataOnly="0" labelOnly="1" outline="0" fieldPosition="0">
        <references count="3">
          <reference field="4" count="1" selected="0">
            <x v="0"/>
          </reference>
          <reference field="5" count="1" selected="0">
            <x v="13"/>
          </reference>
          <reference field="51" count="1">
            <x v="0"/>
          </reference>
        </references>
      </pivotArea>
    </format>
    <format dxfId="249">
      <pivotArea dataOnly="0" labelOnly="1" outline="0" fieldPosition="0">
        <references count="3">
          <reference field="4" count="1" selected="0">
            <x v="0"/>
          </reference>
          <reference field="5" count="1" selected="0">
            <x v="16"/>
          </reference>
          <reference field="51" count="1">
            <x v="2"/>
          </reference>
        </references>
      </pivotArea>
    </format>
    <format dxfId="248">
      <pivotArea dataOnly="0" labelOnly="1" outline="0" fieldPosition="0">
        <references count="3">
          <reference field="4" count="1" selected="0">
            <x v="0"/>
          </reference>
          <reference field="5" count="1" selected="0">
            <x v="18"/>
          </reference>
          <reference field="51" count="1">
            <x v="0"/>
          </reference>
        </references>
      </pivotArea>
    </format>
    <format dxfId="247">
      <pivotArea dataOnly="0" labelOnly="1" outline="0" fieldPosition="0">
        <references count="3">
          <reference field="4" count="1" selected="0">
            <x v="0"/>
          </reference>
          <reference field="5" count="1" selected="0">
            <x v="41"/>
          </reference>
          <reference field="51" count="1">
            <x v="1"/>
          </reference>
        </references>
      </pivotArea>
    </format>
    <format dxfId="246">
      <pivotArea dataOnly="0" labelOnly="1" outline="0" fieldPosition="0">
        <references count="3">
          <reference field="4" count="1" selected="0">
            <x v="1"/>
          </reference>
          <reference field="5" count="1" selected="0">
            <x v="51"/>
          </reference>
          <reference field="51" count="1">
            <x v="1"/>
          </reference>
        </references>
      </pivotArea>
    </format>
    <format dxfId="245">
      <pivotArea dataOnly="0" labelOnly="1" outline="0" fieldPosition="0">
        <references count="3">
          <reference field="4" count="1" selected="0">
            <x v="1"/>
          </reference>
          <reference field="5" count="1" selected="0">
            <x v="53"/>
          </reference>
          <reference field="51" count="1">
            <x v="2"/>
          </reference>
        </references>
      </pivotArea>
    </format>
    <format dxfId="244">
      <pivotArea dataOnly="0" labelOnly="1" outline="0" fieldPosition="0">
        <references count="2">
          <reference field="4" count="1">
            <x v="0"/>
          </reference>
          <reference field="5" count="1" selected="0">
            <x v="2"/>
          </reference>
        </references>
      </pivotArea>
    </format>
    <format dxfId="243">
      <pivotArea dataOnly="0" labelOnly="1" outline="0" fieldPosition="0">
        <references count="3">
          <reference field="4" count="1" selected="0">
            <x v="0"/>
          </reference>
          <reference field="5" count="1" selected="0">
            <x v="2"/>
          </reference>
          <reference field="51" count="1">
            <x v="1"/>
          </reference>
        </references>
      </pivotArea>
    </format>
    <format dxfId="242">
      <pivotArea dataOnly="0" labelOnly="1" outline="0" fieldPosition="0">
        <references count="3">
          <reference field="4" count="1" selected="0">
            <x v="0"/>
          </reference>
          <reference field="5" count="1" selected="0">
            <x v="15"/>
          </reference>
          <reference field="51" count="1">
            <x v="1"/>
          </reference>
        </references>
      </pivotArea>
    </format>
    <format dxfId="241">
      <pivotArea dataOnly="0" labelOnly="1" outline="0" fieldPosition="0">
        <references count="3">
          <reference field="4" count="1" selected="0">
            <x v="0"/>
          </reference>
          <reference field="5" count="1" selected="0">
            <x v="26"/>
          </reference>
          <reference field="51" count="1">
            <x v="1"/>
          </reference>
        </references>
      </pivotArea>
    </format>
    <format dxfId="240">
      <pivotArea dataOnly="0" labelOnly="1" outline="0" fieldPosition="0">
        <references count="3">
          <reference field="4" count="1" selected="0">
            <x v="0"/>
          </reference>
          <reference field="5" count="1" selected="0">
            <x v="32"/>
          </reference>
          <reference field="51" count="1">
            <x v="1"/>
          </reference>
        </references>
      </pivotArea>
    </format>
    <format dxfId="239">
      <pivotArea dataOnly="0" labelOnly="1" outline="0" fieldPosition="0">
        <references count="3">
          <reference field="4" count="1" selected="0">
            <x v="0"/>
          </reference>
          <reference field="5" count="1" selected="0">
            <x v="33"/>
          </reference>
          <reference field="51" count="1">
            <x v="1"/>
          </reference>
        </references>
      </pivotArea>
    </format>
    <format dxfId="238">
      <pivotArea dataOnly="0" labelOnly="1" outline="0" fieldPosition="0">
        <references count="3">
          <reference field="4" count="1" selected="0">
            <x v="0"/>
          </reference>
          <reference field="5" count="1" selected="0">
            <x v="37"/>
          </reference>
          <reference field="51" count="1">
            <x v="1"/>
          </reference>
        </references>
      </pivotArea>
    </format>
    <format dxfId="237">
      <pivotArea dataOnly="0" labelOnly="1" outline="0" fieldPosition="0">
        <references count="3">
          <reference field="4" count="1" selected="0">
            <x v="0"/>
          </reference>
          <reference field="5" count="1" selected="0">
            <x v="40"/>
          </reference>
          <reference field="51" count="1">
            <x v="1"/>
          </reference>
        </references>
      </pivotArea>
    </format>
    <format dxfId="236">
      <pivotArea dataOnly="0" labelOnly="1" outline="0" fieldPosition="0">
        <references count="3">
          <reference field="4" count="1" selected="0">
            <x v="0"/>
          </reference>
          <reference field="5" count="1" selected="0">
            <x v="44"/>
          </reference>
          <reference field="51" count="1">
            <x v="1"/>
          </reference>
        </references>
      </pivotArea>
    </format>
    <format dxfId="235">
      <pivotArea dataOnly="0" labelOnly="1" outline="0" fieldPosition="0">
        <references count="3">
          <reference field="4" count="1" selected="0">
            <x v="0"/>
          </reference>
          <reference field="5" count="1" selected="0">
            <x v="50"/>
          </reference>
          <reference field="51" count="1">
            <x v="1"/>
          </reference>
        </references>
      </pivotArea>
    </format>
    <format dxfId="234">
      <pivotArea dataOnly="0" labelOnly="1" outline="0" fieldPosition="0">
        <references count="2">
          <reference field="4" count="1">
            <x v="0"/>
          </reference>
          <reference field="5" count="1" selected="0">
            <x v="2"/>
          </reference>
        </references>
      </pivotArea>
    </format>
    <format dxfId="233">
      <pivotArea dataOnly="0" labelOnly="1" outline="0" fieldPosition="0">
        <references count="3">
          <reference field="4" count="1" selected="0">
            <x v="0"/>
          </reference>
          <reference field="5" count="1" selected="0">
            <x v="2"/>
          </reference>
          <reference field="51" count="1">
            <x v="1"/>
          </reference>
        </references>
      </pivotArea>
    </format>
    <format dxfId="232">
      <pivotArea dataOnly="0" labelOnly="1" outline="0" fieldPosition="0">
        <references count="3">
          <reference field="4" count="1" selected="0">
            <x v="0"/>
          </reference>
          <reference field="5" count="1" selected="0">
            <x v="15"/>
          </reference>
          <reference field="51" count="1">
            <x v="1"/>
          </reference>
        </references>
      </pivotArea>
    </format>
    <format dxfId="231">
      <pivotArea dataOnly="0" labelOnly="1" outline="0" fieldPosition="0">
        <references count="3">
          <reference field="4" count="1" selected="0">
            <x v="0"/>
          </reference>
          <reference field="5" count="1" selected="0">
            <x v="26"/>
          </reference>
          <reference field="51" count="1">
            <x v="1"/>
          </reference>
        </references>
      </pivotArea>
    </format>
    <format dxfId="230">
      <pivotArea dataOnly="0" labelOnly="1" outline="0" fieldPosition="0">
        <references count="3">
          <reference field="4" count="1" selected="0">
            <x v="0"/>
          </reference>
          <reference field="5" count="1" selected="0">
            <x v="32"/>
          </reference>
          <reference field="51" count="1">
            <x v="1"/>
          </reference>
        </references>
      </pivotArea>
    </format>
    <format dxfId="229">
      <pivotArea dataOnly="0" labelOnly="1" outline="0" fieldPosition="0">
        <references count="3">
          <reference field="4" count="1" selected="0">
            <x v="0"/>
          </reference>
          <reference field="5" count="1" selected="0">
            <x v="33"/>
          </reference>
          <reference field="51" count="1">
            <x v="1"/>
          </reference>
        </references>
      </pivotArea>
    </format>
    <format dxfId="228">
      <pivotArea dataOnly="0" labelOnly="1" outline="0" fieldPosition="0">
        <references count="3">
          <reference field="4" count="1" selected="0">
            <x v="0"/>
          </reference>
          <reference field="5" count="1" selected="0">
            <x v="37"/>
          </reference>
          <reference field="51" count="1">
            <x v="1"/>
          </reference>
        </references>
      </pivotArea>
    </format>
    <format dxfId="227">
      <pivotArea dataOnly="0" labelOnly="1" outline="0" fieldPosition="0">
        <references count="3">
          <reference field="4" count="1" selected="0">
            <x v="0"/>
          </reference>
          <reference field="5" count="1" selected="0">
            <x v="40"/>
          </reference>
          <reference field="51" count="1">
            <x v="1"/>
          </reference>
        </references>
      </pivotArea>
    </format>
    <format dxfId="226">
      <pivotArea dataOnly="0" labelOnly="1" outline="0" fieldPosition="0">
        <references count="3">
          <reference field="4" count="1" selected="0">
            <x v="0"/>
          </reference>
          <reference field="5" count="1" selected="0">
            <x v="44"/>
          </reference>
          <reference field="51" count="1">
            <x v="1"/>
          </reference>
        </references>
      </pivotArea>
    </format>
    <format dxfId="225">
      <pivotArea dataOnly="0" labelOnly="1" outline="0" fieldPosition="0">
        <references count="3">
          <reference field="4" count="1" selected="0">
            <x v="0"/>
          </reference>
          <reference field="5" count="1" selected="0">
            <x v="50"/>
          </reference>
          <reference field="51" count="1">
            <x v="1"/>
          </reference>
        </references>
      </pivotArea>
    </format>
    <format dxfId="224">
      <pivotArea dataOnly="0" labelOnly="1" outline="0" fieldPosition="0">
        <references count="2">
          <reference field="4" count="1">
            <x v="0"/>
          </reference>
          <reference field="5" count="1" selected="0">
            <x v="7"/>
          </reference>
        </references>
      </pivotArea>
    </format>
    <format dxfId="223">
      <pivotArea dataOnly="0" labelOnly="1" outline="0" fieldPosition="0">
        <references count="3">
          <reference field="4" count="1" selected="0">
            <x v="0"/>
          </reference>
          <reference field="5" count="1" selected="0">
            <x v="7"/>
          </reference>
          <reference field="51" count="1">
            <x v="0"/>
          </reference>
        </references>
      </pivotArea>
    </format>
    <format dxfId="222">
      <pivotArea dataOnly="0" labelOnly="1" outline="0" fieldPosition="0">
        <references count="3">
          <reference field="4" count="1" selected="0">
            <x v="0"/>
          </reference>
          <reference field="5" count="1" selected="0">
            <x v="19"/>
          </reference>
          <reference field="51" count="1">
            <x v="1"/>
          </reference>
        </references>
      </pivotArea>
    </format>
    <format dxfId="221">
      <pivotArea dataOnly="0" labelOnly="1" outline="0" fieldPosition="0">
        <references count="3">
          <reference field="4" count="1" selected="0">
            <x v="0"/>
          </reference>
          <reference field="5" count="1" selected="0">
            <x v="20"/>
          </reference>
          <reference field="51" count="1">
            <x v="0"/>
          </reference>
        </references>
      </pivotArea>
    </format>
    <format dxfId="220">
      <pivotArea dataOnly="0" labelOnly="1" outline="0" fieldPosition="0">
        <references count="3">
          <reference field="4" count="1" selected="0">
            <x v="0"/>
          </reference>
          <reference field="5" count="1" selected="0">
            <x v="34"/>
          </reference>
          <reference field="51" count="1">
            <x v="1"/>
          </reference>
        </references>
      </pivotArea>
    </format>
    <format dxfId="219">
      <pivotArea dataOnly="0" labelOnly="1" outline="0" fieldPosition="0">
        <references count="3">
          <reference field="4" count="1" selected="0">
            <x v="0"/>
          </reference>
          <reference field="5" count="1" selected="0">
            <x v="57"/>
          </reference>
          <reference field="51" count="1">
            <x v="0"/>
          </reference>
        </references>
      </pivotArea>
    </format>
    <format dxfId="218">
      <pivotArea dataOnly="0" labelOnly="1" outline="0" fieldPosition="0">
        <references count="3">
          <reference field="4" count="1" selected="0">
            <x v="0"/>
          </reference>
          <reference field="5" count="1" selected="0">
            <x v="59"/>
          </reference>
          <reference field="51" count="1">
            <x v="1"/>
          </reference>
        </references>
      </pivotArea>
    </format>
    <format dxfId="217">
      <pivotArea dataOnly="0" labelOnly="1" outline="0" fieldPosition="0">
        <references count="2">
          <reference field="4" count="1">
            <x v="0"/>
          </reference>
          <reference field="5" count="1" selected="0">
            <x v="7"/>
          </reference>
        </references>
      </pivotArea>
    </format>
    <format dxfId="216">
      <pivotArea dataOnly="0" labelOnly="1" outline="0" fieldPosition="0">
        <references count="3">
          <reference field="4" count="1" selected="0">
            <x v="0"/>
          </reference>
          <reference field="5" count="1" selected="0">
            <x v="7"/>
          </reference>
          <reference field="51" count="1">
            <x v="0"/>
          </reference>
        </references>
      </pivotArea>
    </format>
    <format dxfId="215">
      <pivotArea dataOnly="0" labelOnly="1" outline="0" fieldPosition="0">
        <references count="3">
          <reference field="4" count="1" selected="0">
            <x v="0"/>
          </reference>
          <reference field="5" count="1" selected="0">
            <x v="19"/>
          </reference>
          <reference field="51" count="1">
            <x v="1"/>
          </reference>
        </references>
      </pivotArea>
    </format>
    <format dxfId="214">
      <pivotArea dataOnly="0" labelOnly="1" outline="0" fieldPosition="0">
        <references count="3">
          <reference field="4" count="1" selected="0">
            <x v="0"/>
          </reference>
          <reference field="5" count="1" selected="0">
            <x v="20"/>
          </reference>
          <reference field="51" count="1">
            <x v="0"/>
          </reference>
        </references>
      </pivotArea>
    </format>
    <format dxfId="213">
      <pivotArea dataOnly="0" labelOnly="1" outline="0" fieldPosition="0">
        <references count="3">
          <reference field="4" count="1" selected="0">
            <x v="0"/>
          </reference>
          <reference field="5" count="1" selected="0">
            <x v="34"/>
          </reference>
          <reference field="51" count="1">
            <x v="1"/>
          </reference>
        </references>
      </pivotArea>
    </format>
    <format dxfId="212">
      <pivotArea dataOnly="0" labelOnly="1" outline="0" fieldPosition="0">
        <references count="3">
          <reference field="4" count="1" selected="0">
            <x v="0"/>
          </reference>
          <reference field="5" count="1" selected="0">
            <x v="57"/>
          </reference>
          <reference field="51" count="1">
            <x v="0"/>
          </reference>
        </references>
      </pivotArea>
    </format>
    <format dxfId="211">
      <pivotArea dataOnly="0" labelOnly="1" outline="0" fieldPosition="0">
        <references count="3">
          <reference field="4" count="1" selected="0">
            <x v="0"/>
          </reference>
          <reference field="5" count="1" selected="0">
            <x v="59"/>
          </reference>
          <reference field="51" count="1">
            <x v="1"/>
          </reference>
        </references>
      </pivotArea>
    </format>
    <format dxfId="210">
      <pivotArea dataOnly="0" labelOnly="1" outline="0" fieldPosition="0">
        <references count="2">
          <reference field="4" count="1">
            <x v="0"/>
          </reference>
          <reference field="5" count="1" selected="0">
            <x v="0"/>
          </reference>
        </references>
      </pivotArea>
    </format>
    <format dxfId="209">
      <pivotArea dataOnly="0" labelOnly="1" outline="0" fieldPosition="0">
        <references count="2">
          <reference field="4" count="1">
            <x v="1"/>
          </reference>
          <reference field="5" count="1" selected="0">
            <x v="60"/>
          </reference>
        </references>
      </pivotArea>
    </format>
    <format dxfId="208">
      <pivotArea dataOnly="0" labelOnly="1" outline="0" fieldPosition="0">
        <references count="3">
          <reference field="4" count="1" selected="0">
            <x v="0"/>
          </reference>
          <reference field="5" count="1" selected="0">
            <x v="0"/>
          </reference>
          <reference field="51" count="1">
            <x v="2"/>
          </reference>
        </references>
      </pivotArea>
    </format>
    <format dxfId="207">
      <pivotArea dataOnly="0" labelOnly="1" outline="0" fieldPosition="0">
        <references count="3">
          <reference field="4" count="1" selected="0">
            <x v="0"/>
          </reference>
          <reference field="5" count="1" selected="0">
            <x v="17"/>
          </reference>
          <reference field="51" count="1">
            <x v="2"/>
          </reference>
        </references>
      </pivotArea>
    </format>
    <format dxfId="206">
      <pivotArea dataOnly="0" labelOnly="1" outline="0" fieldPosition="0">
        <references count="3">
          <reference field="4" count="1" selected="0">
            <x v="0"/>
          </reference>
          <reference field="5" count="1" selected="0">
            <x v="23"/>
          </reference>
          <reference field="51" count="1">
            <x v="1"/>
          </reference>
        </references>
      </pivotArea>
    </format>
    <format dxfId="205">
      <pivotArea dataOnly="0" labelOnly="1" outline="0" fieldPosition="0">
        <references count="3">
          <reference field="4" count="1" selected="0">
            <x v="1"/>
          </reference>
          <reference field="5" count="1" selected="0">
            <x v="60"/>
          </reference>
          <reference field="51" count="1">
            <x v="2"/>
          </reference>
        </references>
      </pivotArea>
    </format>
    <format dxfId="204">
      <pivotArea dataOnly="0" labelOnly="1" outline="0" fieldPosition="0">
        <references count="2">
          <reference field="4" count="1">
            <x v="0"/>
          </reference>
          <reference field="5" count="1" selected="0">
            <x v="0"/>
          </reference>
        </references>
      </pivotArea>
    </format>
    <format dxfId="203">
      <pivotArea dataOnly="0" labelOnly="1" outline="0" fieldPosition="0">
        <references count="2">
          <reference field="4" count="1">
            <x v="1"/>
          </reference>
          <reference field="5" count="1" selected="0">
            <x v="60"/>
          </reference>
        </references>
      </pivotArea>
    </format>
    <format dxfId="202">
      <pivotArea dataOnly="0" labelOnly="1" outline="0" fieldPosition="0">
        <references count="3">
          <reference field="4" count="1" selected="0">
            <x v="0"/>
          </reference>
          <reference field="5" count="1" selected="0">
            <x v="0"/>
          </reference>
          <reference field="51" count="1">
            <x v="2"/>
          </reference>
        </references>
      </pivotArea>
    </format>
    <format dxfId="201">
      <pivotArea dataOnly="0" labelOnly="1" outline="0" fieldPosition="0">
        <references count="3">
          <reference field="4" count="1" selected="0">
            <x v="0"/>
          </reference>
          <reference field="5" count="1" selected="0">
            <x v="17"/>
          </reference>
          <reference field="51" count="1">
            <x v="2"/>
          </reference>
        </references>
      </pivotArea>
    </format>
    <format dxfId="200">
      <pivotArea dataOnly="0" labelOnly="1" outline="0" fieldPosition="0">
        <references count="3">
          <reference field="4" count="1" selected="0">
            <x v="0"/>
          </reference>
          <reference field="5" count="1" selected="0">
            <x v="23"/>
          </reference>
          <reference field="51" count="1">
            <x v="1"/>
          </reference>
        </references>
      </pivotArea>
    </format>
    <format dxfId="199">
      <pivotArea dataOnly="0" labelOnly="1" outline="0" fieldPosition="0">
        <references count="3">
          <reference field="4" count="1" selected="0">
            <x v="1"/>
          </reference>
          <reference field="5" count="1" selected="0">
            <x v="60"/>
          </reference>
          <reference field="51" count="1">
            <x v="2"/>
          </reference>
        </references>
      </pivotArea>
    </format>
    <format dxfId="198">
      <pivotArea dataOnly="0" labelOnly="1" outline="0" fieldPosition="0">
        <references count="2">
          <reference field="4" count="1">
            <x v="0"/>
          </reference>
          <reference field="5" count="1" selected="0">
            <x v="4"/>
          </reference>
        </references>
      </pivotArea>
    </format>
    <format dxfId="197">
      <pivotArea dataOnly="0" labelOnly="1" outline="0" fieldPosition="0">
        <references count="2">
          <reference field="4" count="1">
            <x v="1"/>
          </reference>
          <reference field="5" count="1" selected="0">
            <x v="9"/>
          </reference>
        </references>
      </pivotArea>
    </format>
    <format dxfId="196">
      <pivotArea dataOnly="0" labelOnly="1" outline="0" fieldPosition="0">
        <references count="2">
          <reference field="4" count="1">
            <x v="0"/>
          </reference>
          <reference field="5" count="1" selected="0">
            <x v="31"/>
          </reference>
        </references>
      </pivotArea>
    </format>
    <format dxfId="195">
      <pivotArea dataOnly="0" labelOnly="1" outline="0" fieldPosition="0">
        <references count="2">
          <reference field="4" count="1">
            <x v="1"/>
          </reference>
          <reference field="5" count="1" selected="0">
            <x v="35"/>
          </reference>
        </references>
      </pivotArea>
    </format>
    <format dxfId="194">
      <pivotArea dataOnly="0" labelOnly="1" outline="0" fieldPosition="0">
        <references count="2">
          <reference field="4" count="1">
            <x v="0"/>
          </reference>
          <reference field="5" count="1" selected="0">
            <x v="36"/>
          </reference>
        </references>
      </pivotArea>
    </format>
    <format dxfId="193">
      <pivotArea dataOnly="0" labelOnly="1" outline="0" fieldPosition="0">
        <references count="2">
          <reference field="4" count="1">
            <x v="1"/>
          </reference>
          <reference field="5" count="1" selected="0">
            <x v="38"/>
          </reference>
        </references>
      </pivotArea>
    </format>
    <format dxfId="192">
      <pivotArea dataOnly="0" labelOnly="1" outline="0" fieldPosition="0">
        <references count="2">
          <reference field="4" count="1">
            <x v="0"/>
          </reference>
          <reference field="5" count="1" selected="0">
            <x v="42"/>
          </reference>
        </references>
      </pivotArea>
    </format>
    <format dxfId="191">
      <pivotArea dataOnly="0" labelOnly="1" outline="0" fieldPosition="0">
        <references count="2">
          <reference field="4" count="1">
            <x v="1"/>
          </reference>
          <reference field="5" count="1" selected="0">
            <x v="49"/>
          </reference>
        </references>
      </pivotArea>
    </format>
    <format dxfId="190">
      <pivotArea dataOnly="0" labelOnly="1" outline="0" fieldPosition="0">
        <references count="2">
          <reference field="4" count="1">
            <x v="0"/>
          </reference>
          <reference field="5" count="1" selected="0">
            <x v="54"/>
          </reference>
        </references>
      </pivotArea>
    </format>
    <format dxfId="189">
      <pivotArea dataOnly="0" labelOnly="1" outline="0" fieldPosition="0">
        <references count="3">
          <reference field="4" count="1" selected="0">
            <x v="0"/>
          </reference>
          <reference field="5" count="1" selected="0">
            <x v="4"/>
          </reference>
          <reference field="51" count="1">
            <x v="1"/>
          </reference>
        </references>
      </pivotArea>
    </format>
    <format dxfId="188">
      <pivotArea dataOnly="0" labelOnly="1" outline="0" fieldPosition="0">
        <references count="3">
          <reference field="4" count="1" selected="0">
            <x v="0"/>
          </reference>
          <reference field="5" count="1" selected="0">
            <x v="8"/>
          </reference>
          <reference field="51" count="1">
            <x v="1"/>
          </reference>
        </references>
      </pivotArea>
    </format>
    <format dxfId="187">
      <pivotArea dataOnly="0" labelOnly="1" outline="0" fieldPosition="0">
        <references count="3">
          <reference field="4" count="1" selected="0">
            <x v="1"/>
          </reference>
          <reference field="5" count="1" selected="0">
            <x v="9"/>
          </reference>
          <reference field="51" count="1">
            <x v="4"/>
          </reference>
        </references>
      </pivotArea>
    </format>
    <format dxfId="186">
      <pivotArea dataOnly="0" labelOnly="1" outline="0" fieldPosition="0">
        <references count="3">
          <reference field="4" count="1" selected="0">
            <x v="1"/>
          </reference>
          <reference field="5" count="1" selected="0">
            <x v="21"/>
          </reference>
          <reference field="51" count="1">
            <x v="0"/>
          </reference>
        </references>
      </pivotArea>
    </format>
    <format dxfId="185">
      <pivotArea dataOnly="0" labelOnly="1" outline="0" fieldPosition="0">
        <references count="3">
          <reference field="4" count="1" selected="0">
            <x v="1"/>
          </reference>
          <reference field="5" count="1" selected="0">
            <x v="29"/>
          </reference>
          <reference field="51" count="1">
            <x v="4"/>
          </reference>
        </references>
      </pivotArea>
    </format>
    <format dxfId="184">
      <pivotArea dataOnly="0" labelOnly="1" outline="0" fieldPosition="0">
        <references count="3">
          <reference field="4" count="1" selected="0">
            <x v="0"/>
          </reference>
          <reference field="5" count="1" selected="0">
            <x v="31"/>
          </reference>
          <reference field="51" count="1">
            <x v="1"/>
          </reference>
        </references>
      </pivotArea>
    </format>
    <format dxfId="183">
      <pivotArea dataOnly="0" labelOnly="1" outline="0" fieldPosition="0">
        <references count="3">
          <reference field="4" count="1" selected="0">
            <x v="1"/>
          </reference>
          <reference field="5" count="1" selected="0">
            <x v="35"/>
          </reference>
          <reference field="51" count="1">
            <x v="2"/>
          </reference>
        </references>
      </pivotArea>
    </format>
    <format dxfId="182">
      <pivotArea dataOnly="0" labelOnly="1" outline="0" fieldPosition="0">
        <references count="3">
          <reference field="4" count="1" selected="0">
            <x v="0"/>
          </reference>
          <reference field="5" count="1" selected="0">
            <x v="36"/>
          </reference>
          <reference field="51" count="1">
            <x v="0"/>
          </reference>
        </references>
      </pivotArea>
    </format>
    <format dxfId="181">
      <pivotArea dataOnly="0" labelOnly="1" outline="0" fieldPosition="0">
        <references count="3">
          <reference field="4" count="1" selected="0">
            <x v="1"/>
          </reference>
          <reference field="5" count="1" selected="0">
            <x v="38"/>
          </reference>
          <reference field="51" count="1">
            <x v="1"/>
          </reference>
        </references>
      </pivotArea>
    </format>
    <format dxfId="180">
      <pivotArea dataOnly="0" labelOnly="1" outline="0" fieldPosition="0">
        <references count="3">
          <reference field="4" count="1" selected="0">
            <x v="0"/>
          </reference>
          <reference field="5" count="1" selected="0">
            <x v="42"/>
          </reference>
          <reference field="51" count="1">
            <x v="1"/>
          </reference>
        </references>
      </pivotArea>
    </format>
    <format dxfId="179">
      <pivotArea dataOnly="0" labelOnly="1" outline="0" fieldPosition="0">
        <references count="3">
          <reference field="4" count="1" selected="0">
            <x v="0"/>
          </reference>
          <reference field="5" count="1" selected="0">
            <x v="46"/>
          </reference>
          <reference field="51" count="1">
            <x v="2"/>
          </reference>
        </references>
      </pivotArea>
    </format>
    <format dxfId="178">
      <pivotArea dataOnly="0" labelOnly="1" outline="0" fieldPosition="0">
        <references count="3">
          <reference field="4" count="1" selected="0">
            <x v="0"/>
          </reference>
          <reference field="5" count="1" selected="0">
            <x v="47"/>
          </reference>
          <reference field="51" count="1">
            <x v="2"/>
          </reference>
        </references>
      </pivotArea>
    </format>
    <format dxfId="177">
      <pivotArea dataOnly="0" labelOnly="1" outline="0" fieldPosition="0">
        <references count="3">
          <reference field="4" count="1" selected="0">
            <x v="0"/>
          </reference>
          <reference field="5" count="1" selected="0">
            <x v="48"/>
          </reference>
          <reference field="51" count="1">
            <x v="2"/>
          </reference>
        </references>
      </pivotArea>
    </format>
    <format dxfId="176">
      <pivotArea dataOnly="0" labelOnly="1" outline="0" fieldPosition="0">
        <references count="3">
          <reference field="4" count="1" selected="0">
            <x v="1"/>
          </reference>
          <reference field="5" count="1" selected="0">
            <x v="49"/>
          </reference>
          <reference field="51" count="1">
            <x v="4"/>
          </reference>
        </references>
      </pivotArea>
    </format>
    <format dxfId="175">
      <pivotArea dataOnly="0" labelOnly="1" outline="0" fieldPosition="0">
        <references count="3">
          <reference field="4" count="1" selected="0">
            <x v="1"/>
          </reference>
          <reference field="5" count="1" selected="0">
            <x v="52"/>
          </reference>
          <reference field="51" count="1">
            <x v="1"/>
          </reference>
        </references>
      </pivotArea>
    </format>
    <format dxfId="174">
      <pivotArea dataOnly="0" labelOnly="1" outline="0" fieldPosition="0">
        <references count="3">
          <reference field="4" count="1" selected="0">
            <x v="0"/>
          </reference>
          <reference field="5" count="1" selected="0">
            <x v="54"/>
          </reference>
          <reference field="51" count="1">
            <x v="1"/>
          </reference>
        </references>
      </pivotArea>
    </format>
    <format dxfId="173">
      <pivotArea dataOnly="0" labelOnly="1" outline="0" fieldPosition="0">
        <references count="3">
          <reference field="4" count="1" selected="0">
            <x v="0"/>
          </reference>
          <reference field="5" count="1" selected="0">
            <x v="55"/>
          </reference>
          <reference field="51" count="1">
            <x v="0"/>
          </reference>
        </references>
      </pivotArea>
    </format>
    <format dxfId="172">
      <pivotArea dataOnly="0" labelOnly="1" outline="0" fieldPosition="0">
        <references count="3">
          <reference field="4" count="1" selected="0">
            <x v="0"/>
          </reference>
          <reference field="5" count="1" selected="0">
            <x v="58"/>
          </reference>
          <reference field="51" count="1">
            <x v="1"/>
          </reference>
        </references>
      </pivotArea>
    </format>
    <format dxfId="171">
      <pivotArea dataOnly="0" labelOnly="1" outline="0" fieldPosition="0">
        <references count="3">
          <reference field="4" count="1" selected="0">
            <x v="0"/>
          </reference>
          <reference field="5" count="1" selected="0">
            <x v="61"/>
          </reference>
          <reference field="51" count="1">
            <x v="3"/>
          </reference>
        </references>
      </pivotArea>
    </format>
    <format dxfId="170">
      <pivotArea dataOnly="0" labelOnly="1" outline="0" fieldPosition="0">
        <references count="2">
          <reference field="4" count="1">
            <x v="0"/>
          </reference>
          <reference field="5" count="1" selected="0">
            <x v="4"/>
          </reference>
        </references>
      </pivotArea>
    </format>
    <format dxfId="169">
      <pivotArea dataOnly="0" labelOnly="1" outline="0" fieldPosition="0">
        <references count="2">
          <reference field="4" count="1">
            <x v="1"/>
          </reference>
          <reference field="5" count="1" selected="0">
            <x v="9"/>
          </reference>
        </references>
      </pivotArea>
    </format>
    <format dxfId="168">
      <pivotArea dataOnly="0" labelOnly="1" outline="0" fieldPosition="0">
        <references count="2">
          <reference field="4" count="1">
            <x v="0"/>
          </reference>
          <reference field="5" count="1" selected="0">
            <x v="31"/>
          </reference>
        </references>
      </pivotArea>
    </format>
    <format dxfId="167">
      <pivotArea dataOnly="0" labelOnly="1" outline="0" fieldPosition="0">
        <references count="2">
          <reference field="4" count="1">
            <x v="1"/>
          </reference>
          <reference field="5" count="1" selected="0">
            <x v="35"/>
          </reference>
        </references>
      </pivotArea>
    </format>
    <format dxfId="166">
      <pivotArea dataOnly="0" labelOnly="1" outline="0" fieldPosition="0">
        <references count="2">
          <reference field="4" count="1">
            <x v="0"/>
          </reference>
          <reference field="5" count="1" selected="0">
            <x v="36"/>
          </reference>
        </references>
      </pivotArea>
    </format>
    <format dxfId="165">
      <pivotArea dataOnly="0" labelOnly="1" outline="0" fieldPosition="0">
        <references count="2">
          <reference field="4" count="1">
            <x v="1"/>
          </reference>
          <reference field="5" count="1" selected="0">
            <x v="38"/>
          </reference>
        </references>
      </pivotArea>
    </format>
    <format dxfId="164">
      <pivotArea dataOnly="0" labelOnly="1" outline="0" fieldPosition="0">
        <references count="2">
          <reference field="4" count="1">
            <x v="0"/>
          </reference>
          <reference field="5" count="1" selected="0">
            <x v="42"/>
          </reference>
        </references>
      </pivotArea>
    </format>
    <format dxfId="163">
      <pivotArea dataOnly="0" labelOnly="1" outline="0" fieldPosition="0">
        <references count="2">
          <reference field="4" count="1">
            <x v="1"/>
          </reference>
          <reference field="5" count="1" selected="0">
            <x v="49"/>
          </reference>
        </references>
      </pivotArea>
    </format>
    <format dxfId="162">
      <pivotArea dataOnly="0" labelOnly="1" outline="0" fieldPosition="0">
        <references count="2">
          <reference field="4" count="1">
            <x v="0"/>
          </reference>
          <reference field="5" count="1" selected="0">
            <x v="54"/>
          </reference>
        </references>
      </pivotArea>
    </format>
    <format dxfId="161">
      <pivotArea dataOnly="0" labelOnly="1" outline="0" fieldPosition="0">
        <references count="3">
          <reference field="4" count="1" selected="0">
            <x v="0"/>
          </reference>
          <reference field="5" count="1" selected="0">
            <x v="4"/>
          </reference>
          <reference field="51" count="1">
            <x v="1"/>
          </reference>
        </references>
      </pivotArea>
    </format>
    <format dxfId="160">
      <pivotArea dataOnly="0" labelOnly="1" outline="0" fieldPosition="0">
        <references count="3">
          <reference field="4" count="1" selected="0">
            <x v="0"/>
          </reference>
          <reference field="5" count="1" selected="0">
            <x v="8"/>
          </reference>
          <reference field="51" count="1">
            <x v="1"/>
          </reference>
        </references>
      </pivotArea>
    </format>
    <format dxfId="159">
      <pivotArea dataOnly="0" labelOnly="1" outline="0" fieldPosition="0">
        <references count="3">
          <reference field="4" count="1" selected="0">
            <x v="1"/>
          </reference>
          <reference field="5" count="1" selected="0">
            <x v="9"/>
          </reference>
          <reference field="51" count="1">
            <x v="4"/>
          </reference>
        </references>
      </pivotArea>
    </format>
    <format dxfId="158">
      <pivotArea dataOnly="0" labelOnly="1" outline="0" fieldPosition="0">
        <references count="3">
          <reference field="4" count="1" selected="0">
            <x v="1"/>
          </reference>
          <reference field="5" count="1" selected="0">
            <x v="21"/>
          </reference>
          <reference field="51" count="1">
            <x v="0"/>
          </reference>
        </references>
      </pivotArea>
    </format>
    <format dxfId="157">
      <pivotArea dataOnly="0" labelOnly="1" outline="0" fieldPosition="0">
        <references count="3">
          <reference field="4" count="1" selected="0">
            <x v="1"/>
          </reference>
          <reference field="5" count="1" selected="0">
            <x v="29"/>
          </reference>
          <reference field="51" count="1">
            <x v="4"/>
          </reference>
        </references>
      </pivotArea>
    </format>
    <format dxfId="156">
      <pivotArea dataOnly="0" labelOnly="1" outline="0" fieldPosition="0">
        <references count="3">
          <reference field="4" count="1" selected="0">
            <x v="0"/>
          </reference>
          <reference field="5" count="1" selected="0">
            <x v="31"/>
          </reference>
          <reference field="51" count="1">
            <x v="1"/>
          </reference>
        </references>
      </pivotArea>
    </format>
    <format dxfId="155">
      <pivotArea dataOnly="0" labelOnly="1" outline="0" fieldPosition="0">
        <references count="3">
          <reference field="4" count="1" selected="0">
            <x v="1"/>
          </reference>
          <reference field="5" count="1" selected="0">
            <x v="35"/>
          </reference>
          <reference field="51" count="1">
            <x v="2"/>
          </reference>
        </references>
      </pivotArea>
    </format>
    <format dxfId="154">
      <pivotArea dataOnly="0" labelOnly="1" outline="0" fieldPosition="0">
        <references count="3">
          <reference field="4" count="1" selected="0">
            <x v="0"/>
          </reference>
          <reference field="5" count="1" selected="0">
            <x v="36"/>
          </reference>
          <reference field="51" count="1">
            <x v="0"/>
          </reference>
        </references>
      </pivotArea>
    </format>
    <format dxfId="153">
      <pivotArea dataOnly="0" labelOnly="1" outline="0" fieldPosition="0">
        <references count="3">
          <reference field="4" count="1" selected="0">
            <x v="1"/>
          </reference>
          <reference field="5" count="1" selected="0">
            <x v="38"/>
          </reference>
          <reference field="51" count="1">
            <x v="1"/>
          </reference>
        </references>
      </pivotArea>
    </format>
    <format dxfId="152">
      <pivotArea dataOnly="0" labelOnly="1" outline="0" fieldPosition="0">
        <references count="3">
          <reference field="4" count="1" selected="0">
            <x v="0"/>
          </reference>
          <reference field="5" count="1" selected="0">
            <x v="42"/>
          </reference>
          <reference field="51" count="1">
            <x v="1"/>
          </reference>
        </references>
      </pivotArea>
    </format>
    <format dxfId="151">
      <pivotArea dataOnly="0" labelOnly="1" outline="0" fieldPosition="0">
        <references count="3">
          <reference field="4" count="1" selected="0">
            <x v="0"/>
          </reference>
          <reference field="5" count="1" selected="0">
            <x v="46"/>
          </reference>
          <reference field="51" count="1">
            <x v="2"/>
          </reference>
        </references>
      </pivotArea>
    </format>
    <format dxfId="150">
      <pivotArea dataOnly="0" labelOnly="1" outline="0" fieldPosition="0">
        <references count="3">
          <reference field="4" count="1" selected="0">
            <x v="0"/>
          </reference>
          <reference field="5" count="1" selected="0">
            <x v="47"/>
          </reference>
          <reference field="51" count="1">
            <x v="2"/>
          </reference>
        </references>
      </pivotArea>
    </format>
    <format dxfId="149">
      <pivotArea dataOnly="0" labelOnly="1" outline="0" fieldPosition="0">
        <references count="3">
          <reference field="4" count="1" selected="0">
            <x v="0"/>
          </reference>
          <reference field="5" count="1" selected="0">
            <x v="48"/>
          </reference>
          <reference field="51" count="1">
            <x v="2"/>
          </reference>
        </references>
      </pivotArea>
    </format>
    <format dxfId="148">
      <pivotArea dataOnly="0" labelOnly="1" outline="0" fieldPosition="0">
        <references count="3">
          <reference field="4" count="1" selected="0">
            <x v="1"/>
          </reference>
          <reference field="5" count="1" selected="0">
            <x v="49"/>
          </reference>
          <reference field="51" count="1">
            <x v="4"/>
          </reference>
        </references>
      </pivotArea>
    </format>
    <format dxfId="147">
      <pivotArea dataOnly="0" labelOnly="1" outline="0" fieldPosition="0">
        <references count="3">
          <reference field="4" count="1" selected="0">
            <x v="1"/>
          </reference>
          <reference field="5" count="1" selected="0">
            <x v="52"/>
          </reference>
          <reference field="51" count="1">
            <x v="1"/>
          </reference>
        </references>
      </pivotArea>
    </format>
    <format dxfId="146">
      <pivotArea dataOnly="0" labelOnly="1" outline="0" fieldPosition="0">
        <references count="3">
          <reference field="4" count="1" selected="0">
            <x v="0"/>
          </reference>
          <reference field="5" count="1" selected="0">
            <x v="54"/>
          </reference>
          <reference field="51" count="1">
            <x v="1"/>
          </reference>
        </references>
      </pivotArea>
    </format>
    <format dxfId="145">
      <pivotArea dataOnly="0" labelOnly="1" outline="0" fieldPosition="0">
        <references count="3">
          <reference field="4" count="1" selected="0">
            <x v="0"/>
          </reference>
          <reference field="5" count="1" selected="0">
            <x v="55"/>
          </reference>
          <reference field="51" count="1">
            <x v="0"/>
          </reference>
        </references>
      </pivotArea>
    </format>
    <format dxfId="144">
      <pivotArea dataOnly="0" labelOnly="1" outline="0" fieldPosition="0">
        <references count="3">
          <reference field="4" count="1" selected="0">
            <x v="0"/>
          </reference>
          <reference field="5" count="1" selected="0">
            <x v="58"/>
          </reference>
          <reference field="51" count="1">
            <x v="1"/>
          </reference>
        </references>
      </pivotArea>
    </format>
    <format dxfId="143">
      <pivotArea dataOnly="0" labelOnly="1" outline="0" fieldPosition="0">
        <references count="3">
          <reference field="4" count="1" selected="0">
            <x v="0"/>
          </reference>
          <reference field="5" count="1" selected="0">
            <x v="61"/>
          </reference>
          <reference field="51" count="1">
            <x v="3"/>
          </reference>
        </references>
      </pivotArea>
    </format>
  </formats>
  <conditionalFormats count="4">
    <conditionalFormat priority="4">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1">
      <pivotAreas count="1">
        <pivotArea type="data" outline="0" collapsedLevelsAreSubtotals="1" fieldPosition="0">
          <references count="1">
            <reference field="4294967294" count="1" selected="0">
              <x v="1"/>
            </reference>
          </references>
        </pivotArea>
      </pivotAreas>
    </conditionalFormat>
  </conditional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 displayName="Tabla1" ref="A5:Z60" totalsRowShown="0" headerRowDxfId="629" dataDxfId="628" tableBorderDxfId="627">
  <autoFilter ref="A5:Z60" xr:uid="{00000000-0009-0000-0100-000002000000}"/>
  <tableColumns count="26">
    <tableColumn id="1" xr3:uid="{00000000-0010-0000-0000-000001000000}" name="No." dataDxfId="626"/>
    <tableColumn id="2" xr3:uid="{00000000-0010-0000-0000-000002000000}" name="Objetivo Estratégico" dataDxfId="625"/>
    <tableColumn id="3" xr3:uid="{00000000-0010-0000-0000-000003000000}" name="Proceso" dataDxfId="624"/>
    <tableColumn id="4" xr3:uid="{00000000-0010-0000-0000-000004000000}" name="Dependencia" dataDxfId="623"/>
    <tableColumn id="5" xr3:uid="{00000000-0010-0000-0000-000005000000}" name="Clasificación (Estratégico / De Gestión)" dataDxfId="622"/>
    <tableColumn id="6" xr3:uid="{00000000-0010-0000-0000-000006000000}" name="Nombre del indicador" dataDxfId="621"/>
    <tableColumn id="7" xr3:uid="{00000000-0010-0000-0000-000007000000}" name="Objetivo del indicador" dataDxfId="620"/>
    <tableColumn id="8" xr3:uid="{00000000-0010-0000-0000-000008000000}" name="Periodicidad" dataDxfId="619"/>
    <tableColumn id="9" xr3:uid="{00000000-0010-0000-0000-000009000000}" name="Recursos" dataDxfId="618"/>
    <tableColumn id="10" xr3:uid="{00000000-0010-0000-0000-00000A000000}" name="Meta" dataDxfId="617"/>
    <tableColumn id="11" xr3:uid="{00000000-0010-0000-0000-00000B000000}" name="Puntos de lectura" dataDxfId="616"/>
    <tableColumn id="12" xr3:uid="{00000000-0010-0000-0000-00000C000000}" name="Tipo de indicador" dataDxfId="615"/>
    <tableColumn id="13" xr3:uid="{00000000-0010-0000-0000-00000D000000}" name="Formula" dataDxfId="614"/>
    <tableColumn id="14" xr3:uid="{00000000-0010-0000-0000-00000E000000}" name="Escala de medición" dataDxfId="613"/>
    <tableColumn id="15" xr3:uid="{00000000-0010-0000-0000-00000F000000}" name="Fuente de datos" dataDxfId="612"/>
    <tableColumn id="16" xr3:uid="{00000000-0010-0000-0000-000010000000}" name="Frecuencia de recolección datos" dataDxfId="611"/>
    <tableColumn id="17" xr3:uid="{00000000-0010-0000-0000-000011000000}" name="Frecuencia de análisis de los datos" dataDxfId="610"/>
    <tableColumn id="18" xr3:uid="{00000000-0010-0000-0000-000012000000}" name="MALO" dataDxfId="609"/>
    <tableColumn id="19" xr3:uid="{00000000-0010-0000-0000-000013000000}" name="REGULAR" dataDxfId="608"/>
    <tableColumn id="20" xr3:uid="{00000000-0010-0000-0000-000014000000}" name="BUENO" dataDxfId="607"/>
    <tableColumn id="21" xr3:uid="{00000000-0010-0000-0000-000015000000}" name="EXCELENTE" dataDxfId="606"/>
    <tableColumn id="22" xr3:uid="{00000000-0010-0000-0000-000016000000}" name="Proceso que suministran información y datos al indicador" dataDxfId="605"/>
    <tableColumn id="23" xr3:uid="{00000000-0010-0000-0000-000017000000}" name="Responsable Calcular indicador" dataDxfId="604"/>
    <tableColumn id="24" xr3:uid="{00000000-0010-0000-0000-000018000000}" name="Responsable de Analizar indicador" dataDxfId="603"/>
    <tableColumn id="25" xr3:uid="{00000000-0010-0000-0000-000019000000}" name="Usuarios que utilizan la información (indicador)" dataDxfId="602"/>
    <tableColumn id="110" xr3:uid="{00000000-0010-0000-0000-00006E000000}" name="Meta programada" dataDxfId="60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ivotTable" Target="../pivotTables/pivotTable3.xml"/><Relationship Id="rId7"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BU60"/>
  <sheetViews>
    <sheetView showGridLines="0" tabSelected="1" topLeftCell="E4" zoomScale="50" zoomScaleNormal="50" zoomScalePageLayoutView="55" workbookViewId="0">
      <pane xSplit="7320" ySplit="915" topLeftCell="AT55" activePane="bottomRight"/>
      <selection activeCell="G5" sqref="G5"/>
      <selection pane="topRight" activeCell="AQ4" sqref="AQ4:AX4"/>
      <selection pane="bottomLeft" activeCell="H30" sqref="H30"/>
      <selection pane="bottomRight" activeCell="DI61" sqref="DI61"/>
    </sheetView>
  </sheetViews>
  <sheetFormatPr baseColWidth="10" defaultColWidth="11.42578125" defaultRowHeight="14.25" x14ac:dyDescent="0.25"/>
  <cols>
    <col min="1" max="1" width="5.85546875" style="73" customWidth="1"/>
    <col min="2" max="2" width="36.7109375" style="73" customWidth="1"/>
    <col min="3" max="3" width="18.28515625" style="73" customWidth="1"/>
    <col min="4" max="4" width="20.7109375" style="73" customWidth="1"/>
    <col min="5" max="5" width="27.5703125" style="73" customWidth="1"/>
    <col min="6" max="6" width="32.42578125" style="73" customWidth="1"/>
    <col min="7" max="7" width="33.85546875" style="73" customWidth="1"/>
    <col min="8" max="8" width="24" style="73" customWidth="1"/>
    <col min="9" max="9" width="19.7109375" style="102" customWidth="1"/>
    <col min="10" max="10" width="15.140625" style="73" customWidth="1"/>
    <col min="11" max="11" width="26.42578125" style="102" customWidth="1"/>
    <col min="12" max="12" width="20.28515625" style="73" customWidth="1"/>
    <col min="13" max="13" width="45.140625" style="102" customWidth="1"/>
    <col min="14" max="14" width="19.7109375" style="73" customWidth="1"/>
    <col min="15" max="15" width="28.85546875" style="102" customWidth="1"/>
    <col min="16" max="16" width="18.42578125" style="73" customWidth="1"/>
    <col min="17" max="17" width="24.7109375" style="73" customWidth="1"/>
    <col min="18" max="18" width="18.140625" style="73" customWidth="1"/>
    <col min="19" max="19" width="29.85546875" style="73" customWidth="1"/>
    <col min="20" max="20" width="26" style="73" customWidth="1"/>
    <col min="21" max="21" width="22.85546875" style="73" customWidth="1"/>
    <col min="22" max="22" width="39.42578125" style="73" customWidth="1"/>
    <col min="23" max="23" width="25.7109375" style="73" customWidth="1"/>
    <col min="24" max="24" width="31.42578125" style="73" customWidth="1"/>
    <col min="25" max="25" width="36.42578125" style="73" customWidth="1"/>
    <col min="26" max="26" width="19.42578125" style="73" customWidth="1"/>
    <col min="27" max="27" width="22.85546875" style="73" customWidth="1"/>
    <col min="28" max="28" width="24.140625" style="73" customWidth="1"/>
    <col min="29" max="29" width="27.42578125" style="73" customWidth="1"/>
    <col min="30" max="30" width="23.42578125" style="73" customWidth="1"/>
    <col min="31" max="31" width="25.42578125" style="73" customWidth="1"/>
    <col min="32" max="32" width="36.7109375" style="73" customWidth="1"/>
    <col min="33" max="33" width="91.42578125" style="73" customWidth="1"/>
    <col min="34" max="34" width="23.5703125" style="73" customWidth="1"/>
    <col min="35" max="35" width="16.7109375" style="73" customWidth="1"/>
    <col min="36" max="36" width="21" style="73" customWidth="1"/>
    <col min="37" max="37" width="19.5703125" style="73" customWidth="1"/>
    <col min="38" max="38" width="20.28515625" style="73" customWidth="1"/>
    <col min="39" max="39" width="17.28515625" style="73" customWidth="1"/>
    <col min="40" max="40" width="21.140625" style="73" customWidth="1"/>
    <col min="41" max="41" width="123.140625" style="73" customWidth="1"/>
    <col min="42" max="42" width="11.42578125" style="73"/>
    <col min="43" max="43" width="25.140625" style="73" customWidth="1"/>
    <col min="44" max="44" width="18.28515625" style="73" customWidth="1"/>
    <col min="45" max="45" width="26" style="73" customWidth="1"/>
    <col min="46" max="46" width="24.5703125" style="73" customWidth="1"/>
    <col min="47" max="47" width="23.85546875" style="73" customWidth="1"/>
    <col min="48" max="48" width="24.42578125" style="73" customWidth="1"/>
    <col min="49" max="49" width="121.85546875" style="73" bestFit="1" customWidth="1"/>
    <col min="50" max="50" width="32.85546875" style="73" customWidth="1"/>
    <col min="51" max="112" width="0" style="73" hidden="1" customWidth="1"/>
    <col min="113" max="16384" width="11.42578125" style="73"/>
  </cols>
  <sheetData>
    <row r="1" spans="1:73" s="105" customFormat="1" ht="15" thickBot="1" x14ac:dyDescent="0.3">
      <c r="I1" s="106"/>
      <c r="K1" s="106"/>
      <c r="M1" s="106"/>
      <c r="O1" s="106"/>
    </row>
    <row r="2" spans="1:73" ht="119.25" customHeight="1" thickBot="1" x14ac:dyDescent="0.3">
      <c r="A2" s="105"/>
      <c r="B2" s="139" t="s">
        <v>601</v>
      </c>
      <c r="C2" s="140"/>
      <c r="D2" s="140"/>
      <c r="E2" s="140"/>
      <c r="F2" s="140"/>
      <c r="G2" s="140"/>
      <c r="H2" s="140"/>
      <c r="I2" s="140"/>
      <c r="J2" s="140"/>
      <c r="K2" s="140"/>
      <c r="L2" s="140"/>
      <c r="M2" s="140"/>
      <c r="N2" s="140"/>
      <c r="O2" s="140"/>
      <c r="P2" s="140"/>
      <c r="Q2" s="140"/>
      <c r="R2" s="140"/>
      <c r="S2" s="140"/>
      <c r="T2" s="140"/>
      <c r="U2" s="140"/>
      <c r="V2" s="140"/>
      <c r="W2" s="140"/>
      <c r="X2" s="140"/>
      <c r="Y2" s="140"/>
      <c r="Z2" s="141"/>
    </row>
    <row r="3" spans="1:73" ht="22.5" customHeight="1" x14ac:dyDescent="0.25">
      <c r="A3" s="105"/>
      <c r="B3" s="145" t="s">
        <v>769</v>
      </c>
      <c r="C3" s="145"/>
      <c r="D3" s="145"/>
      <c r="E3" s="145"/>
      <c r="F3" s="145"/>
      <c r="G3" s="145"/>
      <c r="H3" s="145"/>
      <c r="I3" s="145"/>
      <c r="J3" s="145"/>
      <c r="K3" s="145"/>
      <c r="L3" s="145"/>
      <c r="M3" s="145"/>
      <c r="N3" s="145"/>
      <c r="O3" s="145"/>
      <c r="P3" s="145"/>
      <c r="Q3" s="145"/>
      <c r="R3" s="145"/>
      <c r="S3" s="145"/>
      <c r="T3" s="145"/>
      <c r="U3" s="145"/>
      <c r="V3" s="145"/>
      <c r="W3" s="145"/>
      <c r="X3" s="145"/>
      <c r="Y3" s="145"/>
      <c r="Z3" s="145"/>
    </row>
    <row r="4" spans="1:73" ht="24.75" customHeight="1" thickBot="1" x14ac:dyDescent="0.45">
      <c r="A4" s="105"/>
      <c r="B4" s="144" t="s">
        <v>0</v>
      </c>
      <c r="C4" s="144"/>
      <c r="D4" s="144"/>
      <c r="E4" s="144"/>
      <c r="F4" s="144"/>
      <c r="G4" s="144"/>
      <c r="H4" s="144"/>
      <c r="I4" s="144"/>
      <c r="J4" s="144"/>
      <c r="K4" s="144"/>
      <c r="L4" s="144"/>
      <c r="M4" s="144"/>
      <c r="N4" s="144"/>
      <c r="O4" s="144"/>
      <c r="P4" s="144"/>
      <c r="Q4" s="144"/>
      <c r="R4" s="142" t="s">
        <v>1</v>
      </c>
      <c r="S4" s="142"/>
      <c r="T4" s="142"/>
      <c r="U4" s="142"/>
      <c r="V4" s="143" t="s">
        <v>521</v>
      </c>
      <c r="W4" s="143"/>
      <c r="X4" s="143"/>
      <c r="Y4" s="143"/>
      <c r="Z4" s="74"/>
      <c r="AA4" s="136" t="s">
        <v>635</v>
      </c>
      <c r="AB4" s="137"/>
      <c r="AC4" s="137"/>
      <c r="AD4" s="137"/>
      <c r="AE4" s="137"/>
      <c r="AF4" s="137"/>
      <c r="AG4" s="137"/>
      <c r="AH4" s="138"/>
      <c r="AI4" s="136" t="s">
        <v>636</v>
      </c>
      <c r="AJ4" s="137"/>
      <c r="AK4" s="137"/>
      <c r="AL4" s="137"/>
      <c r="AM4" s="137"/>
      <c r="AN4" s="137"/>
      <c r="AO4" s="137"/>
      <c r="AP4" s="138"/>
      <c r="AQ4" s="136" t="s">
        <v>637</v>
      </c>
      <c r="AR4" s="137"/>
      <c r="AS4" s="137"/>
      <c r="AT4" s="137"/>
      <c r="AU4" s="137"/>
      <c r="AV4" s="137"/>
      <c r="AW4" s="137"/>
      <c r="AX4" s="138"/>
    </row>
    <row r="5" spans="1:73" s="104" customFormat="1" ht="49.5" x14ac:dyDescent="0.25">
      <c r="A5" s="76" t="s">
        <v>2</v>
      </c>
      <c r="B5" s="77" t="s">
        <v>3</v>
      </c>
      <c r="C5" s="77" t="s">
        <v>4</v>
      </c>
      <c r="D5" s="77" t="s">
        <v>5</v>
      </c>
      <c r="E5" s="77" t="s">
        <v>6</v>
      </c>
      <c r="F5" s="78" t="s">
        <v>7</v>
      </c>
      <c r="G5" s="78" t="s">
        <v>8</v>
      </c>
      <c r="H5" s="78" t="s">
        <v>9</v>
      </c>
      <c r="I5" s="78" t="s">
        <v>10</v>
      </c>
      <c r="J5" s="77" t="s">
        <v>522</v>
      </c>
      <c r="K5" s="77" t="s">
        <v>11</v>
      </c>
      <c r="L5" s="77" t="s">
        <v>12</v>
      </c>
      <c r="M5" s="77" t="s">
        <v>13</v>
      </c>
      <c r="N5" s="77" t="s">
        <v>14</v>
      </c>
      <c r="O5" s="77" t="s">
        <v>15</v>
      </c>
      <c r="P5" s="77" t="s">
        <v>16</v>
      </c>
      <c r="Q5" s="77" t="s">
        <v>17</v>
      </c>
      <c r="R5" s="79" t="s">
        <v>18</v>
      </c>
      <c r="S5" s="80" t="s">
        <v>19</v>
      </c>
      <c r="T5" s="81" t="s">
        <v>20</v>
      </c>
      <c r="U5" s="82" t="s">
        <v>21</v>
      </c>
      <c r="V5" s="83" t="s">
        <v>22</v>
      </c>
      <c r="W5" s="83" t="s">
        <v>23</v>
      </c>
      <c r="X5" s="83" t="s">
        <v>24</v>
      </c>
      <c r="Y5" s="83" t="s">
        <v>25</v>
      </c>
      <c r="Z5" s="84" t="s">
        <v>600</v>
      </c>
      <c r="AA5" s="107" t="s">
        <v>639</v>
      </c>
      <c r="AB5" s="107" t="s">
        <v>640</v>
      </c>
      <c r="AC5" s="107" t="s">
        <v>641</v>
      </c>
      <c r="AD5" s="107" t="s">
        <v>642</v>
      </c>
      <c r="AE5" s="107" t="s">
        <v>643</v>
      </c>
      <c r="AF5" s="107" t="s">
        <v>644</v>
      </c>
      <c r="AG5" s="108" t="s">
        <v>645</v>
      </c>
      <c r="AH5" s="107" t="s">
        <v>646</v>
      </c>
      <c r="AI5" s="107" t="s">
        <v>647</v>
      </c>
      <c r="AJ5" s="107" t="s">
        <v>648</v>
      </c>
      <c r="AK5" s="107" t="s">
        <v>649</v>
      </c>
      <c r="AL5" s="107" t="s">
        <v>650</v>
      </c>
      <c r="AM5" s="107" t="s">
        <v>651</v>
      </c>
      <c r="AN5" s="107" t="s">
        <v>652</v>
      </c>
      <c r="AO5" s="108" t="s">
        <v>653</v>
      </c>
      <c r="AP5" s="107" t="s">
        <v>654</v>
      </c>
      <c r="AQ5" s="107" t="s">
        <v>655</v>
      </c>
      <c r="AR5" s="107" t="s">
        <v>656</v>
      </c>
      <c r="AS5" s="107" t="s">
        <v>657</v>
      </c>
      <c r="AT5" s="107" t="s">
        <v>658</v>
      </c>
      <c r="AU5" s="107" t="s">
        <v>659</v>
      </c>
      <c r="AV5" s="107" t="s">
        <v>660</v>
      </c>
      <c r="AW5" s="108" t="s">
        <v>661</v>
      </c>
      <c r="AX5" s="107" t="s">
        <v>662</v>
      </c>
    </row>
    <row r="6" spans="1:73" ht="132" customHeight="1" x14ac:dyDescent="0.25">
      <c r="A6" s="72">
        <v>1</v>
      </c>
      <c r="B6" s="95" t="s">
        <v>595</v>
      </c>
      <c r="C6" s="86" t="s">
        <v>27</v>
      </c>
      <c r="D6" s="85" t="s">
        <v>28</v>
      </c>
      <c r="E6" s="87" t="s">
        <v>29</v>
      </c>
      <c r="F6" s="98" t="s">
        <v>30</v>
      </c>
      <c r="G6" s="98" t="s">
        <v>31</v>
      </c>
      <c r="H6" s="88" t="s">
        <v>32</v>
      </c>
      <c r="I6" s="97" t="s">
        <v>33</v>
      </c>
      <c r="J6" s="89">
        <v>0.9</v>
      </c>
      <c r="K6" s="97" t="s">
        <v>34</v>
      </c>
      <c r="L6" s="87" t="s">
        <v>35</v>
      </c>
      <c r="M6" s="95" t="s">
        <v>36</v>
      </c>
      <c r="N6" s="88" t="s">
        <v>37</v>
      </c>
      <c r="O6" s="97" t="s">
        <v>38</v>
      </c>
      <c r="P6" s="87" t="s">
        <v>39</v>
      </c>
      <c r="Q6" s="87" t="s">
        <v>39</v>
      </c>
      <c r="R6" s="88" t="s">
        <v>40</v>
      </c>
      <c r="S6" s="88" t="s">
        <v>41</v>
      </c>
      <c r="T6" s="88" t="s">
        <v>42</v>
      </c>
      <c r="U6" s="90" t="s">
        <v>43</v>
      </c>
      <c r="V6" s="88" t="s">
        <v>44</v>
      </c>
      <c r="W6" s="88" t="s">
        <v>45</v>
      </c>
      <c r="X6" s="88" t="s">
        <v>46</v>
      </c>
      <c r="Y6" s="88" t="s">
        <v>47</v>
      </c>
      <c r="Z6" s="91">
        <v>0.9</v>
      </c>
      <c r="AA6" s="119">
        <v>0.9</v>
      </c>
      <c r="AB6" s="114">
        <v>21</v>
      </c>
      <c r="AC6" s="114">
        <v>23</v>
      </c>
      <c r="AD6" s="115">
        <f>+AB6/AC6</f>
        <v>0.91304347826086951</v>
      </c>
      <c r="AE6" s="114" t="s">
        <v>43</v>
      </c>
      <c r="AF6" s="114"/>
      <c r="AG6" s="114"/>
      <c r="AH6" s="114"/>
      <c r="AI6" s="121">
        <v>0.9</v>
      </c>
      <c r="AJ6" s="109">
        <v>20</v>
      </c>
      <c r="AK6" s="109">
        <v>23</v>
      </c>
      <c r="AL6" s="122">
        <v>86.956521739130437</v>
      </c>
      <c r="AM6" s="109" t="str">
        <f>+AE6</f>
        <v>(=100%)</v>
      </c>
      <c r="AN6" s="109"/>
      <c r="AO6" s="109"/>
      <c r="AP6" s="109"/>
      <c r="AQ6" s="119">
        <v>0.9</v>
      </c>
      <c r="AR6" s="114">
        <v>20</v>
      </c>
      <c r="AS6" s="114">
        <v>23</v>
      </c>
      <c r="AT6" s="115">
        <v>0.86956521739130432</v>
      </c>
      <c r="AU6" s="114" t="str">
        <f>+AE6</f>
        <v>(=100%)</v>
      </c>
      <c r="AV6" s="114" t="s">
        <v>21</v>
      </c>
      <c r="AW6" s="114"/>
      <c r="AX6" s="114"/>
    </row>
    <row r="7" spans="1:73" s="75" customFormat="1" ht="99" x14ac:dyDescent="0.25">
      <c r="A7" s="72">
        <v>2</v>
      </c>
      <c r="B7" s="95" t="s">
        <v>595</v>
      </c>
      <c r="C7" s="88" t="s">
        <v>48</v>
      </c>
      <c r="D7" s="88" t="s">
        <v>49</v>
      </c>
      <c r="E7" s="87" t="s">
        <v>29</v>
      </c>
      <c r="F7" s="97" t="s">
        <v>50</v>
      </c>
      <c r="G7" s="97" t="s">
        <v>51</v>
      </c>
      <c r="H7" s="88" t="s">
        <v>74</v>
      </c>
      <c r="I7" s="97" t="s">
        <v>53</v>
      </c>
      <c r="J7" s="89">
        <v>1</v>
      </c>
      <c r="K7" s="97" t="s">
        <v>54</v>
      </c>
      <c r="L7" s="87" t="s">
        <v>35</v>
      </c>
      <c r="M7" s="95" t="s">
        <v>55</v>
      </c>
      <c r="N7" s="88" t="s">
        <v>37</v>
      </c>
      <c r="O7" s="97" t="s">
        <v>56</v>
      </c>
      <c r="P7" s="87" t="s">
        <v>32</v>
      </c>
      <c r="Q7" s="87" t="s">
        <v>32</v>
      </c>
      <c r="R7" s="87" t="s">
        <v>57</v>
      </c>
      <c r="S7" s="87" t="s">
        <v>58</v>
      </c>
      <c r="T7" s="87" t="s">
        <v>59</v>
      </c>
      <c r="U7" s="90">
        <v>1</v>
      </c>
      <c r="V7" s="88" t="s">
        <v>60</v>
      </c>
      <c r="W7" s="88" t="s">
        <v>61</v>
      </c>
      <c r="X7" s="88" t="s">
        <v>62</v>
      </c>
      <c r="Y7" s="88" t="s">
        <v>63</v>
      </c>
      <c r="Z7" s="91">
        <v>1</v>
      </c>
      <c r="AA7" s="119">
        <v>1</v>
      </c>
      <c r="AB7" s="114"/>
      <c r="AC7" s="114"/>
      <c r="AD7" s="115"/>
      <c r="AE7" s="119">
        <v>1</v>
      </c>
      <c r="AF7" s="114"/>
      <c r="AG7" s="114"/>
      <c r="AH7" s="114"/>
      <c r="AI7" s="121">
        <v>1</v>
      </c>
      <c r="AJ7" s="109"/>
      <c r="AK7" s="109"/>
      <c r="AL7" s="122"/>
      <c r="AM7" s="109" t="s">
        <v>43</v>
      </c>
      <c r="AN7" s="109"/>
      <c r="AO7" s="109"/>
      <c r="AP7" s="109"/>
      <c r="AQ7" s="119">
        <v>1</v>
      </c>
      <c r="AR7" s="132">
        <v>2</v>
      </c>
      <c r="AS7" s="132">
        <v>2</v>
      </c>
      <c r="AT7" s="133">
        <f>AR7/AS7</f>
        <v>1</v>
      </c>
      <c r="AU7" s="114" t="s">
        <v>43</v>
      </c>
      <c r="AV7" s="114" t="s">
        <v>21</v>
      </c>
      <c r="AW7" s="112" t="s">
        <v>755</v>
      </c>
      <c r="AX7" s="112" t="s">
        <v>710</v>
      </c>
    </row>
    <row r="8" spans="1:73" ht="165" x14ac:dyDescent="0.25">
      <c r="A8" s="72">
        <v>3</v>
      </c>
      <c r="B8" s="95" t="s">
        <v>595</v>
      </c>
      <c r="C8" s="88" t="s">
        <v>48</v>
      </c>
      <c r="D8" s="88" t="s">
        <v>49</v>
      </c>
      <c r="E8" s="87" t="s">
        <v>29</v>
      </c>
      <c r="F8" s="97" t="s">
        <v>64</v>
      </c>
      <c r="G8" s="97" t="s">
        <v>65</v>
      </c>
      <c r="H8" s="88" t="s">
        <v>74</v>
      </c>
      <c r="I8" s="97" t="s">
        <v>53</v>
      </c>
      <c r="J8" s="89">
        <v>1</v>
      </c>
      <c r="K8" s="97" t="s">
        <v>54</v>
      </c>
      <c r="L8" s="88" t="s">
        <v>66</v>
      </c>
      <c r="M8" s="95" t="s">
        <v>67</v>
      </c>
      <c r="N8" s="88" t="s">
        <v>37</v>
      </c>
      <c r="O8" s="97" t="s">
        <v>68</v>
      </c>
      <c r="P8" s="87" t="s">
        <v>32</v>
      </c>
      <c r="Q8" s="87" t="s">
        <v>32</v>
      </c>
      <c r="R8" s="87" t="s">
        <v>57</v>
      </c>
      <c r="S8" s="87" t="s">
        <v>58</v>
      </c>
      <c r="T8" s="87" t="s">
        <v>59</v>
      </c>
      <c r="U8" s="90">
        <v>1</v>
      </c>
      <c r="V8" s="88" t="s">
        <v>60</v>
      </c>
      <c r="W8" s="88" t="s">
        <v>61</v>
      </c>
      <c r="X8" s="88" t="s">
        <v>62</v>
      </c>
      <c r="Y8" s="88" t="s">
        <v>69</v>
      </c>
      <c r="Z8" s="91">
        <v>1</v>
      </c>
      <c r="AA8" s="119">
        <v>1</v>
      </c>
      <c r="AB8" s="114"/>
      <c r="AC8" s="114"/>
      <c r="AD8" s="115"/>
      <c r="AE8" s="119">
        <v>1</v>
      </c>
      <c r="AF8" s="114"/>
      <c r="AG8" s="114"/>
      <c r="AH8" s="114"/>
      <c r="AI8" s="121">
        <v>1</v>
      </c>
      <c r="AJ8" s="109"/>
      <c r="AK8" s="109"/>
      <c r="AL8" s="122"/>
      <c r="AM8" s="109" t="s">
        <v>43</v>
      </c>
      <c r="AN8" s="109"/>
      <c r="AO8" s="109"/>
      <c r="AP8" s="109"/>
      <c r="AQ8" s="119">
        <v>1</v>
      </c>
      <c r="AR8" s="132">
        <v>13</v>
      </c>
      <c r="AS8" s="132">
        <v>15</v>
      </c>
      <c r="AT8" s="133">
        <f>AR8/AS8</f>
        <v>0.8666666666666667</v>
      </c>
      <c r="AU8" s="114" t="s">
        <v>43</v>
      </c>
      <c r="AV8" s="114" t="s">
        <v>21</v>
      </c>
      <c r="AW8" s="112" t="s">
        <v>770</v>
      </c>
      <c r="AX8" s="112" t="s">
        <v>756</v>
      </c>
    </row>
    <row r="9" spans="1:73" ht="150" x14ac:dyDescent="0.25">
      <c r="A9" s="72">
        <v>4</v>
      </c>
      <c r="B9" s="95" t="s">
        <v>595</v>
      </c>
      <c r="C9" s="86" t="s">
        <v>48</v>
      </c>
      <c r="D9" s="85" t="s">
        <v>70</v>
      </c>
      <c r="E9" s="87" t="s">
        <v>71</v>
      </c>
      <c r="F9" s="97" t="s">
        <v>72</v>
      </c>
      <c r="G9" s="97" t="s">
        <v>73</v>
      </c>
      <c r="H9" s="88" t="s">
        <v>74</v>
      </c>
      <c r="I9" s="97" t="s">
        <v>33</v>
      </c>
      <c r="J9" s="89">
        <v>0.15</v>
      </c>
      <c r="K9" s="97" t="s">
        <v>75</v>
      </c>
      <c r="L9" s="87" t="s">
        <v>66</v>
      </c>
      <c r="M9" s="99" t="s">
        <v>76</v>
      </c>
      <c r="N9" s="88" t="s">
        <v>37</v>
      </c>
      <c r="O9" s="97" t="s">
        <v>77</v>
      </c>
      <c r="P9" s="87" t="s">
        <v>32</v>
      </c>
      <c r="Q9" s="87" t="s">
        <v>32</v>
      </c>
      <c r="R9" s="88" t="s">
        <v>78</v>
      </c>
      <c r="S9" s="88" t="s">
        <v>79</v>
      </c>
      <c r="T9" s="88" t="s">
        <v>80</v>
      </c>
      <c r="U9" s="90" t="s">
        <v>81</v>
      </c>
      <c r="V9" s="88" t="s">
        <v>82</v>
      </c>
      <c r="W9" s="88" t="s">
        <v>82</v>
      </c>
      <c r="X9" s="88" t="s">
        <v>82</v>
      </c>
      <c r="Y9" s="88" t="s">
        <v>83</v>
      </c>
      <c r="Z9" s="91">
        <v>0.15</v>
      </c>
      <c r="AA9" s="119">
        <v>0.15</v>
      </c>
      <c r="AB9" s="114"/>
      <c r="AC9" s="114"/>
      <c r="AD9" s="115"/>
      <c r="AE9" s="114" t="s">
        <v>81</v>
      </c>
      <c r="AF9" s="114"/>
      <c r="AG9" s="114"/>
      <c r="AH9" s="114"/>
      <c r="AI9" s="121">
        <v>0.15</v>
      </c>
      <c r="AJ9" s="109"/>
      <c r="AK9" s="109"/>
      <c r="AL9" s="122"/>
      <c r="AM9" s="109" t="str">
        <f t="shared" ref="AM7:AM30" si="0">+AE9</f>
        <v>&lt;=10%</v>
      </c>
      <c r="AN9" s="109"/>
      <c r="AO9" s="109"/>
      <c r="AP9" s="109"/>
      <c r="AQ9" s="119">
        <v>0.15</v>
      </c>
      <c r="AR9" s="114">
        <v>0</v>
      </c>
      <c r="AS9" s="114">
        <v>72</v>
      </c>
      <c r="AT9" s="115">
        <v>0</v>
      </c>
      <c r="AU9" s="114" t="str">
        <f t="shared" ref="AU7:AU60" si="1">+AE9</f>
        <v>&lt;=10%</v>
      </c>
      <c r="AV9" s="114" t="s">
        <v>21</v>
      </c>
      <c r="AW9" s="114" t="s">
        <v>771</v>
      </c>
      <c r="AX9" s="114" t="s">
        <v>772</v>
      </c>
      <c r="AY9" s="73">
        <v>0.15</v>
      </c>
      <c r="BC9" s="73" t="s">
        <v>81</v>
      </c>
      <c r="BG9" s="73">
        <v>0.15</v>
      </c>
      <c r="BK9" s="73" t="s">
        <v>81</v>
      </c>
      <c r="BO9" s="73">
        <v>0.15</v>
      </c>
      <c r="BR9" s="73" t="e">
        <v>#DIV/0!</v>
      </c>
      <c r="BS9" s="73" t="s">
        <v>81</v>
      </c>
    </row>
    <row r="10" spans="1:73" ht="117" customHeight="1" x14ac:dyDescent="0.25">
      <c r="A10" s="72">
        <v>5</v>
      </c>
      <c r="B10" s="95" t="s">
        <v>595</v>
      </c>
      <c r="C10" s="86" t="s">
        <v>27</v>
      </c>
      <c r="D10" s="85" t="s">
        <v>70</v>
      </c>
      <c r="E10" s="87" t="s">
        <v>29</v>
      </c>
      <c r="F10" s="95" t="s">
        <v>84</v>
      </c>
      <c r="G10" s="97" t="s">
        <v>553</v>
      </c>
      <c r="H10" s="88" t="s">
        <v>39</v>
      </c>
      <c r="I10" s="97" t="s">
        <v>554</v>
      </c>
      <c r="J10" s="90">
        <v>1</v>
      </c>
      <c r="K10" s="97" t="s">
        <v>85</v>
      </c>
      <c r="L10" s="87" t="s">
        <v>35</v>
      </c>
      <c r="M10" s="97" t="s">
        <v>555</v>
      </c>
      <c r="N10" s="88" t="s">
        <v>37</v>
      </c>
      <c r="O10" s="97" t="s">
        <v>556</v>
      </c>
      <c r="P10" s="87" t="s">
        <v>86</v>
      </c>
      <c r="Q10" s="87" t="s">
        <v>39</v>
      </c>
      <c r="R10" s="87" t="s">
        <v>87</v>
      </c>
      <c r="S10" s="87" t="s">
        <v>88</v>
      </c>
      <c r="T10" s="87" t="s">
        <v>89</v>
      </c>
      <c r="U10" s="87" t="s">
        <v>90</v>
      </c>
      <c r="V10" s="88" t="s">
        <v>91</v>
      </c>
      <c r="W10" s="88" t="s">
        <v>557</v>
      </c>
      <c r="X10" s="88" t="s">
        <v>92</v>
      </c>
      <c r="Y10" s="88" t="s">
        <v>93</v>
      </c>
      <c r="Z10" s="91">
        <v>1</v>
      </c>
      <c r="AA10" s="119">
        <v>1</v>
      </c>
      <c r="AB10" s="114">
        <v>351</v>
      </c>
      <c r="AC10" s="114">
        <v>385</v>
      </c>
      <c r="AD10" s="115">
        <v>0.91168831168831166</v>
      </c>
      <c r="AE10" s="114" t="s">
        <v>90</v>
      </c>
      <c r="AF10" s="114"/>
      <c r="AG10" s="114" t="s">
        <v>773</v>
      </c>
      <c r="AH10" s="114"/>
      <c r="AI10" s="121">
        <v>1</v>
      </c>
      <c r="AJ10" s="109">
        <v>397</v>
      </c>
      <c r="AK10" s="109">
        <v>423</v>
      </c>
      <c r="AL10" s="122">
        <v>0.9385342789598109</v>
      </c>
      <c r="AM10" s="109" t="str">
        <f t="shared" si="0"/>
        <v>(= 100%)</v>
      </c>
      <c r="AN10" s="109" t="s">
        <v>21</v>
      </c>
      <c r="AO10" s="109" t="s">
        <v>774</v>
      </c>
      <c r="AP10" s="109"/>
      <c r="AQ10" s="119">
        <v>1</v>
      </c>
      <c r="AR10" s="114">
        <v>328</v>
      </c>
      <c r="AS10" s="114">
        <v>405</v>
      </c>
      <c r="AT10" s="115">
        <v>0.80987654320987656</v>
      </c>
      <c r="AU10" s="114" t="str">
        <f t="shared" si="1"/>
        <v>(= 100%)</v>
      </c>
      <c r="AV10" s="114" t="s">
        <v>20</v>
      </c>
      <c r="AW10" s="114" t="s">
        <v>775</v>
      </c>
      <c r="AX10" s="114" t="s">
        <v>776</v>
      </c>
      <c r="AY10" s="73">
        <v>1</v>
      </c>
      <c r="BB10" s="73" t="e">
        <v>#DIV/0!</v>
      </c>
      <c r="BC10" s="73" t="s">
        <v>90</v>
      </c>
      <c r="BG10" s="73">
        <v>1</v>
      </c>
      <c r="BJ10" s="73" t="e">
        <v>#DIV/0!</v>
      </c>
      <c r="BK10" s="73" t="s">
        <v>90</v>
      </c>
      <c r="BO10" s="73">
        <v>1</v>
      </c>
      <c r="BR10" s="73" t="e">
        <v>#DIV/0!</v>
      </c>
      <c r="BS10" s="73" t="s">
        <v>90</v>
      </c>
    </row>
    <row r="11" spans="1:73" ht="165" x14ac:dyDescent="0.25">
      <c r="A11" s="72">
        <v>6</v>
      </c>
      <c r="B11" s="95" t="s">
        <v>595</v>
      </c>
      <c r="C11" s="86" t="s">
        <v>27</v>
      </c>
      <c r="D11" s="85" t="s">
        <v>70</v>
      </c>
      <c r="E11" s="87" t="s">
        <v>29</v>
      </c>
      <c r="F11" s="97" t="s">
        <v>94</v>
      </c>
      <c r="G11" s="97" t="s">
        <v>558</v>
      </c>
      <c r="H11" s="88" t="s">
        <v>39</v>
      </c>
      <c r="I11" s="97" t="s">
        <v>559</v>
      </c>
      <c r="J11" s="90">
        <v>1</v>
      </c>
      <c r="K11" s="97" t="s">
        <v>95</v>
      </c>
      <c r="L11" s="88" t="s">
        <v>35</v>
      </c>
      <c r="M11" s="97" t="s">
        <v>96</v>
      </c>
      <c r="N11" s="88" t="s">
        <v>37</v>
      </c>
      <c r="O11" s="97" t="s">
        <v>97</v>
      </c>
      <c r="P11" s="88" t="s">
        <v>98</v>
      </c>
      <c r="Q11" s="88" t="s">
        <v>39</v>
      </c>
      <c r="R11" s="87" t="s">
        <v>87</v>
      </c>
      <c r="S11" s="87" t="s">
        <v>88</v>
      </c>
      <c r="T11" s="87" t="s">
        <v>89</v>
      </c>
      <c r="U11" s="87" t="s">
        <v>90</v>
      </c>
      <c r="V11" s="88" t="s">
        <v>99</v>
      </c>
      <c r="W11" s="88" t="s">
        <v>557</v>
      </c>
      <c r="X11" s="88" t="s">
        <v>92</v>
      </c>
      <c r="Y11" s="88" t="s">
        <v>93</v>
      </c>
      <c r="Z11" s="91">
        <v>1</v>
      </c>
      <c r="AA11" s="119">
        <v>1</v>
      </c>
      <c r="AB11" s="114">
        <v>720</v>
      </c>
      <c r="AC11" s="114">
        <v>720</v>
      </c>
      <c r="AD11" s="115">
        <v>1</v>
      </c>
      <c r="AE11" s="114" t="s">
        <v>90</v>
      </c>
      <c r="AF11" s="114"/>
      <c r="AG11" s="114" t="s">
        <v>777</v>
      </c>
      <c r="AH11" s="114"/>
      <c r="AI11" s="121">
        <v>1</v>
      </c>
      <c r="AJ11" s="109">
        <v>720</v>
      </c>
      <c r="AK11" s="109">
        <v>720</v>
      </c>
      <c r="AL11" s="122">
        <v>1</v>
      </c>
      <c r="AM11" s="109" t="str">
        <f t="shared" si="0"/>
        <v>(= 100%)</v>
      </c>
      <c r="AN11" s="109" t="s">
        <v>21</v>
      </c>
      <c r="AO11" s="109" t="s">
        <v>778</v>
      </c>
      <c r="AP11" s="109"/>
      <c r="AQ11" s="119">
        <v>1</v>
      </c>
      <c r="AR11" s="114">
        <v>720</v>
      </c>
      <c r="AS11" s="114">
        <v>720</v>
      </c>
      <c r="AT11" s="115">
        <v>1</v>
      </c>
      <c r="AU11" s="114" t="str">
        <f t="shared" si="1"/>
        <v>(= 100%)</v>
      </c>
      <c r="AV11" s="114" t="s">
        <v>21</v>
      </c>
      <c r="AW11" s="114" t="s">
        <v>779</v>
      </c>
      <c r="AX11" s="114"/>
      <c r="AY11" s="73">
        <v>1</v>
      </c>
      <c r="BB11" s="73" t="e">
        <v>#DIV/0!</v>
      </c>
      <c r="BC11" s="73" t="s">
        <v>90</v>
      </c>
      <c r="BG11" s="73">
        <v>1</v>
      </c>
      <c r="BJ11" s="73" t="e">
        <v>#DIV/0!</v>
      </c>
      <c r="BK11" s="73" t="s">
        <v>90</v>
      </c>
      <c r="BO11" s="73">
        <v>1</v>
      </c>
      <c r="BR11" s="73" t="e">
        <v>#DIV/0!</v>
      </c>
      <c r="BS11" s="73" t="s">
        <v>90</v>
      </c>
    </row>
    <row r="12" spans="1:73" ht="99" x14ac:dyDescent="0.25">
      <c r="A12" s="72">
        <v>7</v>
      </c>
      <c r="B12" s="95" t="s">
        <v>595</v>
      </c>
      <c r="C12" s="86" t="s">
        <v>103</v>
      </c>
      <c r="D12" s="85" t="s">
        <v>70</v>
      </c>
      <c r="E12" s="87" t="s">
        <v>71</v>
      </c>
      <c r="F12" s="97" t="s">
        <v>104</v>
      </c>
      <c r="G12" s="97" t="s">
        <v>105</v>
      </c>
      <c r="H12" s="88" t="s">
        <v>32</v>
      </c>
      <c r="I12" s="97" t="s">
        <v>106</v>
      </c>
      <c r="J12" s="90">
        <v>1</v>
      </c>
      <c r="K12" s="97" t="s">
        <v>107</v>
      </c>
      <c r="L12" s="88" t="s">
        <v>35</v>
      </c>
      <c r="M12" s="97" t="s">
        <v>560</v>
      </c>
      <c r="N12" s="88" t="s">
        <v>37</v>
      </c>
      <c r="O12" s="97" t="s">
        <v>108</v>
      </c>
      <c r="P12" s="88" t="s">
        <v>109</v>
      </c>
      <c r="Q12" s="88" t="s">
        <v>39</v>
      </c>
      <c r="R12" s="87" t="s">
        <v>544</v>
      </c>
      <c r="S12" s="87" t="s">
        <v>545</v>
      </c>
      <c r="T12" s="87" t="s">
        <v>546</v>
      </c>
      <c r="U12" s="87" t="s">
        <v>43</v>
      </c>
      <c r="V12" s="88" t="s">
        <v>112</v>
      </c>
      <c r="W12" s="88" t="s">
        <v>113</v>
      </c>
      <c r="X12" s="88" t="s">
        <v>113</v>
      </c>
      <c r="Y12" s="88" t="s">
        <v>114</v>
      </c>
      <c r="Z12" s="91">
        <v>1</v>
      </c>
      <c r="AA12" s="119">
        <v>1</v>
      </c>
      <c r="AB12" s="114"/>
      <c r="AC12" s="114"/>
      <c r="AD12" s="115"/>
      <c r="AE12" s="114" t="s">
        <v>43</v>
      </c>
      <c r="AF12" s="114"/>
      <c r="AG12" s="114"/>
      <c r="AH12" s="114"/>
      <c r="AI12" s="121">
        <v>1</v>
      </c>
      <c r="AJ12" s="109"/>
      <c r="AK12" s="109"/>
      <c r="AL12" s="122"/>
      <c r="AM12" s="109" t="str">
        <f t="shared" si="0"/>
        <v>(=100%)</v>
      </c>
      <c r="AN12" s="109"/>
      <c r="AO12" s="109"/>
      <c r="AP12" s="109"/>
      <c r="AQ12" s="119">
        <v>1</v>
      </c>
      <c r="AR12" s="110">
        <v>0.72</v>
      </c>
      <c r="AS12" s="110">
        <v>1</v>
      </c>
      <c r="AT12" s="111">
        <v>0.72</v>
      </c>
      <c r="AU12" s="114" t="str">
        <f t="shared" si="1"/>
        <v>(=100%)</v>
      </c>
      <c r="AV12" s="114" t="s">
        <v>19</v>
      </c>
      <c r="AW12" s="114" t="s">
        <v>678</v>
      </c>
      <c r="AX12" s="114"/>
      <c r="AY12" s="73">
        <v>1</v>
      </c>
      <c r="BC12" s="73" t="s">
        <v>43</v>
      </c>
      <c r="BG12" s="73">
        <v>1</v>
      </c>
      <c r="BK12" s="73" t="s">
        <v>43</v>
      </c>
      <c r="BO12" s="73">
        <v>1</v>
      </c>
      <c r="BP12" s="73">
        <v>0.72</v>
      </c>
      <c r="BQ12" s="73">
        <v>1</v>
      </c>
      <c r="BR12" s="73">
        <v>0.72</v>
      </c>
      <c r="BS12" s="73" t="s">
        <v>545</v>
      </c>
      <c r="BT12" s="73" t="s">
        <v>19</v>
      </c>
      <c r="BU12" s="73" t="s">
        <v>678</v>
      </c>
    </row>
    <row r="13" spans="1:73" ht="117.75" customHeight="1" x14ac:dyDescent="0.25">
      <c r="A13" s="72">
        <v>8</v>
      </c>
      <c r="B13" s="95" t="s">
        <v>595</v>
      </c>
      <c r="C13" s="86" t="s">
        <v>103</v>
      </c>
      <c r="D13" s="85" t="s">
        <v>70</v>
      </c>
      <c r="E13" s="87" t="s">
        <v>71</v>
      </c>
      <c r="F13" s="97" t="s">
        <v>115</v>
      </c>
      <c r="G13" s="97" t="s">
        <v>116</v>
      </c>
      <c r="H13" s="88" t="s">
        <v>32</v>
      </c>
      <c r="I13" s="97" t="s">
        <v>106</v>
      </c>
      <c r="J13" s="90">
        <v>1</v>
      </c>
      <c r="K13" s="97" t="s">
        <v>107</v>
      </c>
      <c r="L13" s="88" t="s">
        <v>35</v>
      </c>
      <c r="M13" s="97" t="s">
        <v>561</v>
      </c>
      <c r="N13" s="88" t="s">
        <v>37</v>
      </c>
      <c r="O13" s="97" t="s">
        <v>108</v>
      </c>
      <c r="P13" s="88" t="s">
        <v>109</v>
      </c>
      <c r="Q13" s="88" t="s">
        <v>39</v>
      </c>
      <c r="R13" s="87" t="s">
        <v>544</v>
      </c>
      <c r="S13" s="87" t="s">
        <v>545</v>
      </c>
      <c r="T13" s="87" t="s">
        <v>546</v>
      </c>
      <c r="U13" s="87" t="s">
        <v>43</v>
      </c>
      <c r="V13" s="88" t="s">
        <v>112</v>
      </c>
      <c r="W13" s="88" t="s">
        <v>113</v>
      </c>
      <c r="X13" s="88" t="s">
        <v>113</v>
      </c>
      <c r="Y13" s="88" t="s">
        <v>114</v>
      </c>
      <c r="Z13" s="91">
        <v>1</v>
      </c>
      <c r="AA13" s="119">
        <v>1</v>
      </c>
      <c r="AB13" s="114"/>
      <c r="AC13" s="114"/>
      <c r="AD13" s="115"/>
      <c r="AE13" s="114" t="s">
        <v>43</v>
      </c>
      <c r="AF13" s="114"/>
      <c r="AG13" s="114"/>
      <c r="AH13" s="114"/>
      <c r="AI13" s="121">
        <v>1</v>
      </c>
      <c r="AJ13" s="109"/>
      <c r="AK13" s="109"/>
      <c r="AL13" s="122"/>
      <c r="AM13" s="109" t="str">
        <f t="shared" si="0"/>
        <v>(=100%)</v>
      </c>
      <c r="AN13" s="109"/>
      <c r="AO13" s="109"/>
      <c r="AP13" s="109"/>
      <c r="AQ13" s="119">
        <v>1</v>
      </c>
      <c r="AR13" s="110">
        <v>0.51</v>
      </c>
      <c r="AS13" s="110">
        <v>1</v>
      </c>
      <c r="AT13" s="111">
        <v>0.51</v>
      </c>
      <c r="AU13" s="114" t="str">
        <f t="shared" si="1"/>
        <v>(=100%)</v>
      </c>
      <c r="AV13" s="114" t="s">
        <v>19</v>
      </c>
      <c r="AW13" s="114" t="s">
        <v>679</v>
      </c>
      <c r="AX13" s="114"/>
      <c r="AY13" s="73">
        <v>1</v>
      </c>
      <c r="BC13" s="73" t="s">
        <v>43</v>
      </c>
      <c r="BG13" s="73">
        <v>1</v>
      </c>
      <c r="BK13" s="73" t="s">
        <v>43</v>
      </c>
      <c r="BO13" s="73">
        <v>1</v>
      </c>
      <c r="BP13" s="73">
        <v>0.51</v>
      </c>
      <c r="BQ13" s="73">
        <v>1</v>
      </c>
      <c r="BR13" s="73">
        <v>0.51</v>
      </c>
      <c r="BS13" s="73" t="s">
        <v>544</v>
      </c>
      <c r="BT13" s="73" t="s">
        <v>19</v>
      </c>
      <c r="BU13" s="73" t="s">
        <v>679</v>
      </c>
    </row>
    <row r="14" spans="1:73" ht="114" customHeight="1" x14ac:dyDescent="0.25">
      <c r="A14" s="72">
        <v>9</v>
      </c>
      <c r="B14" s="95" t="s">
        <v>595</v>
      </c>
      <c r="C14" s="86" t="s">
        <v>103</v>
      </c>
      <c r="D14" s="88" t="s">
        <v>70</v>
      </c>
      <c r="E14" s="88" t="s">
        <v>71</v>
      </c>
      <c r="F14" s="95" t="s">
        <v>117</v>
      </c>
      <c r="G14" s="97" t="s">
        <v>118</v>
      </c>
      <c r="H14" s="88" t="s">
        <v>32</v>
      </c>
      <c r="I14" s="97" t="s">
        <v>106</v>
      </c>
      <c r="J14" s="89">
        <v>1</v>
      </c>
      <c r="K14" s="97" t="s">
        <v>107</v>
      </c>
      <c r="L14" s="87" t="s">
        <v>35</v>
      </c>
      <c r="M14" s="97" t="s">
        <v>562</v>
      </c>
      <c r="N14" s="88" t="s">
        <v>37</v>
      </c>
      <c r="O14" s="97" t="s">
        <v>108</v>
      </c>
      <c r="P14" s="88" t="s">
        <v>109</v>
      </c>
      <c r="Q14" s="87" t="s">
        <v>39</v>
      </c>
      <c r="R14" s="87" t="s">
        <v>544</v>
      </c>
      <c r="S14" s="87" t="s">
        <v>545</v>
      </c>
      <c r="T14" s="88" t="s">
        <v>546</v>
      </c>
      <c r="U14" s="93" t="s">
        <v>43</v>
      </c>
      <c r="V14" s="88" t="s">
        <v>112</v>
      </c>
      <c r="W14" s="88" t="s">
        <v>113</v>
      </c>
      <c r="X14" s="88" t="s">
        <v>113</v>
      </c>
      <c r="Y14" s="88" t="s">
        <v>114</v>
      </c>
      <c r="Z14" s="91">
        <v>1</v>
      </c>
      <c r="AA14" s="119">
        <v>1</v>
      </c>
      <c r="AB14" s="114"/>
      <c r="AC14" s="114"/>
      <c r="AD14" s="115"/>
      <c r="AE14" s="114" t="s">
        <v>43</v>
      </c>
      <c r="AF14" s="114"/>
      <c r="AG14" s="114"/>
      <c r="AH14" s="114"/>
      <c r="AI14" s="121">
        <v>1</v>
      </c>
      <c r="AJ14" s="109"/>
      <c r="AK14" s="109"/>
      <c r="AL14" s="122"/>
      <c r="AM14" s="109" t="str">
        <f t="shared" si="0"/>
        <v>(=100%)</v>
      </c>
      <c r="AN14" s="109"/>
      <c r="AO14" s="109"/>
      <c r="AP14" s="109"/>
      <c r="AQ14" s="119">
        <v>1</v>
      </c>
      <c r="AR14" s="110">
        <v>0.64</v>
      </c>
      <c r="AS14" s="110">
        <v>1</v>
      </c>
      <c r="AT14" s="111">
        <v>0.64</v>
      </c>
      <c r="AU14" s="114" t="str">
        <f t="shared" si="1"/>
        <v>(=100%)</v>
      </c>
      <c r="AV14" s="114" t="s">
        <v>19</v>
      </c>
      <c r="AW14" s="114" t="s">
        <v>680</v>
      </c>
      <c r="AX14" s="114"/>
      <c r="AY14" s="73">
        <v>1</v>
      </c>
      <c r="BC14" s="73" t="s">
        <v>43</v>
      </c>
      <c r="BG14" s="73">
        <v>1</v>
      </c>
      <c r="BK14" s="73" t="s">
        <v>43</v>
      </c>
      <c r="BO14" s="73">
        <v>1</v>
      </c>
      <c r="BP14" s="73">
        <v>0.64</v>
      </c>
      <c r="BQ14" s="73">
        <v>1</v>
      </c>
      <c r="BR14" s="73">
        <v>0.64</v>
      </c>
      <c r="BS14" s="73" t="s">
        <v>545</v>
      </c>
      <c r="BT14" s="73" t="s">
        <v>19</v>
      </c>
      <c r="BU14" s="73" t="s">
        <v>680</v>
      </c>
    </row>
    <row r="15" spans="1:73" ht="121.5" customHeight="1" x14ac:dyDescent="0.25">
      <c r="A15" s="72">
        <v>10</v>
      </c>
      <c r="B15" s="95" t="s">
        <v>595</v>
      </c>
      <c r="C15" s="86" t="s">
        <v>103</v>
      </c>
      <c r="D15" s="88" t="s">
        <v>70</v>
      </c>
      <c r="E15" s="88" t="s">
        <v>128</v>
      </c>
      <c r="F15" s="95" t="s">
        <v>129</v>
      </c>
      <c r="G15" s="97" t="s">
        <v>130</v>
      </c>
      <c r="H15" s="88" t="s">
        <v>74</v>
      </c>
      <c r="I15" s="97" t="s">
        <v>106</v>
      </c>
      <c r="J15" s="89">
        <v>1</v>
      </c>
      <c r="K15" s="97" t="s">
        <v>131</v>
      </c>
      <c r="L15" s="87" t="s">
        <v>66</v>
      </c>
      <c r="M15" s="97" t="s">
        <v>132</v>
      </c>
      <c r="N15" s="88" t="s">
        <v>37</v>
      </c>
      <c r="O15" s="97" t="s">
        <v>133</v>
      </c>
      <c r="P15" s="88" t="s">
        <v>52</v>
      </c>
      <c r="Q15" s="87" t="s">
        <v>74</v>
      </c>
      <c r="R15" s="87" t="s">
        <v>57</v>
      </c>
      <c r="S15" s="87" t="s">
        <v>110</v>
      </c>
      <c r="T15" s="88" t="s">
        <v>111</v>
      </c>
      <c r="U15" s="93" t="s">
        <v>43</v>
      </c>
      <c r="V15" s="88" t="s">
        <v>112</v>
      </c>
      <c r="W15" s="88" t="s">
        <v>134</v>
      </c>
      <c r="X15" s="88" t="s">
        <v>135</v>
      </c>
      <c r="Y15" s="88" t="s">
        <v>136</v>
      </c>
      <c r="Z15" s="91">
        <v>1</v>
      </c>
      <c r="AA15" s="119">
        <v>1</v>
      </c>
      <c r="AB15" s="114"/>
      <c r="AC15" s="114"/>
      <c r="AD15" s="115"/>
      <c r="AE15" s="114" t="s">
        <v>43</v>
      </c>
      <c r="AF15" s="114"/>
      <c r="AG15" s="114"/>
      <c r="AH15" s="114"/>
      <c r="AI15" s="121">
        <v>1</v>
      </c>
      <c r="AJ15" s="109"/>
      <c r="AK15" s="109"/>
      <c r="AL15" s="122"/>
      <c r="AM15" s="109" t="str">
        <f t="shared" si="0"/>
        <v>(=100%)</v>
      </c>
      <c r="AN15" s="109"/>
      <c r="AO15" s="109"/>
      <c r="AP15" s="109"/>
      <c r="AQ15" s="119">
        <v>1</v>
      </c>
      <c r="AR15" s="114"/>
      <c r="AS15" s="114"/>
      <c r="AT15" s="115"/>
      <c r="AU15" s="114" t="str">
        <f t="shared" si="1"/>
        <v>(=100%)</v>
      </c>
      <c r="AV15" s="114"/>
      <c r="AW15" s="149"/>
      <c r="AX15" s="114"/>
    </row>
    <row r="16" spans="1:73" ht="132" x14ac:dyDescent="0.25">
      <c r="A16" s="72">
        <v>11</v>
      </c>
      <c r="B16" s="95" t="s">
        <v>595</v>
      </c>
      <c r="C16" s="86" t="s">
        <v>137</v>
      </c>
      <c r="D16" s="85" t="s">
        <v>138</v>
      </c>
      <c r="E16" s="87" t="s">
        <v>29</v>
      </c>
      <c r="F16" s="95" t="s">
        <v>139</v>
      </c>
      <c r="G16" s="95" t="s">
        <v>140</v>
      </c>
      <c r="H16" s="88" t="s">
        <v>32</v>
      </c>
      <c r="I16" s="97" t="s">
        <v>141</v>
      </c>
      <c r="J16" s="94">
        <v>1</v>
      </c>
      <c r="K16" s="97" t="s">
        <v>95</v>
      </c>
      <c r="L16" s="85" t="s">
        <v>35</v>
      </c>
      <c r="M16" s="95" t="s">
        <v>142</v>
      </c>
      <c r="N16" s="88" t="s">
        <v>37</v>
      </c>
      <c r="O16" s="95" t="s">
        <v>143</v>
      </c>
      <c r="P16" s="87" t="s">
        <v>39</v>
      </c>
      <c r="Q16" s="87" t="s">
        <v>39</v>
      </c>
      <c r="R16" s="88" t="s">
        <v>40</v>
      </c>
      <c r="S16" s="88" t="s">
        <v>144</v>
      </c>
      <c r="T16" s="88" t="s">
        <v>145</v>
      </c>
      <c r="U16" s="93" t="s">
        <v>43</v>
      </c>
      <c r="V16" s="88" t="s">
        <v>146</v>
      </c>
      <c r="W16" s="88" t="s">
        <v>147</v>
      </c>
      <c r="X16" s="88" t="s">
        <v>147</v>
      </c>
      <c r="Y16" s="88" t="s">
        <v>148</v>
      </c>
      <c r="Z16" s="91">
        <v>1</v>
      </c>
      <c r="AA16" s="119">
        <v>1</v>
      </c>
      <c r="AB16" s="112"/>
      <c r="AC16" s="112"/>
      <c r="AD16" s="112"/>
      <c r="AE16" s="112" t="s">
        <v>43</v>
      </c>
      <c r="AF16" s="112"/>
      <c r="AG16" s="112"/>
      <c r="AH16" s="112"/>
      <c r="AI16" s="123">
        <v>1</v>
      </c>
      <c r="AJ16" s="124"/>
      <c r="AK16" s="124"/>
      <c r="AL16" s="125"/>
      <c r="AM16" s="109" t="str">
        <f t="shared" si="0"/>
        <v>(=100%)</v>
      </c>
      <c r="AN16" s="124"/>
      <c r="AO16" s="124"/>
      <c r="AP16" s="124"/>
      <c r="AQ16" s="119">
        <v>1</v>
      </c>
      <c r="AR16" s="112">
        <v>0</v>
      </c>
      <c r="AS16" s="112">
        <v>0</v>
      </c>
      <c r="AT16" s="134"/>
      <c r="AU16" s="114" t="str">
        <f t="shared" si="1"/>
        <v>(=100%)</v>
      </c>
      <c r="AV16" s="112" t="s">
        <v>21</v>
      </c>
      <c r="AW16" s="112" t="s">
        <v>780</v>
      </c>
      <c r="AX16" s="112"/>
    </row>
    <row r="17" spans="1:50" ht="115.5" x14ac:dyDescent="0.25">
      <c r="A17" s="72">
        <v>12</v>
      </c>
      <c r="B17" s="95" t="s">
        <v>595</v>
      </c>
      <c r="C17" s="86" t="s">
        <v>137</v>
      </c>
      <c r="D17" s="85" t="s">
        <v>138</v>
      </c>
      <c r="E17" s="87" t="s">
        <v>29</v>
      </c>
      <c r="F17" s="95" t="s">
        <v>149</v>
      </c>
      <c r="G17" s="95" t="s">
        <v>150</v>
      </c>
      <c r="H17" s="88" t="s">
        <v>32</v>
      </c>
      <c r="I17" s="97" t="s">
        <v>141</v>
      </c>
      <c r="J17" s="94">
        <v>1</v>
      </c>
      <c r="K17" s="97" t="s">
        <v>95</v>
      </c>
      <c r="L17" s="85" t="s">
        <v>35</v>
      </c>
      <c r="M17" s="95" t="s">
        <v>151</v>
      </c>
      <c r="N17" s="88" t="s">
        <v>37</v>
      </c>
      <c r="O17" s="95" t="s">
        <v>152</v>
      </c>
      <c r="P17" s="87" t="s">
        <v>39</v>
      </c>
      <c r="Q17" s="87" t="s">
        <v>39</v>
      </c>
      <c r="R17" s="88" t="s">
        <v>153</v>
      </c>
      <c r="S17" s="88" t="s">
        <v>154</v>
      </c>
      <c r="T17" s="88" t="s">
        <v>155</v>
      </c>
      <c r="U17" s="93" t="s">
        <v>43</v>
      </c>
      <c r="V17" s="88" t="s">
        <v>146</v>
      </c>
      <c r="W17" s="88" t="s">
        <v>156</v>
      </c>
      <c r="X17" s="88" t="s">
        <v>156</v>
      </c>
      <c r="Y17" s="88" t="s">
        <v>148</v>
      </c>
      <c r="Z17" s="91">
        <v>1</v>
      </c>
      <c r="AA17" s="119">
        <v>1</v>
      </c>
      <c r="AB17" s="112"/>
      <c r="AC17" s="112"/>
      <c r="AD17" s="112"/>
      <c r="AE17" s="112" t="s">
        <v>43</v>
      </c>
      <c r="AF17" s="112"/>
      <c r="AG17" s="112"/>
      <c r="AH17" s="112"/>
      <c r="AI17" s="123">
        <v>1</v>
      </c>
      <c r="AJ17" s="124"/>
      <c r="AK17" s="124"/>
      <c r="AL17" s="125"/>
      <c r="AM17" s="109" t="str">
        <f t="shared" si="0"/>
        <v>(=100%)</v>
      </c>
      <c r="AN17" s="124"/>
      <c r="AO17" s="124"/>
      <c r="AP17" s="124"/>
      <c r="AQ17" s="119">
        <v>1</v>
      </c>
      <c r="AR17" s="112">
        <v>19</v>
      </c>
      <c r="AS17" s="112">
        <v>19</v>
      </c>
      <c r="AT17" s="134">
        <v>1</v>
      </c>
      <c r="AU17" s="114" t="str">
        <f t="shared" si="1"/>
        <v>(=100%)</v>
      </c>
      <c r="AV17" s="112" t="s">
        <v>21</v>
      </c>
      <c r="AW17" s="112" t="s">
        <v>781</v>
      </c>
      <c r="AX17" s="112"/>
    </row>
    <row r="18" spans="1:50" ht="99" x14ac:dyDescent="0.25">
      <c r="A18" s="72">
        <v>13</v>
      </c>
      <c r="B18" s="95" t="s">
        <v>595</v>
      </c>
      <c r="C18" s="86" t="s">
        <v>137</v>
      </c>
      <c r="D18" s="85" t="s">
        <v>138</v>
      </c>
      <c r="E18" s="87" t="s">
        <v>29</v>
      </c>
      <c r="F18" s="95" t="s">
        <v>157</v>
      </c>
      <c r="G18" s="95" t="s">
        <v>158</v>
      </c>
      <c r="H18" s="88" t="s">
        <v>32</v>
      </c>
      <c r="I18" s="97" t="s">
        <v>141</v>
      </c>
      <c r="J18" s="94">
        <v>0.95</v>
      </c>
      <c r="K18" s="97" t="s">
        <v>95</v>
      </c>
      <c r="L18" s="85" t="s">
        <v>159</v>
      </c>
      <c r="M18" s="95" t="s">
        <v>160</v>
      </c>
      <c r="N18" s="88" t="s">
        <v>37</v>
      </c>
      <c r="O18" s="95" t="s">
        <v>161</v>
      </c>
      <c r="P18" s="87" t="s">
        <v>39</v>
      </c>
      <c r="Q18" s="87" t="s">
        <v>39</v>
      </c>
      <c r="R18" s="88" t="s">
        <v>153</v>
      </c>
      <c r="S18" s="88" t="s">
        <v>162</v>
      </c>
      <c r="T18" s="88" t="s">
        <v>163</v>
      </c>
      <c r="U18" s="93" t="s">
        <v>43</v>
      </c>
      <c r="V18" s="88" t="s">
        <v>146</v>
      </c>
      <c r="W18" s="88" t="s">
        <v>164</v>
      </c>
      <c r="X18" s="88" t="s">
        <v>164</v>
      </c>
      <c r="Y18" s="88" t="s">
        <v>148</v>
      </c>
      <c r="Z18" s="91">
        <v>0.95</v>
      </c>
      <c r="AA18" s="119">
        <v>0.95</v>
      </c>
      <c r="AB18" s="112"/>
      <c r="AC18" s="112"/>
      <c r="AD18" s="112"/>
      <c r="AE18" s="112" t="s">
        <v>43</v>
      </c>
      <c r="AF18" s="112"/>
      <c r="AG18" s="112"/>
      <c r="AH18" s="112"/>
      <c r="AI18" s="123">
        <v>0.95</v>
      </c>
      <c r="AJ18" s="124"/>
      <c r="AK18" s="124"/>
      <c r="AL18" s="125"/>
      <c r="AM18" s="109" t="str">
        <f t="shared" si="0"/>
        <v>(=100%)</v>
      </c>
      <c r="AN18" s="124"/>
      <c r="AO18" s="124"/>
      <c r="AP18" s="124"/>
      <c r="AQ18" s="119">
        <v>0.95</v>
      </c>
      <c r="AR18" s="112">
        <v>200</v>
      </c>
      <c r="AS18" s="112">
        <v>198</v>
      </c>
      <c r="AT18" s="134">
        <v>1.0101010101010102</v>
      </c>
      <c r="AU18" s="114" t="str">
        <f t="shared" si="1"/>
        <v>(=100%)</v>
      </c>
      <c r="AV18" s="112" t="s">
        <v>21</v>
      </c>
      <c r="AW18" s="112" t="s">
        <v>782</v>
      </c>
      <c r="AX18" s="112"/>
    </row>
    <row r="19" spans="1:50" ht="99" x14ac:dyDescent="0.25">
      <c r="A19" s="72">
        <v>14</v>
      </c>
      <c r="B19" s="95" t="s">
        <v>595</v>
      </c>
      <c r="C19" s="86" t="s">
        <v>137</v>
      </c>
      <c r="D19" s="85" t="s">
        <v>138</v>
      </c>
      <c r="E19" s="87" t="s">
        <v>29</v>
      </c>
      <c r="F19" s="95" t="s">
        <v>165</v>
      </c>
      <c r="G19" s="99" t="s">
        <v>166</v>
      </c>
      <c r="H19" s="88" t="s">
        <v>167</v>
      </c>
      <c r="I19" s="97" t="s">
        <v>141</v>
      </c>
      <c r="J19" s="92">
        <v>4</v>
      </c>
      <c r="K19" s="97" t="s">
        <v>102</v>
      </c>
      <c r="L19" s="92" t="s">
        <v>159</v>
      </c>
      <c r="M19" s="95" t="s">
        <v>168</v>
      </c>
      <c r="N19" s="88" t="s">
        <v>37</v>
      </c>
      <c r="O19" s="99" t="s">
        <v>169</v>
      </c>
      <c r="P19" s="87" t="s">
        <v>39</v>
      </c>
      <c r="Q19" s="87" t="s">
        <v>39</v>
      </c>
      <c r="R19" s="88" t="s">
        <v>170</v>
      </c>
      <c r="S19" s="88" t="s">
        <v>171</v>
      </c>
      <c r="T19" s="88" t="s">
        <v>172</v>
      </c>
      <c r="U19" s="88" t="s">
        <v>173</v>
      </c>
      <c r="V19" s="88" t="s">
        <v>146</v>
      </c>
      <c r="W19" s="88" t="s">
        <v>164</v>
      </c>
      <c r="X19" s="88" t="s">
        <v>164</v>
      </c>
      <c r="Y19" s="88" t="s">
        <v>148</v>
      </c>
      <c r="Z19" s="91">
        <v>4</v>
      </c>
      <c r="AA19" s="119">
        <v>4</v>
      </c>
      <c r="AB19" s="112">
        <v>25</v>
      </c>
      <c r="AC19" s="112">
        <v>25</v>
      </c>
      <c r="AD19" s="112" t="s">
        <v>43</v>
      </c>
      <c r="AE19" s="112" t="s">
        <v>173</v>
      </c>
      <c r="AF19" s="112" t="s">
        <v>21</v>
      </c>
      <c r="AG19" s="112" t="s">
        <v>783</v>
      </c>
      <c r="AH19" s="112"/>
      <c r="AI19" s="123">
        <v>4</v>
      </c>
      <c r="AJ19" s="124">
        <v>169</v>
      </c>
      <c r="AK19" s="124">
        <v>169</v>
      </c>
      <c r="AL19" s="125" t="s">
        <v>43</v>
      </c>
      <c r="AM19" s="109" t="str">
        <f t="shared" si="0"/>
        <v>≤3</v>
      </c>
      <c r="AN19" s="124" t="s">
        <v>21</v>
      </c>
      <c r="AO19" s="124" t="s">
        <v>784</v>
      </c>
      <c r="AP19" s="124"/>
      <c r="AQ19" s="119">
        <v>4</v>
      </c>
      <c r="AR19" s="112">
        <v>0</v>
      </c>
      <c r="AS19" s="112">
        <v>0</v>
      </c>
      <c r="AT19" s="134"/>
      <c r="AU19" s="114" t="str">
        <f t="shared" si="1"/>
        <v>≤3</v>
      </c>
      <c r="AV19" s="112"/>
      <c r="AW19" s="112" t="s">
        <v>785</v>
      </c>
      <c r="AX19" s="112"/>
    </row>
    <row r="20" spans="1:50" ht="99" x14ac:dyDescent="0.25">
      <c r="A20" s="72">
        <v>15</v>
      </c>
      <c r="B20" s="95" t="s">
        <v>595</v>
      </c>
      <c r="C20" s="86" t="s">
        <v>137</v>
      </c>
      <c r="D20" s="85" t="s">
        <v>138</v>
      </c>
      <c r="E20" s="87" t="s">
        <v>71</v>
      </c>
      <c r="F20" s="99" t="s">
        <v>174</v>
      </c>
      <c r="G20" s="100" t="s">
        <v>175</v>
      </c>
      <c r="H20" s="88" t="s">
        <v>32</v>
      </c>
      <c r="I20" s="97" t="s">
        <v>141</v>
      </c>
      <c r="J20" s="94">
        <v>1</v>
      </c>
      <c r="K20" s="97" t="s">
        <v>102</v>
      </c>
      <c r="L20" s="92" t="s">
        <v>159</v>
      </c>
      <c r="M20" s="99" t="s">
        <v>176</v>
      </c>
      <c r="N20" s="88" t="s">
        <v>37</v>
      </c>
      <c r="O20" s="99" t="s">
        <v>563</v>
      </c>
      <c r="P20" s="87" t="s">
        <v>39</v>
      </c>
      <c r="Q20" s="87" t="s">
        <v>39</v>
      </c>
      <c r="R20" s="88" t="s">
        <v>177</v>
      </c>
      <c r="S20" s="88" t="s">
        <v>178</v>
      </c>
      <c r="T20" s="89">
        <v>1</v>
      </c>
      <c r="U20" s="89">
        <v>1</v>
      </c>
      <c r="V20" s="88" t="s">
        <v>146</v>
      </c>
      <c r="W20" s="88" t="s">
        <v>146</v>
      </c>
      <c r="X20" s="88" t="s">
        <v>146</v>
      </c>
      <c r="Y20" s="88" t="s">
        <v>148</v>
      </c>
      <c r="Z20" s="91">
        <v>1</v>
      </c>
      <c r="AA20" s="119">
        <v>1</v>
      </c>
      <c r="AB20" s="112">
        <v>6</v>
      </c>
      <c r="AC20" s="112">
        <v>6</v>
      </c>
      <c r="AD20" s="112" t="s">
        <v>43</v>
      </c>
      <c r="AE20" s="112">
        <v>1</v>
      </c>
      <c r="AF20" s="112" t="s">
        <v>21</v>
      </c>
      <c r="AG20" s="112" t="s">
        <v>786</v>
      </c>
      <c r="AH20" s="112"/>
      <c r="AI20" s="123">
        <v>1</v>
      </c>
      <c r="AJ20" s="124">
        <v>43</v>
      </c>
      <c r="AK20" s="124">
        <v>43</v>
      </c>
      <c r="AL20" s="125" t="s">
        <v>43</v>
      </c>
      <c r="AM20" s="109">
        <f t="shared" si="0"/>
        <v>1</v>
      </c>
      <c r="AN20" s="124" t="s">
        <v>21</v>
      </c>
      <c r="AO20" s="124" t="s">
        <v>787</v>
      </c>
      <c r="AP20" s="124"/>
      <c r="AQ20" s="119">
        <v>1</v>
      </c>
      <c r="AR20" s="112">
        <v>36</v>
      </c>
      <c r="AS20" s="112">
        <v>36</v>
      </c>
      <c r="AT20" s="134">
        <v>1</v>
      </c>
      <c r="AU20" s="114">
        <f t="shared" si="1"/>
        <v>1</v>
      </c>
      <c r="AV20" s="112" t="s">
        <v>21</v>
      </c>
      <c r="AW20" s="112" t="s">
        <v>788</v>
      </c>
      <c r="AX20" s="112"/>
    </row>
    <row r="21" spans="1:50" ht="66" x14ac:dyDescent="0.25">
      <c r="A21" s="72">
        <v>16</v>
      </c>
      <c r="B21" s="96" t="s">
        <v>594</v>
      </c>
      <c r="C21" s="86" t="s">
        <v>180</v>
      </c>
      <c r="D21" s="86" t="s">
        <v>181</v>
      </c>
      <c r="E21" s="87" t="s">
        <v>29</v>
      </c>
      <c r="F21" s="101" t="s">
        <v>182</v>
      </c>
      <c r="G21" s="98" t="s">
        <v>183</v>
      </c>
      <c r="H21" s="88" t="s">
        <v>39</v>
      </c>
      <c r="I21" s="97" t="s">
        <v>184</v>
      </c>
      <c r="J21" s="89">
        <v>1</v>
      </c>
      <c r="K21" s="97" t="s">
        <v>185</v>
      </c>
      <c r="L21" s="87" t="s">
        <v>35</v>
      </c>
      <c r="M21" s="95" t="s">
        <v>186</v>
      </c>
      <c r="N21" s="88" t="s">
        <v>37</v>
      </c>
      <c r="O21" s="95" t="s">
        <v>187</v>
      </c>
      <c r="P21" s="87" t="s">
        <v>39</v>
      </c>
      <c r="Q21" s="87" t="s">
        <v>39</v>
      </c>
      <c r="R21" s="87" t="s">
        <v>188</v>
      </c>
      <c r="S21" s="87" t="s">
        <v>189</v>
      </c>
      <c r="T21" s="87" t="s">
        <v>155</v>
      </c>
      <c r="U21" s="93" t="s">
        <v>190</v>
      </c>
      <c r="V21" s="88" t="s">
        <v>180</v>
      </c>
      <c r="W21" s="88" t="s">
        <v>191</v>
      </c>
      <c r="X21" s="88" t="s">
        <v>191</v>
      </c>
      <c r="Y21" s="88" t="s">
        <v>180</v>
      </c>
      <c r="Z21" s="91">
        <v>1</v>
      </c>
      <c r="AA21" s="120">
        <v>1</v>
      </c>
      <c r="AB21" s="116">
        <v>21</v>
      </c>
      <c r="AC21" s="116">
        <v>21</v>
      </c>
      <c r="AD21" s="117">
        <v>1</v>
      </c>
      <c r="AE21" s="112" t="s">
        <v>43</v>
      </c>
      <c r="AF21" s="116"/>
      <c r="AG21" s="116" t="s">
        <v>681</v>
      </c>
      <c r="AH21" s="116"/>
      <c r="AI21" s="126">
        <v>1</v>
      </c>
      <c r="AJ21" s="127">
        <v>22</v>
      </c>
      <c r="AK21" s="127">
        <v>22</v>
      </c>
      <c r="AL21" s="128">
        <v>1</v>
      </c>
      <c r="AM21" s="109" t="str">
        <f t="shared" si="0"/>
        <v>(=100%)</v>
      </c>
      <c r="AN21" s="124" t="s">
        <v>21</v>
      </c>
      <c r="AO21" s="124" t="s">
        <v>682</v>
      </c>
      <c r="AP21" s="124"/>
      <c r="AQ21" s="120">
        <v>1</v>
      </c>
      <c r="AR21" s="116">
        <v>29</v>
      </c>
      <c r="AS21" s="116">
        <v>29</v>
      </c>
      <c r="AT21" s="117">
        <v>1</v>
      </c>
      <c r="AU21" s="114" t="str">
        <f t="shared" si="1"/>
        <v>(=100%)</v>
      </c>
      <c r="AV21" s="112" t="s">
        <v>21</v>
      </c>
      <c r="AW21" s="116" t="s">
        <v>683</v>
      </c>
      <c r="AX21" s="114"/>
    </row>
    <row r="22" spans="1:50" ht="66" x14ac:dyDescent="0.25">
      <c r="A22" s="72">
        <v>17</v>
      </c>
      <c r="B22" s="96" t="s">
        <v>594</v>
      </c>
      <c r="C22" s="86" t="s">
        <v>180</v>
      </c>
      <c r="D22" s="86" t="s">
        <v>181</v>
      </c>
      <c r="E22" s="87" t="s">
        <v>29</v>
      </c>
      <c r="F22" s="101" t="s">
        <v>192</v>
      </c>
      <c r="G22" s="95" t="s">
        <v>193</v>
      </c>
      <c r="H22" s="88" t="s">
        <v>39</v>
      </c>
      <c r="I22" s="97" t="s">
        <v>184</v>
      </c>
      <c r="J22" s="89">
        <v>1</v>
      </c>
      <c r="K22" s="97" t="s">
        <v>185</v>
      </c>
      <c r="L22" s="87" t="s">
        <v>35</v>
      </c>
      <c r="M22" s="95" t="s">
        <v>194</v>
      </c>
      <c r="N22" s="88" t="s">
        <v>37</v>
      </c>
      <c r="O22" s="95" t="s">
        <v>187</v>
      </c>
      <c r="P22" s="87" t="s">
        <v>39</v>
      </c>
      <c r="Q22" s="87" t="s">
        <v>39</v>
      </c>
      <c r="R22" s="87" t="s">
        <v>188</v>
      </c>
      <c r="S22" s="87" t="s">
        <v>189</v>
      </c>
      <c r="T22" s="87" t="s">
        <v>155</v>
      </c>
      <c r="U22" s="93" t="s">
        <v>190</v>
      </c>
      <c r="V22" s="88" t="s">
        <v>180</v>
      </c>
      <c r="W22" s="88" t="s">
        <v>191</v>
      </c>
      <c r="X22" s="88" t="s">
        <v>191</v>
      </c>
      <c r="Y22" s="88" t="s">
        <v>180</v>
      </c>
      <c r="Z22" s="91">
        <v>1</v>
      </c>
      <c r="AA22" s="120">
        <v>1</v>
      </c>
      <c r="AB22" s="116">
        <v>12</v>
      </c>
      <c r="AC22" s="116">
        <v>12</v>
      </c>
      <c r="AD22" s="117">
        <v>1</v>
      </c>
      <c r="AE22" s="112" t="s">
        <v>43</v>
      </c>
      <c r="AF22" s="116"/>
      <c r="AG22" s="116" t="s">
        <v>684</v>
      </c>
      <c r="AH22" s="116"/>
      <c r="AI22" s="126">
        <v>1</v>
      </c>
      <c r="AJ22" s="127">
        <v>13</v>
      </c>
      <c r="AK22" s="127">
        <v>13</v>
      </c>
      <c r="AL22" s="128">
        <v>1</v>
      </c>
      <c r="AM22" s="109" t="str">
        <f t="shared" si="0"/>
        <v>(=100%)</v>
      </c>
      <c r="AN22" s="124" t="s">
        <v>21</v>
      </c>
      <c r="AO22" s="124" t="s">
        <v>685</v>
      </c>
      <c r="AP22" s="124"/>
      <c r="AQ22" s="120">
        <v>1</v>
      </c>
      <c r="AR22" s="116">
        <v>19</v>
      </c>
      <c r="AS22" s="116">
        <v>19</v>
      </c>
      <c r="AT22" s="117">
        <v>1</v>
      </c>
      <c r="AU22" s="114" t="str">
        <f t="shared" si="1"/>
        <v>(=100%)</v>
      </c>
      <c r="AV22" s="112" t="s">
        <v>21</v>
      </c>
      <c r="AW22" s="116" t="s">
        <v>686</v>
      </c>
      <c r="AX22" s="114"/>
    </row>
    <row r="23" spans="1:50" ht="120" x14ac:dyDescent="0.25">
      <c r="A23" s="72">
        <v>18</v>
      </c>
      <c r="B23" s="96" t="s">
        <v>594</v>
      </c>
      <c r="C23" s="86" t="s">
        <v>180</v>
      </c>
      <c r="D23" s="86" t="s">
        <v>181</v>
      </c>
      <c r="E23" s="87" t="s">
        <v>29</v>
      </c>
      <c r="F23" s="101" t="s">
        <v>195</v>
      </c>
      <c r="G23" s="97" t="s">
        <v>196</v>
      </c>
      <c r="H23" s="88" t="s">
        <v>39</v>
      </c>
      <c r="I23" s="97" t="s">
        <v>184</v>
      </c>
      <c r="J23" s="90">
        <v>0.8</v>
      </c>
      <c r="K23" s="97" t="s">
        <v>185</v>
      </c>
      <c r="L23" s="87" t="s">
        <v>197</v>
      </c>
      <c r="M23" s="101" t="s">
        <v>198</v>
      </c>
      <c r="N23" s="88" t="s">
        <v>37</v>
      </c>
      <c r="O23" s="103" t="s">
        <v>199</v>
      </c>
      <c r="P23" s="87" t="s">
        <v>39</v>
      </c>
      <c r="Q23" s="87" t="s">
        <v>39</v>
      </c>
      <c r="R23" s="87" t="s">
        <v>200</v>
      </c>
      <c r="S23" s="87" t="s">
        <v>201</v>
      </c>
      <c r="T23" s="87" t="s">
        <v>202</v>
      </c>
      <c r="U23" s="93" t="s">
        <v>203</v>
      </c>
      <c r="V23" s="88" t="s">
        <v>204</v>
      </c>
      <c r="W23" s="88" t="s">
        <v>205</v>
      </c>
      <c r="X23" s="88" t="s">
        <v>205</v>
      </c>
      <c r="Y23" s="88" t="s">
        <v>205</v>
      </c>
      <c r="Z23" s="91">
        <v>0.8</v>
      </c>
      <c r="AA23" s="120">
        <v>0.8</v>
      </c>
      <c r="AB23" s="116">
        <v>0</v>
      </c>
      <c r="AC23" s="116">
        <v>0</v>
      </c>
      <c r="AD23" s="118">
        <v>1</v>
      </c>
      <c r="AE23" s="112" t="s">
        <v>43</v>
      </c>
      <c r="AF23" s="116"/>
      <c r="AG23" s="116" t="s">
        <v>687</v>
      </c>
      <c r="AH23" s="116"/>
      <c r="AI23" s="126">
        <v>0.8</v>
      </c>
      <c r="AJ23" s="127">
        <v>0</v>
      </c>
      <c r="AK23" s="127">
        <v>0</v>
      </c>
      <c r="AL23" s="129">
        <v>1</v>
      </c>
      <c r="AM23" s="109" t="str">
        <f t="shared" si="0"/>
        <v>(=100%)</v>
      </c>
      <c r="AN23" s="124" t="s">
        <v>21</v>
      </c>
      <c r="AO23" s="124" t="s">
        <v>688</v>
      </c>
      <c r="AP23" s="124"/>
      <c r="AQ23" s="120">
        <v>0.8</v>
      </c>
      <c r="AR23" s="116"/>
      <c r="AS23" s="116"/>
      <c r="AT23" s="118">
        <v>1</v>
      </c>
      <c r="AU23" s="114" t="str">
        <f t="shared" si="1"/>
        <v>(=100%)</v>
      </c>
      <c r="AV23" s="116"/>
      <c r="AW23" s="116" t="s">
        <v>689</v>
      </c>
      <c r="AX23" s="114"/>
    </row>
    <row r="24" spans="1:50" ht="150" x14ac:dyDescent="0.25">
      <c r="A24" s="72">
        <v>19</v>
      </c>
      <c r="B24" s="96" t="s">
        <v>593</v>
      </c>
      <c r="C24" s="86" t="s">
        <v>180</v>
      </c>
      <c r="D24" s="86" t="s">
        <v>181</v>
      </c>
      <c r="E24" s="87" t="s">
        <v>29</v>
      </c>
      <c r="F24" s="101" t="s">
        <v>207</v>
      </c>
      <c r="G24" s="95" t="s">
        <v>208</v>
      </c>
      <c r="H24" s="88" t="s">
        <v>39</v>
      </c>
      <c r="I24" s="97" t="s">
        <v>184</v>
      </c>
      <c r="J24" s="89">
        <v>0.85</v>
      </c>
      <c r="K24" s="97" t="s">
        <v>209</v>
      </c>
      <c r="L24" s="87" t="s">
        <v>35</v>
      </c>
      <c r="M24" s="95" t="s">
        <v>210</v>
      </c>
      <c r="N24" s="88" t="s">
        <v>37</v>
      </c>
      <c r="O24" s="95" t="s">
        <v>211</v>
      </c>
      <c r="P24" s="87" t="s">
        <v>39</v>
      </c>
      <c r="Q24" s="87" t="s">
        <v>39</v>
      </c>
      <c r="R24" s="87" t="s">
        <v>212</v>
      </c>
      <c r="S24" s="87" t="s">
        <v>213</v>
      </c>
      <c r="T24" s="87" t="s">
        <v>214</v>
      </c>
      <c r="U24" s="93" t="s">
        <v>215</v>
      </c>
      <c r="V24" s="88" t="s">
        <v>204</v>
      </c>
      <c r="W24" s="88" t="s">
        <v>205</v>
      </c>
      <c r="X24" s="88" t="s">
        <v>205</v>
      </c>
      <c r="Y24" s="88" t="s">
        <v>205</v>
      </c>
      <c r="Z24" s="91">
        <v>0.85</v>
      </c>
      <c r="AA24" s="120">
        <v>0.85</v>
      </c>
      <c r="AB24" s="116">
        <v>0</v>
      </c>
      <c r="AC24" s="116">
        <v>0</v>
      </c>
      <c r="AD24" s="117">
        <v>1</v>
      </c>
      <c r="AE24" s="112" t="s">
        <v>43</v>
      </c>
      <c r="AF24" s="116"/>
      <c r="AG24" s="116" t="s">
        <v>690</v>
      </c>
      <c r="AH24" s="116"/>
      <c r="AI24" s="126">
        <v>0.85</v>
      </c>
      <c r="AJ24" s="127">
        <v>0</v>
      </c>
      <c r="AK24" s="127">
        <v>0</v>
      </c>
      <c r="AL24" s="128">
        <v>1</v>
      </c>
      <c r="AM24" s="109" t="str">
        <f t="shared" si="0"/>
        <v>(=100%)</v>
      </c>
      <c r="AN24" s="124" t="s">
        <v>21</v>
      </c>
      <c r="AO24" s="124" t="s">
        <v>691</v>
      </c>
      <c r="AP24" s="124"/>
      <c r="AQ24" s="120">
        <v>0.85</v>
      </c>
      <c r="AR24" s="116"/>
      <c r="AS24" s="116"/>
      <c r="AT24" s="117">
        <v>1</v>
      </c>
      <c r="AU24" s="114" t="str">
        <f t="shared" si="1"/>
        <v>(=100%)</v>
      </c>
      <c r="AV24" s="116"/>
      <c r="AW24" s="116" t="s">
        <v>692</v>
      </c>
      <c r="AX24" s="114"/>
    </row>
    <row r="25" spans="1:50" ht="150" x14ac:dyDescent="0.25">
      <c r="A25" s="72">
        <v>20</v>
      </c>
      <c r="B25" s="96" t="s">
        <v>593</v>
      </c>
      <c r="C25" s="86" t="s">
        <v>180</v>
      </c>
      <c r="D25" s="86" t="s">
        <v>181</v>
      </c>
      <c r="E25" s="87" t="s">
        <v>29</v>
      </c>
      <c r="F25" s="101" t="s">
        <v>216</v>
      </c>
      <c r="G25" s="95" t="s">
        <v>217</v>
      </c>
      <c r="H25" s="88" t="s">
        <v>39</v>
      </c>
      <c r="I25" s="97" t="s">
        <v>184</v>
      </c>
      <c r="J25" s="89">
        <v>1</v>
      </c>
      <c r="K25" s="97" t="s">
        <v>209</v>
      </c>
      <c r="L25" s="87" t="s">
        <v>35</v>
      </c>
      <c r="M25" s="95" t="s">
        <v>218</v>
      </c>
      <c r="N25" s="88" t="s">
        <v>37</v>
      </c>
      <c r="O25" s="95" t="s">
        <v>219</v>
      </c>
      <c r="P25" s="87" t="s">
        <v>39</v>
      </c>
      <c r="Q25" s="87" t="s">
        <v>39</v>
      </c>
      <c r="R25" s="87" t="s">
        <v>188</v>
      </c>
      <c r="S25" s="87" t="s">
        <v>189</v>
      </c>
      <c r="T25" s="87" t="s">
        <v>155</v>
      </c>
      <c r="U25" s="93" t="s">
        <v>190</v>
      </c>
      <c r="V25" s="88" t="s">
        <v>180</v>
      </c>
      <c r="W25" s="88" t="s">
        <v>220</v>
      </c>
      <c r="X25" s="88" t="s">
        <v>220</v>
      </c>
      <c r="Y25" s="88" t="s">
        <v>220</v>
      </c>
      <c r="Z25" s="91">
        <v>1</v>
      </c>
      <c r="AA25" s="120">
        <v>1</v>
      </c>
      <c r="AB25" s="116">
        <v>0</v>
      </c>
      <c r="AC25" s="116">
        <v>0</v>
      </c>
      <c r="AD25" s="117">
        <v>1</v>
      </c>
      <c r="AE25" s="112" t="s">
        <v>43</v>
      </c>
      <c r="AF25" s="116"/>
      <c r="AG25" s="116" t="s">
        <v>693</v>
      </c>
      <c r="AH25" s="116"/>
      <c r="AI25" s="126">
        <v>1</v>
      </c>
      <c r="AJ25" s="127">
        <v>0</v>
      </c>
      <c r="AK25" s="127">
        <v>0</v>
      </c>
      <c r="AL25" s="128">
        <v>1</v>
      </c>
      <c r="AM25" s="109" t="str">
        <f t="shared" si="0"/>
        <v>(=100%)</v>
      </c>
      <c r="AN25" s="124" t="s">
        <v>21</v>
      </c>
      <c r="AO25" s="124" t="s">
        <v>694</v>
      </c>
      <c r="AP25" s="124"/>
      <c r="AQ25" s="120">
        <v>1</v>
      </c>
      <c r="AR25" s="116"/>
      <c r="AS25" s="116"/>
      <c r="AT25" s="117">
        <v>1</v>
      </c>
      <c r="AU25" s="114" t="str">
        <f t="shared" si="1"/>
        <v>(=100%)</v>
      </c>
      <c r="AV25" s="116"/>
      <c r="AW25" s="116" t="s">
        <v>695</v>
      </c>
      <c r="AX25" s="114"/>
    </row>
    <row r="26" spans="1:50" ht="132" x14ac:dyDescent="0.25">
      <c r="A26" s="72">
        <v>21</v>
      </c>
      <c r="B26" s="96" t="s">
        <v>593</v>
      </c>
      <c r="C26" s="86" t="s">
        <v>180</v>
      </c>
      <c r="D26" s="86" t="s">
        <v>181</v>
      </c>
      <c r="E26" s="87" t="s">
        <v>29</v>
      </c>
      <c r="F26" s="101" t="s">
        <v>221</v>
      </c>
      <c r="G26" s="95" t="s">
        <v>222</v>
      </c>
      <c r="H26" s="88" t="s">
        <v>39</v>
      </c>
      <c r="I26" s="97" t="s">
        <v>184</v>
      </c>
      <c r="J26" s="89">
        <v>0.8</v>
      </c>
      <c r="K26" s="97" t="s">
        <v>209</v>
      </c>
      <c r="L26" s="87" t="s">
        <v>35</v>
      </c>
      <c r="M26" s="95" t="s">
        <v>223</v>
      </c>
      <c r="N26" s="88" t="s">
        <v>37</v>
      </c>
      <c r="O26" s="95" t="s">
        <v>224</v>
      </c>
      <c r="P26" s="87" t="s">
        <v>39</v>
      </c>
      <c r="Q26" s="87" t="s">
        <v>39</v>
      </c>
      <c r="R26" s="87" t="s">
        <v>200</v>
      </c>
      <c r="S26" s="87" t="s">
        <v>201</v>
      </c>
      <c r="T26" s="87" t="s">
        <v>202</v>
      </c>
      <c r="U26" s="93" t="s">
        <v>203</v>
      </c>
      <c r="V26" s="88" t="s">
        <v>180</v>
      </c>
      <c r="W26" s="88" t="s">
        <v>220</v>
      </c>
      <c r="X26" s="88" t="s">
        <v>220</v>
      </c>
      <c r="Y26" s="88" t="s">
        <v>220</v>
      </c>
      <c r="Z26" s="91">
        <v>0.8</v>
      </c>
      <c r="AA26" s="120">
        <v>0.8</v>
      </c>
      <c r="AB26" s="116">
        <v>0</v>
      </c>
      <c r="AC26" s="116">
        <v>0</v>
      </c>
      <c r="AD26" s="117">
        <v>1</v>
      </c>
      <c r="AE26" s="112" t="s">
        <v>43</v>
      </c>
      <c r="AF26" s="116"/>
      <c r="AG26" s="116" t="s">
        <v>696</v>
      </c>
      <c r="AH26" s="116"/>
      <c r="AI26" s="126">
        <v>0.8</v>
      </c>
      <c r="AJ26" s="127">
        <v>0</v>
      </c>
      <c r="AK26" s="127">
        <v>0</v>
      </c>
      <c r="AL26" s="128">
        <v>1</v>
      </c>
      <c r="AM26" s="109" t="str">
        <f t="shared" si="0"/>
        <v>(=100%)</v>
      </c>
      <c r="AN26" s="124" t="s">
        <v>21</v>
      </c>
      <c r="AO26" s="124" t="s">
        <v>697</v>
      </c>
      <c r="AP26" s="124"/>
      <c r="AQ26" s="120">
        <v>0.8</v>
      </c>
      <c r="AR26" s="116"/>
      <c r="AS26" s="116"/>
      <c r="AT26" s="117">
        <v>1</v>
      </c>
      <c r="AU26" s="114" t="str">
        <f t="shared" si="1"/>
        <v>(=100%)</v>
      </c>
      <c r="AV26" s="116"/>
      <c r="AW26" s="116" t="s">
        <v>698</v>
      </c>
      <c r="AX26" s="114"/>
    </row>
    <row r="27" spans="1:50" ht="115.5" x14ac:dyDescent="0.25">
      <c r="A27" s="72">
        <v>22</v>
      </c>
      <c r="B27" s="96" t="s">
        <v>594</v>
      </c>
      <c r="C27" s="86" t="s">
        <v>204</v>
      </c>
      <c r="D27" s="86" t="s">
        <v>181</v>
      </c>
      <c r="E27" s="87" t="s">
        <v>29</v>
      </c>
      <c r="F27" s="101" t="s">
        <v>225</v>
      </c>
      <c r="G27" s="95" t="s">
        <v>226</v>
      </c>
      <c r="H27" s="88" t="s">
        <v>74</v>
      </c>
      <c r="I27" s="97" t="s">
        <v>184</v>
      </c>
      <c r="J27" s="89">
        <v>1</v>
      </c>
      <c r="K27" s="97" t="s">
        <v>209</v>
      </c>
      <c r="L27" s="87" t="s">
        <v>35</v>
      </c>
      <c r="M27" s="95" t="s">
        <v>227</v>
      </c>
      <c r="N27" s="88" t="s">
        <v>37</v>
      </c>
      <c r="O27" s="95" t="s">
        <v>228</v>
      </c>
      <c r="P27" s="87" t="s">
        <v>74</v>
      </c>
      <c r="Q27" s="87" t="s">
        <v>74</v>
      </c>
      <c r="R27" s="87" t="s">
        <v>188</v>
      </c>
      <c r="S27" s="87" t="s">
        <v>189</v>
      </c>
      <c r="T27" s="87" t="s">
        <v>155</v>
      </c>
      <c r="U27" s="93" t="s">
        <v>190</v>
      </c>
      <c r="V27" s="88" t="s">
        <v>204</v>
      </c>
      <c r="W27" s="88" t="s">
        <v>205</v>
      </c>
      <c r="X27" s="88" t="s">
        <v>205</v>
      </c>
      <c r="Y27" s="88" t="s">
        <v>205</v>
      </c>
      <c r="Z27" s="91">
        <v>1</v>
      </c>
      <c r="AA27" s="120"/>
      <c r="AB27" s="116"/>
      <c r="AC27" s="116"/>
      <c r="AD27" s="117"/>
      <c r="AE27" s="112" t="s">
        <v>43</v>
      </c>
      <c r="AF27" s="116"/>
      <c r="AG27" s="116" t="s">
        <v>699</v>
      </c>
      <c r="AH27" s="116"/>
      <c r="AI27" s="126"/>
      <c r="AJ27" s="127"/>
      <c r="AK27" s="127"/>
      <c r="AL27" s="128"/>
      <c r="AM27" s="109" t="str">
        <f t="shared" si="0"/>
        <v>(=100%)</v>
      </c>
      <c r="AN27" s="124" t="s">
        <v>21</v>
      </c>
      <c r="AO27" s="124" t="s">
        <v>699</v>
      </c>
      <c r="AP27" s="124"/>
      <c r="AQ27" s="120">
        <v>1</v>
      </c>
      <c r="AR27" s="116"/>
      <c r="AS27" s="116"/>
      <c r="AT27" s="117">
        <v>1</v>
      </c>
      <c r="AU27" s="114" t="str">
        <f t="shared" si="1"/>
        <v>(=100%)</v>
      </c>
      <c r="AV27" s="116"/>
      <c r="AW27" s="116" t="s">
        <v>700</v>
      </c>
      <c r="AX27" s="114"/>
    </row>
    <row r="28" spans="1:50" ht="132" x14ac:dyDescent="0.25">
      <c r="A28" s="72">
        <v>23</v>
      </c>
      <c r="B28" s="96" t="s">
        <v>593</v>
      </c>
      <c r="C28" s="86" t="s">
        <v>204</v>
      </c>
      <c r="D28" s="86" t="s">
        <v>181</v>
      </c>
      <c r="E28" s="87" t="s">
        <v>29</v>
      </c>
      <c r="F28" s="101" t="s">
        <v>229</v>
      </c>
      <c r="G28" s="95" t="s">
        <v>230</v>
      </c>
      <c r="H28" s="88" t="s">
        <v>74</v>
      </c>
      <c r="I28" s="97" t="s">
        <v>184</v>
      </c>
      <c r="J28" s="89">
        <v>1</v>
      </c>
      <c r="K28" s="97" t="s">
        <v>209</v>
      </c>
      <c r="L28" s="87" t="s">
        <v>35</v>
      </c>
      <c r="M28" s="95" t="s">
        <v>231</v>
      </c>
      <c r="N28" s="88" t="s">
        <v>37</v>
      </c>
      <c r="O28" s="95" t="s">
        <v>232</v>
      </c>
      <c r="P28" s="87" t="s">
        <v>74</v>
      </c>
      <c r="Q28" s="87" t="s">
        <v>74</v>
      </c>
      <c r="R28" s="87" t="s">
        <v>188</v>
      </c>
      <c r="S28" s="87" t="s">
        <v>189</v>
      </c>
      <c r="T28" s="87" t="s">
        <v>155</v>
      </c>
      <c r="U28" s="93" t="s">
        <v>190</v>
      </c>
      <c r="V28" s="88" t="s">
        <v>204</v>
      </c>
      <c r="W28" s="88" t="s">
        <v>205</v>
      </c>
      <c r="X28" s="88" t="s">
        <v>205</v>
      </c>
      <c r="Y28" s="88" t="s">
        <v>205</v>
      </c>
      <c r="Z28" s="91">
        <v>1</v>
      </c>
      <c r="AA28" s="120">
        <v>1</v>
      </c>
      <c r="AB28" s="116">
        <v>0</v>
      </c>
      <c r="AC28" s="116">
        <v>0</v>
      </c>
      <c r="AD28" s="117">
        <v>1</v>
      </c>
      <c r="AE28" s="112" t="s">
        <v>43</v>
      </c>
      <c r="AF28" s="116"/>
      <c r="AG28" s="116" t="s">
        <v>701</v>
      </c>
      <c r="AH28" s="116"/>
      <c r="AI28" s="126">
        <v>1</v>
      </c>
      <c r="AJ28" s="127">
        <v>0</v>
      </c>
      <c r="AK28" s="127">
        <v>0</v>
      </c>
      <c r="AL28" s="128">
        <v>1</v>
      </c>
      <c r="AM28" s="109" t="str">
        <f t="shared" si="0"/>
        <v>(=100%)</v>
      </c>
      <c r="AN28" s="124" t="s">
        <v>21</v>
      </c>
      <c r="AO28" s="124" t="s">
        <v>701</v>
      </c>
      <c r="AP28" s="124"/>
      <c r="AQ28" s="120">
        <v>1</v>
      </c>
      <c r="AR28" s="116">
        <v>0</v>
      </c>
      <c r="AS28" s="116">
        <v>0</v>
      </c>
      <c r="AT28" s="117">
        <v>1</v>
      </c>
      <c r="AU28" s="114" t="str">
        <f t="shared" si="1"/>
        <v>(=100%)</v>
      </c>
      <c r="AV28" s="116"/>
      <c r="AW28" s="116" t="s">
        <v>701</v>
      </c>
      <c r="AX28" s="114"/>
    </row>
    <row r="29" spans="1:50" ht="120" x14ac:dyDescent="0.25">
      <c r="A29" s="72">
        <v>24</v>
      </c>
      <c r="B29" s="96" t="s">
        <v>594</v>
      </c>
      <c r="C29" s="86" t="s">
        <v>180</v>
      </c>
      <c r="D29" s="86" t="s">
        <v>181</v>
      </c>
      <c r="E29" s="87" t="s">
        <v>29</v>
      </c>
      <c r="F29" s="101" t="s">
        <v>233</v>
      </c>
      <c r="G29" s="95" t="s">
        <v>234</v>
      </c>
      <c r="H29" s="88" t="s">
        <v>39</v>
      </c>
      <c r="I29" s="97" t="s">
        <v>184</v>
      </c>
      <c r="J29" s="89">
        <v>1</v>
      </c>
      <c r="K29" s="97" t="s">
        <v>209</v>
      </c>
      <c r="L29" s="87" t="s">
        <v>35</v>
      </c>
      <c r="M29" s="95" t="s">
        <v>235</v>
      </c>
      <c r="N29" s="88" t="s">
        <v>37</v>
      </c>
      <c r="O29" s="95" t="s">
        <v>236</v>
      </c>
      <c r="P29" s="87" t="s">
        <v>39</v>
      </c>
      <c r="Q29" s="87" t="s">
        <v>39</v>
      </c>
      <c r="R29" s="87" t="s">
        <v>188</v>
      </c>
      <c r="S29" s="87" t="s">
        <v>189</v>
      </c>
      <c r="T29" s="87" t="s">
        <v>155</v>
      </c>
      <c r="U29" s="93" t="s">
        <v>190</v>
      </c>
      <c r="V29" s="88" t="s">
        <v>204</v>
      </c>
      <c r="W29" s="88" t="s">
        <v>205</v>
      </c>
      <c r="X29" s="88" t="s">
        <v>205</v>
      </c>
      <c r="Y29" s="88" t="s">
        <v>205</v>
      </c>
      <c r="Z29" s="91">
        <v>1</v>
      </c>
      <c r="AA29" s="120">
        <v>1</v>
      </c>
      <c r="AB29" s="116">
        <v>0</v>
      </c>
      <c r="AC29" s="116">
        <v>0</v>
      </c>
      <c r="AD29" s="117">
        <v>1</v>
      </c>
      <c r="AE29" s="112" t="s">
        <v>43</v>
      </c>
      <c r="AF29" s="116"/>
      <c r="AG29" s="116" t="s">
        <v>687</v>
      </c>
      <c r="AH29" s="116"/>
      <c r="AI29" s="126">
        <v>1</v>
      </c>
      <c r="AJ29" s="127">
        <v>0</v>
      </c>
      <c r="AK29" s="127">
        <v>0</v>
      </c>
      <c r="AL29" s="128">
        <v>1</v>
      </c>
      <c r="AM29" s="109" t="str">
        <f t="shared" si="0"/>
        <v>(=100%)</v>
      </c>
      <c r="AN29" s="124" t="s">
        <v>21</v>
      </c>
      <c r="AO29" s="124" t="s">
        <v>702</v>
      </c>
      <c r="AP29" s="124"/>
      <c r="AQ29" s="120">
        <v>1</v>
      </c>
      <c r="AR29" s="116">
        <v>0</v>
      </c>
      <c r="AS29" s="116">
        <v>0</v>
      </c>
      <c r="AT29" s="117">
        <v>1</v>
      </c>
      <c r="AU29" s="114" t="str">
        <f t="shared" si="1"/>
        <v>(=100%)</v>
      </c>
      <c r="AV29" s="116"/>
      <c r="AW29" s="116" t="s">
        <v>703</v>
      </c>
      <c r="AX29" s="114"/>
    </row>
    <row r="30" spans="1:50" ht="105" x14ac:dyDescent="0.25">
      <c r="A30" s="72">
        <v>25</v>
      </c>
      <c r="B30" s="96" t="s">
        <v>595</v>
      </c>
      <c r="C30" s="86" t="s">
        <v>237</v>
      </c>
      <c r="D30" s="86" t="s">
        <v>238</v>
      </c>
      <c r="E30" s="87" t="s">
        <v>29</v>
      </c>
      <c r="F30" s="101" t="s">
        <v>239</v>
      </c>
      <c r="G30" s="95" t="s">
        <v>240</v>
      </c>
      <c r="H30" s="88" t="s">
        <v>32</v>
      </c>
      <c r="I30" s="97" t="s">
        <v>241</v>
      </c>
      <c r="J30" s="89">
        <v>1</v>
      </c>
      <c r="K30" s="97" t="s">
        <v>242</v>
      </c>
      <c r="L30" s="87" t="s">
        <v>35</v>
      </c>
      <c r="M30" s="95" t="s">
        <v>243</v>
      </c>
      <c r="N30" s="88" t="s">
        <v>37</v>
      </c>
      <c r="O30" s="95" t="s">
        <v>244</v>
      </c>
      <c r="P30" s="87" t="s">
        <v>39</v>
      </c>
      <c r="Q30" s="87" t="s">
        <v>245</v>
      </c>
      <c r="R30" s="87" t="s">
        <v>246</v>
      </c>
      <c r="S30" s="87" t="s">
        <v>247</v>
      </c>
      <c r="T30" s="87" t="s">
        <v>248</v>
      </c>
      <c r="U30" s="93" t="s">
        <v>249</v>
      </c>
      <c r="V30" s="88" t="s">
        <v>250</v>
      </c>
      <c r="W30" s="88" t="s">
        <v>251</v>
      </c>
      <c r="X30" s="88" t="s">
        <v>252</v>
      </c>
      <c r="Y30" s="88" t="s">
        <v>253</v>
      </c>
      <c r="Z30" s="91">
        <v>1</v>
      </c>
      <c r="AA30" s="120">
        <f>+Tabla1[[#This Row],[Meta programada]]</f>
        <v>1</v>
      </c>
      <c r="AB30" s="116">
        <v>2</v>
      </c>
      <c r="AC30" s="116">
        <v>2</v>
      </c>
      <c r="AD30" s="117">
        <f>AB30/AC30</f>
        <v>1</v>
      </c>
      <c r="AE30" s="117">
        <v>1</v>
      </c>
      <c r="AF30" s="116" t="s">
        <v>21</v>
      </c>
      <c r="AG30" s="116" t="s">
        <v>704</v>
      </c>
      <c r="AH30" s="116"/>
      <c r="AI30" s="126">
        <v>1</v>
      </c>
      <c r="AJ30" s="127">
        <v>0</v>
      </c>
      <c r="AK30" s="127">
        <v>0</v>
      </c>
      <c r="AL30" s="128"/>
      <c r="AM30" s="109">
        <f t="shared" si="0"/>
        <v>1</v>
      </c>
      <c r="AN30" s="127" t="s">
        <v>18</v>
      </c>
      <c r="AO30" s="124" t="s">
        <v>705</v>
      </c>
      <c r="AP30" s="124"/>
      <c r="AQ30" s="120">
        <f>+AI30</f>
        <v>1</v>
      </c>
      <c r="AR30" s="116">
        <v>1</v>
      </c>
      <c r="AS30" s="116">
        <v>1</v>
      </c>
      <c r="AT30" s="117">
        <f>AR30/AS30</f>
        <v>1</v>
      </c>
      <c r="AU30" s="114">
        <f t="shared" si="1"/>
        <v>1</v>
      </c>
      <c r="AV30" s="116" t="s">
        <v>21</v>
      </c>
      <c r="AW30" s="116" t="s">
        <v>706</v>
      </c>
      <c r="AX30" s="114"/>
    </row>
    <row r="31" spans="1:50" ht="181.5" x14ac:dyDescent="0.25">
      <c r="A31" s="72">
        <v>26</v>
      </c>
      <c r="B31" s="96" t="s">
        <v>592</v>
      </c>
      <c r="C31" s="86" t="s">
        <v>237</v>
      </c>
      <c r="D31" s="86" t="s">
        <v>238</v>
      </c>
      <c r="E31" s="87" t="s">
        <v>29</v>
      </c>
      <c r="F31" s="101" t="s">
        <v>255</v>
      </c>
      <c r="G31" s="95" t="s">
        <v>256</v>
      </c>
      <c r="H31" s="88" t="s">
        <v>74</v>
      </c>
      <c r="I31" s="97" t="s">
        <v>257</v>
      </c>
      <c r="J31" s="89">
        <v>0.65</v>
      </c>
      <c r="K31" s="97" t="s">
        <v>258</v>
      </c>
      <c r="L31" s="87" t="s">
        <v>66</v>
      </c>
      <c r="M31" s="95" t="s">
        <v>259</v>
      </c>
      <c r="N31" s="88" t="s">
        <v>37</v>
      </c>
      <c r="O31" s="95" t="s">
        <v>260</v>
      </c>
      <c r="P31" s="87" t="s">
        <v>261</v>
      </c>
      <c r="Q31" s="87" t="s">
        <v>39</v>
      </c>
      <c r="R31" s="87" t="s">
        <v>564</v>
      </c>
      <c r="S31" s="87" t="s">
        <v>262</v>
      </c>
      <c r="T31" s="87" t="s">
        <v>263</v>
      </c>
      <c r="U31" s="93" t="s">
        <v>264</v>
      </c>
      <c r="V31" s="88" t="s">
        <v>265</v>
      </c>
      <c r="W31" s="88" t="s">
        <v>266</v>
      </c>
      <c r="X31" s="88" t="s">
        <v>252</v>
      </c>
      <c r="Y31" s="88" t="s">
        <v>253</v>
      </c>
      <c r="Z31" s="91">
        <v>0.65</v>
      </c>
      <c r="AA31" s="120">
        <f>+Tabla1[[#This Row],[Meta programada]]</f>
        <v>0.65</v>
      </c>
      <c r="AB31" s="116">
        <v>557</v>
      </c>
      <c r="AC31" s="116">
        <v>637</v>
      </c>
      <c r="AD31" s="117">
        <v>0.87441130298273151</v>
      </c>
      <c r="AE31" s="116" t="s">
        <v>264</v>
      </c>
      <c r="AF31" s="116" t="s">
        <v>21</v>
      </c>
      <c r="AG31" s="116" t="s">
        <v>707</v>
      </c>
      <c r="AH31" s="116"/>
      <c r="AI31" s="126">
        <v>1</v>
      </c>
      <c r="AJ31" s="127">
        <v>560</v>
      </c>
      <c r="AK31" s="127">
        <v>637</v>
      </c>
      <c r="AL31" s="128">
        <v>0.87912087912087911</v>
      </c>
      <c r="AM31" s="127" t="s">
        <v>264</v>
      </c>
      <c r="AN31" s="127" t="s">
        <v>21</v>
      </c>
      <c r="AO31" s="124" t="s">
        <v>708</v>
      </c>
      <c r="AP31" s="124"/>
      <c r="AQ31" s="120">
        <f t="shared" ref="AQ31:AQ60" si="2">+AI31</f>
        <v>1</v>
      </c>
      <c r="AR31" s="116">
        <v>512</v>
      </c>
      <c r="AS31" s="116">
        <v>637</v>
      </c>
      <c r="AT31" s="117">
        <v>0.8037676609105181</v>
      </c>
      <c r="AU31" s="114" t="str">
        <f t="shared" si="1"/>
        <v xml:space="preserve">&gt;=65% </v>
      </c>
      <c r="AV31" s="116" t="s">
        <v>21</v>
      </c>
      <c r="AW31" s="116" t="s">
        <v>709</v>
      </c>
      <c r="AX31" s="114"/>
    </row>
    <row r="32" spans="1:50" ht="181.5" x14ac:dyDescent="0.25">
      <c r="A32" s="72">
        <v>27</v>
      </c>
      <c r="B32" s="96" t="s">
        <v>592</v>
      </c>
      <c r="C32" s="86" t="s">
        <v>237</v>
      </c>
      <c r="D32" s="86" t="s">
        <v>238</v>
      </c>
      <c r="E32" s="87" t="s">
        <v>71</v>
      </c>
      <c r="F32" s="101" t="s">
        <v>267</v>
      </c>
      <c r="G32" s="95" t="s">
        <v>597</v>
      </c>
      <c r="H32" s="88" t="s">
        <v>39</v>
      </c>
      <c r="I32" s="97" t="s">
        <v>257</v>
      </c>
      <c r="J32" s="89">
        <v>0.35416666666666669</v>
      </c>
      <c r="K32" s="97" t="s">
        <v>268</v>
      </c>
      <c r="L32" s="87" t="s">
        <v>66</v>
      </c>
      <c r="M32" s="95" t="s">
        <v>269</v>
      </c>
      <c r="N32" s="88" t="s">
        <v>270</v>
      </c>
      <c r="O32" s="95" t="s">
        <v>271</v>
      </c>
      <c r="P32" s="87" t="s">
        <v>272</v>
      </c>
      <c r="Q32" s="87" t="s">
        <v>39</v>
      </c>
      <c r="R32" s="87" t="s">
        <v>273</v>
      </c>
      <c r="S32" s="87" t="s">
        <v>274</v>
      </c>
      <c r="T32" s="87" t="s">
        <v>275</v>
      </c>
      <c r="U32" s="93" t="s">
        <v>276</v>
      </c>
      <c r="V32" s="88" t="s">
        <v>277</v>
      </c>
      <c r="W32" s="88" t="s">
        <v>278</v>
      </c>
      <c r="X32" s="88" t="s">
        <v>252</v>
      </c>
      <c r="Y32" s="88" t="s">
        <v>253</v>
      </c>
      <c r="Z32" s="91">
        <v>0.35416666666666669</v>
      </c>
      <c r="AA32" s="120">
        <f>+Tabla1[[#This Row],[Meta programada]]</f>
        <v>0.35416666666666669</v>
      </c>
      <c r="AB32" s="116" t="s">
        <v>710</v>
      </c>
      <c r="AC32" s="116" t="s">
        <v>710</v>
      </c>
      <c r="AD32" s="117">
        <v>0.33680555555555558</v>
      </c>
      <c r="AE32" s="113">
        <f>+Tabla1[[#This Row],[Meta programada]]</f>
        <v>0.35416666666666669</v>
      </c>
      <c r="AF32" s="116" t="s">
        <v>21</v>
      </c>
      <c r="AG32" s="116" t="s">
        <v>711</v>
      </c>
      <c r="AH32" s="116"/>
      <c r="AI32" s="126">
        <v>1</v>
      </c>
      <c r="AJ32" s="127" t="s">
        <v>710</v>
      </c>
      <c r="AK32" s="127" t="s">
        <v>710</v>
      </c>
      <c r="AL32" s="128">
        <v>0.34236111111111112</v>
      </c>
      <c r="AM32" s="130">
        <f>+AI32</f>
        <v>1</v>
      </c>
      <c r="AN32" s="127" t="s">
        <v>21</v>
      </c>
      <c r="AO32" s="124" t="s">
        <v>712</v>
      </c>
      <c r="AP32" s="124"/>
      <c r="AQ32" s="120">
        <f t="shared" si="2"/>
        <v>1</v>
      </c>
      <c r="AR32" s="116" t="s">
        <v>710</v>
      </c>
      <c r="AS32" s="116" t="s">
        <v>710</v>
      </c>
      <c r="AT32" s="117">
        <v>0.3840277777777778</v>
      </c>
      <c r="AU32" s="114">
        <f t="shared" si="1"/>
        <v>0.35416666666666669</v>
      </c>
      <c r="AV32" s="116" t="s">
        <v>18</v>
      </c>
      <c r="AW32" s="116" t="s">
        <v>713</v>
      </c>
      <c r="AX32" s="114"/>
    </row>
    <row r="33" spans="1:50" ht="181.5" x14ac:dyDescent="0.25">
      <c r="A33" s="72">
        <v>28</v>
      </c>
      <c r="B33" s="96" t="s">
        <v>592</v>
      </c>
      <c r="C33" s="86" t="s">
        <v>237</v>
      </c>
      <c r="D33" s="86" t="s">
        <v>238</v>
      </c>
      <c r="E33" s="87" t="s">
        <v>29</v>
      </c>
      <c r="F33" s="101" t="s">
        <v>279</v>
      </c>
      <c r="G33" s="95" t="s">
        <v>280</v>
      </c>
      <c r="H33" s="88" t="s">
        <v>39</v>
      </c>
      <c r="I33" s="97" t="s">
        <v>257</v>
      </c>
      <c r="J33" s="89">
        <v>1</v>
      </c>
      <c r="K33" s="97" t="s">
        <v>281</v>
      </c>
      <c r="L33" s="87" t="s">
        <v>35</v>
      </c>
      <c r="M33" s="95" t="s">
        <v>282</v>
      </c>
      <c r="N33" s="88" t="s">
        <v>37</v>
      </c>
      <c r="O33" s="95" t="s">
        <v>271</v>
      </c>
      <c r="P33" s="87" t="s">
        <v>272</v>
      </c>
      <c r="Q33" s="87" t="s">
        <v>39</v>
      </c>
      <c r="R33" s="87" t="s">
        <v>283</v>
      </c>
      <c r="S33" s="87" t="s">
        <v>284</v>
      </c>
      <c r="T33" s="87" t="s">
        <v>285</v>
      </c>
      <c r="U33" s="93" t="s">
        <v>249</v>
      </c>
      <c r="V33" s="88" t="s">
        <v>277</v>
      </c>
      <c r="W33" s="88" t="s">
        <v>278</v>
      </c>
      <c r="X33" s="88" t="s">
        <v>252</v>
      </c>
      <c r="Y33" s="88" t="s">
        <v>253</v>
      </c>
      <c r="Z33" s="91">
        <v>1</v>
      </c>
      <c r="AA33" s="120">
        <f>+Tabla1[[#This Row],[Meta programada]]</f>
        <v>1</v>
      </c>
      <c r="AB33" s="116">
        <v>2738</v>
      </c>
      <c r="AC33" s="116">
        <v>2738</v>
      </c>
      <c r="AD33" s="117">
        <f>AB33/AC33</f>
        <v>1</v>
      </c>
      <c r="AE33" s="113">
        <f>+Tabla1[[#This Row],[Meta programada]]</f>
        <v>1</v>
      </c>
      <c r="AF33" s="116" t="s">
        <v>21</v>
      </c>
      <c r="AG33" s="116" t="s">
        <v>714</v>
      </c>
      <c r="AH33" s="116"/>
      <c r="AI33" s="126">
        <v>1</v>
      </c>
      <c r="AJ33" s="127">
        <v>3174</v>
      </c>
      <c r="AK33" s="127">
        <v>3174</v>
      </c>
      <c r="AL33" s="128">
        <f>AJ33/AK33</f>
        <v>1</v>
      </c>
      <c r="AM33" s="130">
        <f>+AI33</f>
        <v>1</v>
      </c>
      <c r="AN33" s="127" t="s">
        <v>21</v>
      </c>
      <c r="AO33" s="124" t="s">
        <v>715</v>
      </c>
      <c r="AP33" s="124"/>
      <c r="AQ33" s="120">
        <f t="shared" si="2"/>
        <v>1</v>
      </c>
      <c r="AR33" s="116">
        <v>2571</v>
      </c>
      <c r="AS33" s="116">
        <v>2571</v>
      </c>
      <c r="AT33" s="117">
        <f>AR33/AS33</f>
        <v>1</v>
      </c>
      <c r="AU33" s="114">
        <f t="shared" si="1"/>
        <v>1</v>
      </c>
      <c r="AV33" s="116" t="s">
        <v>21</v>
      </c>
      <c r="AW33" s="116" t="s">
        <v>716</v>
      </c>
      <c r="AX33" s="114"/>
    </row>
    <row r="34" spans="1:50" ht="99" x14ac:dyDescent="0.25">
      <c r="A34" s="72">
        <v>29</v>
      </c>
      <c r="B34" s="96" t="s">
        <v>595</v>
      </c>
      <c r="C34" s="86" t="s">
        <v>286</v>
      </c>
      <c r="D34" s="86" t="s">
        <v>287</v>
      </c>
      <c r="E34" s="87" t="s">
        <v>71</v>
      </c>
      <c r="F34" s="101" t="s">
        <v>565</v>
      </c>
      <c r="G34" s="95" t="s">
        <v>566</v>
      </c>
      <c r="H34" s="88" t="s">
        <v>32</v>
      </c>
      <c r="I34" s="97" t="s">
        <v>33</v>
      </c>
      <c r="J34" s="89">
        <v>0.8</v>
      </c>
      <c r="K34" s="97" t="s">
        <v>567</v>
      </c>
      <c r="L34" s="87" t="s">
        <v>35</v>
      </c>
      <c r="M34" s="95" t="s">
        <v>568</v>
      </c>
      <c r="N34" s="88" t="s">
        <v>37</v>
      </c>
      <c r="O34" s="95" t="s">
        <v>569</v>
      </c>
      <c r="P34" s="87" t="s">
        <v>32</v>
      </c>
      <c r="Q34" s="87" t="s">
        <v>32</v>
      </c>
      <c r="R34" s="87" t="s">
        <v>570</v>
      </c>
      <c r="S34" s="87" t="s">
        <v>571</v>
      </c>
      <c r="T34" s="87" t="s">
        <v>572</v>
      </c>
      <c r="U34" s="93" t="s">
        <v>538</v>
      </c>
      <c r="V34" s="88" t="s">
        <v>290</v>
      </c>
      <c r="W34" s="88" t="s">
        <v>573</v>
      </c>
      <c r="X34" s="88" t="s">
        <v>291</v>
      </c>
      <c r="Y34" s="88" t="s">
        <v>292</v>
      </c>
      <c r="Z34" s="91">
        <v>0.8</v>
      </c>
      <c r="AA34" s="120">
        <f>+Tabla1[[#This Row],[Meta programada]]</f>
        <v>0.8</v>
      </c>
      <c r="AB34" s="116" t="s">
        <v>710</v>
      </c>
      <c r="AC34" s="116" t="s">
        <v>710</v>
      </c>
      <c r="AD34" s="117" t="s">
        <v>710</v>
      </c>
      <c r="AE34" s="116" t="s">
        <v>710</v>
      </c>
      <c r="AF34" s="116" t="s">
        <v>710</v>
      </c>
      <c r="AG34" s="116" t="s">
        <v>710</v>
      </c>
      <c r="AH34" s="116" t="s">
        <v>710</v>
      </c>
      <c r="AI34" s="126" t="s">
        <v>710</v>
      </c>
      <c r="AJ34" s="127" t="s">
        <v>710</v>
      </c>
      <c r="AK34" s="127" t="s">
        <v>710</v>
      </c>
      <c r="AL34" s="128" t="s">
        <v>710</v>
      </c>
      <c r="AM34" s="127" t="s">
        <v>710</v>
      </c>
      <c r="AN34" s="127" t="s">
        <v>710</v>
      </c>
      <c r="AO34" s="124" t="s">
        <v>710</v>
      </c>
      <c r="AP34" s="124"/>
      <c r="AQ34" s="120" t="str">
        <f t="shared" si="2"/>
        <v>N/A</v>
      </c>
      <c r="AR34" s="116">
        <v>80</v>
      </c>
      <c r="AS34" s="116">
        <v>120</v>
      </c>
      <c r="AT34" s="117">
        <f>AR34/AS34</f>
        <v>0.66666666666666663</v>
      </c>
      <c r="AU34" s="114" t="str">
        <f t="shared" si="1"/>
        <v>N/A</v>
      </c>
      <c r="AV34" s="116" t="s">
        <v>20</v>
      </c>
      <c r="AW34" s="116" t="s">
        <v>739</v>
      </c>
      <c r="AX34" s="114"/>
    </row>
    <row r="35" spans="1:50" ht="99" x14ac:dyDescent="0.25">
      <c r="A35" s="72">
        <v>30</v>
      </c>
      <c r="B35" s="96" t="s">
        <v>595</v>
      </c>
      <c r="C35" s="86" t="s">
        <v>293</v>
      </c>
      <c r="D35" s="86" t="s">
        <v>287</v>
      </c>
      <c r="E35" s="87" t="s">
        <v>29</v>
      </c>
      <c r="F35" s="101" t="s">
        <v>523</v>
      </c>
      <c r="G35" s="95" t="s">
        <v>294</v>
      </c>
      <c r="H35" s="88" t="s">
        <v>74</v>
      </c>
      <c r="I35" s="97" t="s">
        <v>33</v>
      </c>
      <c r="J35" s="89">
        <v>13</v>
      </c>
      <c r="K35" s="97" t="s">
        <v>295</v>
      </c>
      <c r="L35" s="87" t="s">
        <v>35</v>
      </c>
      <c r="M35" s="95" t="s">
        <v>524</v>
      </c>
      <c r="N35" s="88" t="s">
        <v>596</v>
      </c>
      <c r="O35" s="95" t="s">
        <v>296</v>
      </c>
      <c r="P35" s="87" t="s">
        <v>74</v>
      </c>
      <c r="Q35" s="87" t="s">
        <v>74</v>
      </c>
      <c r="R35" s="87" t="s">
        <v>525</v>
      </c>
      <c r="S35" s="87" t="s">
        <v>526</v>
      </c>
      <c r="T35" s="87" t="s">
        <v>527</v>
      </c>
      <c r="U35" s="93" t="s">
        <v>528</v>
      </c>
      <c r="V35" s="88" t="s">
        <v>298</v>
      </c>
      <c r="W35" s="88" t="s">
        <v>299</v>
      </c>
      <c r="X35" s="88" t="s">
        <v>300</v>
      </c>
      <c r="Y35" s="88" t="s">
        <v>301</v>
      </c>
      <c r="Z35" s="91">
        <v>13</v>
      </c>
      <c r="AA35" s="120">
        <f>+Tabla1[[#This Row],[Meta programada]]</f>
        <v>13</v>
      </c>
      <c r="AB35" s="116" t="s">
        <v>710</v>
      </c>
      <c r="AC35" s="116" t="s">
        <v>710</v>
      </c>
      <c r="AD35" s="117" t="s">
        <v>710</v>
      </c>
      <c r="AE35" s="116" t="s">
        <v>710</v>
      </c>
      <c r="AF35" s="116" t="s">
        <v>710</v>
      </c>
      <c r="AG35" s="116" t="s">
        <v>710</v>
      </c>
      <c r="AH35" s="116" t="s">
        <v>710</v>
      </c>
      <c r="AI35" s="126" t="s">
        <v>710</v>
      </c>
      <c r="AJ35" s="127" t="s">
        <v>710</v>
      </c>
      <c r="AK35" s="127" t="s">
        <v>710</v>
      </c>
      <c r="AL35" s="128" t="s">
        <v>710</v>
      </c>
      <c r="AM35" s="127" t="s">
        <v>710</v>
      </c>
      <c r="AN35" s="127" t="s">
        <v>710</v>
      </c>
      <c r="AO35" s="124" t="s">
        <v>710</v>
      </c>
      <c r="AP35" s="124"/>
      <c r="AQ35" s="120" t="str">
        <f t="shared" si="2"/>
        <v>N/A</v>
      </c>
      <c r="AR35" s="116">
        <v>403</v>
      </c>
      <c r="AS35" s="116">
        <v>22.32</v>
      </c>
      <c r="AT35" s="117">
        <f>AR35/AS35</f>
        <v>18.055555555555554</v>
      </c>
      <c r="AU35" s="114" t="str">
        <f t="shared" si="1"/>
        <v>N/A</v>
      </c>
      <c r="AV35" s="116" t="s">
        <v>736</v>
      </c>
      <c r="AW35" s="116" t="s">
        <v>740</v>
      </c>
      <c r="AX35" s="114"/>
    </row>
    <row r="36" spans="1:50" ht="99" x14ac:dyDescent="0.25">
      <c r="A36" s="72">
        <v>31</v>
      </c>
      <c r="B36" s="96" t="s">
        <v>595</v>
      </c>
      <c r="C36" s="86" t="s">
        <v>293</v>
      </c>
      <c r="D36" s="86" t="s">
        <v>287</v>
      </c>
      <c r="E36" s="87" t="s">
        <v>29</v>
      </c>
      <c r="F36" s="101" t="s">
        <v>309</v>
      </c>
      <c r="G36" s="95" t="s">
        <v>310</v>
      </c>
      <c r="H36" s="88" t="s">
        <v>39</v>
      </c>
      <c r="I36" s="97" t="s">
        <v>33</v>
      </c>
      <c r="J36" s="89">
        <v>10</v>
      </c>
      <c r="K36" s="97" t="s">
        <v>311</v>
      </c>
      <c r="L36" s="87" t="s">
        <v>66</v>
      </c>
      <c r="M36" s="95" t="s">
        <v>602</v>
      </c>
      <c r="N36" s="88" t="s">
        <v>596</v>
      </c>
      <c r="O36" s="95" t="s">
        <v>312</v>
      </c>
      <c r="P36" s="87" t="s">
        <v>39</v>
      </c>
      <c r="Q36" s="87" t="s">
        <v>39</v>
      </c>
      <c r="R36" s="87" t="s">
        <v>529</v>
      </c>
      <c r="S36" s="87" t="s">
        <v>530</v>
      </c>
      <c r="T36" s="87" t="s">
        <v>531</v>
      </c>
      <c r="U36" s="93" t="s">
        <v>532</v>
      </c>
      <c r="V36" s="88" t="s">
        <v>298</v>
      </c>
      <c r="W36" s="88" t="s">
        <v>299</v>
      </c>
      <c r="X36" s="88" t="s">
        <v>300</v>
      </c>
      <c r="Y36" s="88" t="s">
        <v>301</v>
      </c>
      <c r="Z36" s="91">
        <v>10</v>
      </c>
      <c r="AA36" s="120">
        <f>+Tabla1[[#This Row],[Meta programada]]</f>
        <v>10</v>
      </c>
      <c r="AB36" s="116" t="s">
        <v>710</v>
      </c>
      <c r="AC36" s="116" t="s">
        <v>710</v>
      </c>
      <c r="AD36" s="117" t="s">
        <v>710</v>
      </c>
      <c r="AE36" s="116" t="s">
        <v>710</v>
      </c>
      <c r="AF36" s="116" t="s">
        <v>710</v>
      </c>
      <c r="AG36" s="116" t="s">
        <v>710</v>
      </c>
      <c r="AH36" s="116" t="s">
        <v>710</v>
      </c>
      <c r="AI36" s="126" t="s">
        <v>710</v>
      </c>
      <c r="AJ36" s="127" t="s">
        <v>710</v>
      </c>
      <c r="AK36" s="127" t="s">
        <v>710</v>
      </c>
      <c r="AL36" s="128" t="s">
        <v>710</v>
      </c>
      <c r="AM36" s="127" t="s">
        <v>710</v>
      </c>
      <c r="AN36" s="127" t="s">
        <v>710</v>
      </c>
      <c r="AO36" s="124" t="s">
        <v>710</v>
      </c>
      <c r="AP36" s="124"/>
      <c r="AQ36" s="120" t="str">
        <f t="shared" si="2"/>
        <v>N/A</v>
      </c>
      <c r="AR36" s="116">
        <v>10</v>
      </c>
      <c r="AS36" s="116">
        <v>0</v>
      </c>
      <c r="AT36" s="117">
        <v>0</v>
      </c>
      <c r="AU36" s="114" t="str">
        <f t="shared" si="1"/>
        <v>N/A</v>
      </c>
      <c r="AV36" s="116">
        <v>0</v>
      </c>
      <c r="AW36" s="116" t="s">
        <v>741</v>
      </c>
      <c r="AX36" s="114"/>
    </row>
    <row r="37" spans="1:50" ht="132" x14ac:dyDescent="0.25">
      <c r="A37" s="72">
        <v>32</v>
      </c>
      <c r="B37" s="96" t="s">
        <v>595</v>
      </c>
      <c r="C37" s="86" t="s">
        <v>313</v>
      </c>
      <c r="D37" s="86" t="s">
        <v>287</v>
      </c>
      <c r="E37" s="87" t="s">
        <v>29</v>
      </c>
      <c r="F37" s="101" t="s">
        <v>314</v>
      </c>
      <c r="G37" s="95" t="s">
        <v>315</v>
      </c>
      <c r="H37" s="88" t="s">
        <v>32</v>
      </c>
      <c r="I37" s="97" t="s">
        <v>316</v>
      </c>
      <c r="J37" s="89">
        <v>0.9</v>
      </c>
      <c r="K37" s="97" t="s">
        <v>317</v>
      </c>
      <c r="L37" s="87" t="s">
        <v>66</v>
      </c>
      <c r="M37" s="95" t="s">
        <v>318</v>
      </c>
      <c r="N37" s="88" t="s">
        <v>37</v>
      </c>
      <c r="O37" s="95" t="s">
        <v>319</v>
      </c>
      <c r="P37" s="87" t="s">
        <v>86</v>
      </c>
      <c r="Q37" s="87" t="s">
        <v>245</v>
      </c>
      <c r="R37" s="87" t="s">
        <v>320</v>
      </c>
      <c r="S37" s="87" t="s">
        <v>321</v>
      </c>
      <c r="T37" s="87" t="s">
        <v>322</v>
      </c>
      <c r="U37" s="93" t="s">
        <v>323</v>
      </c>
      <c r="V37" s="88" t="s">
        <v>324</v>
      </c>
      <c r="W37" s="88" t="s">
        <v>325</v>
      </c>
      <c r="X37" s="88" t="s">
        <v>325</v>
      </c>
      <c r="Y37" s="88" t="s">
        <v>326</v>
      </c>
      <c r="Z37" s="91">
        <v>0.9</v>
      </c>
      <c r="AA37" s="120">
        <f>+Tabla1[[#This Row],[Meta programada]]</f>
        <v>0.9</v>
      </c>
      <c r="AB37" s="116" t="s">
        <v>710</v>
      </c>
      <c r="AC37" s="116" t="s">
        <v>710</v>
      </c>
      <c r="AD37" s="117" t="s">
        <v>710</v>
      </c>
      <c r="AE37" s="116" t="s">
        <v>710</v>
      </c>
      <c r="AF37" s="116" t="s">
        <v>710</v>
      </c>
      <c r="AG37" s="116" t="s">
        <v>710</v>
      </c>
      <c r="AH37" s="116" t="s">
        <v>710</v>
      </c>
      <c r="AI37" s="126" t="s">
        <v>710</v>
      </c>
      <c r="AJ37" s="127" t="s">
        <v>710</v>
      </c>
      <c r="AK37" s="127" t="s">
        <v>710</v>
      </c>
      <c r="AL37" s="128" t="s">
        <v>710</v>
      </c>
      <c r="AM37" s="127" t="s">
        <v>710</v>
      </c>
      <c r="AN37" s="127" t="s">
        <v>710</v>
      </c>
      <c r="AO37" s="124" t="s">
        <v>710</v>
      </c>
      <c r="AP37" s="124"/>
      <c r="AQ37" s="120" t="str">
        <f t="shared" si="2"/>
        <v>N/A</v>
      </c>
      <c r="AR37" s="116">
        <v>0.99299999999999999</v>
      </c>
      <c r="AS37" s="116"/>
      <c r="AT37" s="117">
        <v>0.99299999999999999</v>
      </c>
      <c r="AU37" s="114" t="str">
        <f t="shared" si="1"/>
        <v>N/A</v>
      </c>
      <c r="AV37" s="116" t="s">
        <v>537</v>
      </c>
      <c r="AW37" s="116" t="s">
        <v>742</v>
      </c>
      <c r="AX37" s="114"/>
    </row>
    <row r="38" spans="1:50" ht="99" x14ac:dyDescent="0.25">
      <c r="A38" s="72">
        <v>33</v>
      </c>
      <c r="B38" s="96" t="s">
        <v>595</v>
      </c>
      <c r="C38" s="86" t="s">
        <v>313</v>
      </c>
      <c r="D38" s="86" t="s">
        <v>287</v>
      </c>
      <c r="E38" s="87" t="s">
        <v>71</v>
      </c>
      <c r="F38" s="101" t="s">
        <v>327</v>
      </c>
      <c r="G38" s="95" t="s">
        <v>328</v>
      </c>
      <c r="H38" s="88" t="s">
        <v>32</v>
      </c>
      <c r="I38" s="97" t="s">
        <v>329</v>
      </c>
      <c r="J38" s="89">
        <v>1</v>
      </c>
      <c r="K38" s="97" t="s">
        <v>330</v>
      </c>
      <c r="L38" s="87" t="s">
        <v>66</v>
      </c>
      <c r="M38" s="95" t="s">
        <v>331</v>
      </c>
      <c r="N38" s="88" t="s">
        <v>37</v>
      </c>
      <c r="O38" s="95" t="s">
        <v>332</v>
      </c>
      <c r="P38" s="87" t="s">
        <v>86</v>
      </c>
      <c r="Q38" s="87" t="s">
        <v>333</v>
      </c>
      <c r="R38" s="87" t="s">
        <v>334</v>
      </c>
      <c r="S38" s="87" t="s">
        <v>335</v>
      </c>
      <c r="T38" s="87" t="s">
        <v>336</v>
      </c>
      <c r="U38" s="93" t="s">
        <v>323</v>
      </c>
      <c r="V38" s="88" t="s">
        <v>337</v>
      </c>
      <c r="W38" s="88" t="s">
        <v>325</v>
      </c>
      <c r="X38" s="88" t="s">
        <v>325</v>
      </c>
      <c r="Y38" s="88" t="s">
        <v>326</v>
      </c>
      <c r="Z38" s="91">
        <v>1</v>
      </c>
      <c r="AA38" s="120">
        <f>+Tabla1[[#This Row],[Meta programada]]</f>
        <v>1</v>
      </c>
      <c r="AB38" s="116" t="s">
        <v>710</v>
      </c>
      <c r="AC38" s="116" t="s">
        <v>710</v>
      </c>
      <c r="AD38" s="117" t="s">
        <v>710</v>
      </c>
      <c r="AE38" s="116" t="s">
        <v>710</v>
      </c>
      <c r="AF38" s="116" t="s">
        <v>710</v>
      </c>
      <c r="AG38" s="116" t="s">
        <v>710</v>
      </c>
      <c r="AH38" s="116" t="s">
        <v>710</v>
      </c>
      <c r="AI38" s="126" t="s">
        <v>710</v>
      </c>
      <c r="AJ38" s="127" t="s">
        <v>710</v>
      </c>
      <c r="AK38" s="127" t="s">
        <v>710</v>
      </c>
      <c r="AL38" s="128" t="s">
        <v>710</v>
      </c>
      <c r="AM38" s="127" t="s">
        <v>710</v>
      </c>
      <c r="AN38" s="127" t="s">
        <v>710</v>
      </c>
      <c r="AO38" s="124" t="s">
        <v>710</v>
      </c>
      <c r="AP38" s="124"/>
      <c r="AQ38" s="120" t="str">
        <f t="shared" si="2"/>
        <v>N/A</v>
      </c>
      <c r="AR38" s="116">
        <v>103</v>
      </c>
      <c r="AS38" s="116">
        <f>33+35+54</f>
        <v>122</v>
      </c>
      <c r="AT38" s="117">
        <f>AR38/AS38</f>
        <v>0.84426229508196726</v>
      </c>
      <c r="AU38" s="114" t="str">
        <f t="shared" si="1"/>
        <v>N/A</v>
      </c>
      <c r="AV38" s="116" t="s">
        <v>537</v>
      </c>
      <c r="AW38" s="116" t="s">
        <v>743</v>
      </c>
      <c r="AX38" s="114"/>
    </row>
    <row r="39" spans="1:50" ht="99" x14ac:dyDescent="0.25">
      <c r="A39" s="72">
        <v>34</v>
      </c>
      <c r="B39" s="96" t="s">
        <v>595</v>
      </c>
      <c r="C39" s="86" t="s">
        <v>313</v>
      </c>
      <c r="D39" s="86" t="s">
        <v>287</v>
      </c>
      <c r="E39" s="87" t="s">
        <v>71</v>
      </c>
      <c r="F39" s="101" t="s">
        <v>338</v>
      </c>
      <c r="G39" s="95" t="s">
        <v>339</v>
      </c>
      <c r="H39" s="88" t="s">
        <v>32</v>
      </c>
      <c r="I39" s="97" t="s">
        <v>340</v>
      </c>
      <c r="J39" s="89">
        <v>0.9</v>
      </c>
      <c r="K39" s="97" t="s">
        <v>341</v>
      </c>
      <c r="L39" s="87" t="s">
        <v>35</v>
      </c>
      <c r="M39" s="95" t="s">
        <v>318</v>
      </c>
      <c r="N39" s="88" t="s">
        <v>37</v>
      </c>
      <c r="O39" s="95" t="s">
        <v>342</v>
      </c>
      <c r="P39" s="87" t="s">
        <v>39</v>
      </c>
      <c r="Q39" s="87" t="s">
        <v>32</v>
      </c>
      <c r="R39" s="87" t="s">
        <v>320</v>
      </c>
      <c r="S39" s="87" t="s">
        <v>343</v>
      </c>
      <c r="T39" s="87" t="s">
        <v>344</v>
      </c>
      <c r="U39" s="93" t="s">
        <v>345</v>
      </c>
      <c r="V39" s="88" t="s">
        <v>346</v>
      </c>
      <c r="W39" s="88" t="s">
        <v>325</v>
      </c>
      <c r="X39" s="88" t="s">
        <v>325</v>
      </c>
      <c r="Y39" s="88" t="s">
        <v>326</v>
      </c>
      <c r="Z39" s="91">
        <v>0.9</v>
      </c>
      <c r="AA39" s="120">
        <f>+Tabla1[[#This Row],[Meta programada]]</f>
        <v>0.9</v>
      </c>
      <c r="AB39" s="116" t="s">
        <v>710</v>
      </c>
      <c r="AC39" s="116" t="s">
        <v>710</v>
      </c>
      <c r="AD39" s="117" t="s">
        <v>710</v>
      </c>
      <c r="AE39" s="116" t="s">
        <v>710</v>
      </c>
      <c r="AF39" s="116" t="s">
        <v>710</v>
      </c>
      <c r="AG39" s="116" t="s">
        <v>710</v>
      </c>
      <c r="AH39" s="116" t="s">
        <v>710</v>
      </c>
      <c r="AI39" s="126" t="s">
        <v>710</v>
      </c>
      <c r="AJ39" s="127" t="s">
        <v>710</v>
      </c>
      <c r="AK39" s="127" t="s">
        <v>710</v>
      </c>
      <c r="AL39" s="128" t="s">
        <v>710</v>
      </c>
      <c r="AM39" s="127" t="s">
        <v>710</v>
      </c>
      <c r="AN39" s="127" t="s">
        <v>710</v>
      </c>
      <c r="AO39" s="124" t="s">
        <v>710</v>
      </c>
      <c r="AP39" s="124"/>
      <c r="AQ39" s="120" t="str">
        <f t="shared" si="2"/>
        <v>N/A</v>
      </c>
      <c r="AR39" s="116">
        <v>0.87329999999999997</v>
      </c>
      <c r="AS39" s="116"/>
      <c r="AT39" s="117">
        <v>0.87329999999999997</v>
      </c>
      <c r="AU39" s="114" t="str">
        <f t="shared" si="1"/>
        <v>N/A</v>
      </c>
      <c r="AV39" s="116" t="s">
        <v>537</v>
      </c>
      <c r="AW39" s="116" t="s">
        <v>744</v>
      </c>
      <c r="AX39" s="114"/>
    </row>
    <row r="40" spans="1:50" ht="210" x14ac:dyDescent="0.25">
      <c r="A40" s="72">
        <v>35</v>
      </c>
      <c r="B40" s="96" t="s">
        <v>595</v>
      </c>
      <c r="C40" s="86" t="s">
        <v>574</v>
      </c>
      <c r="D40" s="86" t="s">
        <v>287</v>
      </c>
      <c r="E40" s="87" t="s">
        <v>29</v>
      </c>
      <c r="F40" s="101" t="s">
        <v>575</v>
      </c>
      <c r="G40" s="95" t="s">
        <v>576</v>
      </c>
      <c r="H40" s="88" t="s">
        <v>32</v>
      </c>
      <c r="I40" s="97" t="s">
        <v>33</v>
      </c>
      <c r="J40" s="89">
        <v>1</v>
      </c>
      <c r="K40" s="97" t="s">
        <v>304</v>
      </c>
      <c r="L40" s="87" t="s">
        <v>35</v>
      </c>
      <c r="M40" s="95" t="s">
        <v>577</v>
      </c>
      <c r="N40" s="88" t="s">
        <v>37</v>
      </c>
      <c r="O40" s="95" t="s">
        <v>578</v>
      </c>
      <c r="P40" s="87" t="s">
        <v>32</v>
      </c>
      <c r="Q40" s="87" t="s">
        <v>32</v>
      </c>
      <c r="R40" s="87" t="s">
        <v>297</v>
      </c>
      <c r="S40" s="87" t="s">
        <v>579</v>
      </c>
      <c r="T40" s="87" t="s">
        <v>308</v>
      </c>
      <c r="U40" s="93">
        <v>1</v>
      </c>
      <c r="V40" s="88" t="s">
        <v>350</v>
      </c>
      <c r="W40" s="88" t="s">
        <v>351</v>
      </c>
      <c r="X40" s="88" t="s">
        <v>352</v>
      </c>
      <c r="Y40" s="88" t="s">
        <v>591</v>
      </c>
      <c r="Z40" s="91">
        <v>1</v>
      </c>
      <c r="AA40" s="120">
        <f>+Tabla1[[#This Row],[Meta programada]]</f>
        <v>1</v>
      </c>
      <c r="AB40" s="116" t="s">
        <v>710</v>
      </c>
      <c r="AC40" s="116" t="s">
        <v>710</v>
      </c>
      <c r="AD40" s="117" t="s">
        <v>710</v>
      </c>
      <c r="AE40" s="116" t="s">
        <v>710</v>
      </c>
      <c r="AF40" s="116" t="s">
        <v>710</v>
      </c>
      <c r="AG40" s="116" t="s">
        <v>710</v>
      </c>
      <c r="AH40" s="116" t="s">
        <v>710</v>
      </c>
      <c r="AI40" s="126" t="s">
        <v>710</v>
      </c>
      <c r="AJ40" s="127" t="s">
        <v>710</v>
      </c>
      <c r="AK40" s="127" t="s">
        <v>710</v>
      </c>
      <c r="AL40" s="128" t="s">
        <v>710</v>
      </c>
      <c r="AM40" s="127" t="s">
        <v>710</v>
      </c>
      <c r="AN40" s="127" t="s">
        <v>710</v>
      </c>
      <c r="AO40" s="124" t="s">
        <v>710</v>
      </c>
      <c r="AP40" s="124"/>
      <c r="AQ40" s="120" t="str">
        <f t="shared" si="2"/>
        <v>N/A</v>
      </c>
      <c r="AR40" s="116">
        <v>23</v>
      </c>
      <c r="AS40" s="116">
        <v>23</v>
      </c>
      <c r="AT40" s="117">
        <f>+AR40/AS40</f>
        <v>1</v>
      </c>
      <c r="AU40" s="114" t="str">
        <f t="shared" si="1"/>
        <v>N/A</v>
      </c>
      <c r="AV40" s="116" t="s">
        <v>737</v>
      </c>
      <c r="AW40" s="116" t="s">
        <v>745</v>
      </c>
      <c r="AX40" s="114"/>
    </row>
    <row r="41" spans="1:50" ht="99" x14ac:dyDescent="0.25">
      <c r="A41" s="72">
        <v>36</v>
      </c>
      <c r="B41" s="96" t="s">
        <v>595</v>
      </c>
      <c r="C41" s="86" t="s">
        <v>355</v>
      </c>
      <c r="D41" s="86" t="s">
        <v>287</v>
      </c>
      <c r="E41" s="87" t="s">
        <v>29</v>
      </c>
      <c r="F41" s="101" t="s">
        <v>356</v>
      </c>
      <c r="G41" s="95" t="s">
        <v>357</v>
      </c>
      <c r="H41" s="88" t="s">
        <v>39</v>
      </c>
      <c r="I41" s="97" t="s">
        <v>358</v>
      </c>
      <c r="J41" s="89">
        <v>0.01</v>
      </c>
      <c r="K41" s="97" t="s">
        <v>359</v>
      </c>
      <c r="L41" s="87" t="s">
        <v>35</v>
      </c>
      <c r="M41" s="95" t="s">
        <v>360</v>
      </c>
      <c r="N41" s="88" t="s">
        <v>37</v>
      </c>
      <c r="O41" s="95" t="s">
        <v>361</v>
      </c>
      <c r="P41" s="87" t="s">
        <v>39</v>
      </c>
      <c r="Q41" s="87" t="s">
        <v>39</v>
      </c>
      <c r="R41" s="87" t="s">
        <v>362</v>
      </c>
      <c r="S41" s="87" t="s">
        <v>363</v>
      </c>
      <c r="T41" s="87">
        <v>0.01</v>
      </c>
      <c r="U41" s="93" t="s">
        <v>349</v>
      </c>
      <c r="V41" s="88" t="s">
        <v>364</v>
      </c>
      <c r="W41" s="88" t="s">
        <v>365</v>
      </c>
      <c r="X41" s="88" t="s">
        <v>365</v>
      </c>
      <c r="Y41" s="88" t="s">
        <v>366</v>
      </c>
      <c r="Z41" s="91">
        <v>0.01</v>
      </c>
      <c r="AA41" s="120">
        <f>+Tabla1[[#This Row],[Meta programada]]</f>
        <v>0.01</v>
      </c>
      <c r="AB41" s="116">
        <v>0</v>
      </c>
      <c r="AC41" s="116">
        <v>325</v>
      </c>
      <c r="AD41" s="117">
        <f>+AB41/AC41</f>
        <v>0</v>
      </c>
      <c r="AE41" s="116" t="s">
        <v>349</v>
      </c>
      <c r="AF41" s="116" t="s">
        <v>537</v>
      </c>
      <c r="AG41" s="116" t="s">
        <v>720</v>
      </c>
      <c r="AH41" s="116"/>
      <c r="AI41" s="126">
        <v>0.01</v>
      </c>
      <c r="AJ41" s="127">
        <v>0</v>
      </c>
      <c r="AK41" s="127">
        <v>382</v>
      </c>
      <c r="AL41" s="128">
        <f>+AJ41/AK41</f>
        <v>0</v>
      </c>
      <c r="AM41" s="127" t="s">
        <v>349</v>
      </c>
      <c r="AN41" s="127" t="s">
        <v>537</v>
      </c>
      <c r="AO41" s="124" t="s">
        <v>730</v>
      </c>
      <c r="AP41" s="124"/>
      <c r="AQ41" s="120">
        <f t="shared" si="2"/>
        <v>0.01</v>
      </c>
      <c r="AR41" s="116">
        <v>0</v>
      </c>
      <c r="AS41" s="116">
        <v>351</v>
      </c>
      <c r="AT41" s="117">
        <f t="shared" ref="AT41:AT46" si="3">+AR41/AS41</f>
        <v>0</v>
      </c>
      <c r="AU41" s="114" t="str">
        <f t="shared" si="1"/>
        <v>&lt;1%</v>
      </c>
      <c r="AV41" s="116" t="s">
        <v>537</v>
      </c>
      <c r="AW41" s="116" t="s">
        <v>746</v>
      </c>
      <c r="AX41" s="114"/>
    </row>
    <row r="42" spans="1:50" ht="99" x14ac:dyDescent="0.25">
      <c r="A42" s="72">
        <v>37</v>
      </c>
      <c r="B42" s="96" t="s">
        <v>595</v>
      </c>
      <c r="C42" s="86" t="s">
        <v>355</v>
      </c>
      <c r="D42" s="86" t="s">
        <v>287</v>
      </c>
      <c r="E42" s="87" t="s">
        <v>29</v>
      </c>
      <c r="F42" s="101" t="s">
        <v>367</v>
      </c>
      <c r="G42" s="95" t="s">
        <v>368</v>
      </c>
      <c r="H42" s="88" t="s">
        <v>39</v>
      </c>
      <c r="I42" s="97" t="s">
        <v>358</v>
      </c>
      <c r="J42" s="89">
        <v>0.01</v>
      </c>
      <c r="K42" s="97" t="s">
        <v>359</v>
      </c>
      <c r="L42" s="87" t="s">
        <v>35</v>
      </c>
      <c r="M42" s="95" t="s">
        <v>369</v>
      </c>
      <c r="N42" s="88" t="s">
        <v>37</v>
      </c>
      <c r="O42" s="95" t="s">
        <v>370</v>
      </c>
      <c r="P42" s="87" t="s">
        <v>39</v>
      </c>
      <c r="Q42" s="87" t="s">
        <v>39</v>
      </c>
      <c r="R42" s="87" t="s">
        <v>362</v>
      </c>
      <c r="S42" s="87" t="s">
        <v>363</v>
      </c>
      <c r="T42" s="87">
        <v>0.01</v>
      </c>
      <c r="U42" s="93" t="s">
        <v>349</v>
      </c>
      <c r="V42" s="88" t="s">
        <v>364</v>
      </c>
      <c r="W42" s="88" t="s">
        <v>365</v>
      </c>
      <c r="X42" s="88" t="s">
        <v>365</v>
      </c>
      <c r="Y42" s="88" t="s">
        <v>371</v>
      </c>
      <c r="Z42" s="91">
        <v>0.01</v>
      </c>
      <c r="AA42" s="120">
        <f>+Tabla1[[#This Row],[Meta programada]]</f>
        <v>0.01</v>
      </c>
      <c r="AB42" s="116">
        <v>0</v>
      </c>
      <c r="AC42" s="116">
        <v>325</v>
      </c>
      <c r="AD42" s="117">
        <f>+AB42/AC42</f>
        <v>0</v>
      </c>
      <c r="AE42" s="116" t="s">
        <v>349</v>
      </c>
      <c r="AF42" s="116" t="s">
        <v>537</v>
      </c>
      <c r="AG42" s="116" t="s">
        <v>721</v>
      </c>
      <c r="AH42" s="116"/>
      <c r="AI42" s="126">
        <v>0.01</v>
      </c>
      <c r="AJ42" s="127">
        <v>1</v>
      </c>
      <c r="AK42" s="127">
        <v>382</v>
      </c>
      <c r="AL42" s="128">
        <f>+AJ42/AK42</f>
        <v>2.617801047120419E-3</v>
      </c>
      <c r="AM42" s="127" t="s">
        <v>349</v>
      </c>
      <c r="AN42" s="127" t="s">
        <v>537</v>
      </c>
      <c r="AO42" s="124" t="s">
        <v>731</v>
      </c>
      <c r="AP42" s="124"/>
      <c r="AQ42" s="120">
        <f t="shared" si="2"/>
        <v>0.01</v>
      </c>
      <c r="AR42" s="116">
        <v>0</v>
      </c>
      <c r="AS42" s="116">
        <v>351</v>
      </c>
      <c r="AT42" s="117">
        <f t="shared" si="3"/>
        <v>0</v>
      </c>
      <c r="AU42" s="114" t="str">
        <f t="shared" si="1"/>
        <v>&lt;1%</v>
      </c>
      <c r="AV42" s="116" t="s">
        <v>537</v>
      </c>
      <c r="AW42" s="116" t="s">
        <v>747</v>
      </c>
      <c r="AX42" s="114"/>
    </row>
    <row r="43" spans="1:50" ht="132" x14ac:dyDescent="0.25">
      <c r="A43" s="72">
        <v>38</v>
      </c>
      <c r="B43" s="96" t="s">
        <v>595</v>
      </c>
      <c r="C43" s="86" t="s">
        <v>355</v>
      </c>
      <c r="D43" s="86" t="s">
        <v>287</v>
      </c>
      <c r="E43" s="87" t="s">
        <v>71</v>
      </c>
      <c r="F43" s="101" t="s">
        <v>372</v>
      </c>
      <c r="G43" s="95" t="s">
        <v>373</v>
      </c>
      <c r="H43" s="88" t="s">
        <v>32</v>
      </c>
      <c r="I43" s="97" t="s">
        <v>374</v>
      </c>
      <c r="J43" s="89">
        <v>0.9</v>
      </c>
      <c r="K43" s="97" t="s">
        <v>375</v>
      </c>
      <c r="L43" s="87" t="s">
        <v>35</v>
      </c>
      <c r="M43" s="95" t="s">
        <v>376</v>
      </c>
      <c r="N43" s="88" t="s">
        <v>37</v>
      </c>
      <c r="O43" s="95" t="s">
        <v>377</v>
      </c>
      <c r="P43" s="87" t="s">
        <v>32</v>
      </c>
      <c r="Q43" s="87" t="s">
        <v>32</v>
      </c>
      <c r="R43" s="87" t="s">
        <v>603</v>
      </c>
      <c r="S43" s="87" t="s">
        <v>604</v>
      </c>
      <c r="T43" s="87" t="s">
        <v>605</v>
      </c>
      <c r="U43" s="93" t="s">
        <v>606</v>
      </c>
      <c r="V43" s="88" t="s">
        <v>378</v>
      </c>
      <c r="W43" s="88" t="s">
        <v>365</v>
      </c>
      <c r="X43" s="88" t="s">
        <v>365</v>
      </c>
      <c r="Y43" s="88" t="s">
        <v>379</v>
      </c>
      <c r="Z43" s="91">
        <v>0.9</v>
      </c>
      <c r="AA43" s="120">
        <f>+Tabla1[[#This Row],[Meta programada]]</f>
        <v>0.9</v>
      </c>
      <c r="AB43" s="116" t="s">
        <v>710</v>
      </c>
      <c r="AC43" s="116" t="s">
        <v>710</v>
      </c>
      <c r="AD43" s="117" t="s">
        <v>710</v>
      </c>
      <c r="AE43" s="116" t="s">
        <v>710</v>
      </c>
      <c r="AF43" s="116" t="s">
        <v>710</v>
      </c>
      <c r="AG43" s="116" t="s">
        <v>710</v>
      </c>
      <c r="AH43" s="116" t="s">
        <v>710</v>
      </c>
      <c r="AI43" s="126" t="s">
        <v>710</v>
      </c>
      <c r="AJ43" s="127" t="s">
        <v>710</v>
      </c>
      <c r="AK43" s="127" t="s">
        <v>710</v>
      </c>
      <c r="AL43" s="128" t="s">
        <v>710</v>
      </c>
      <c r="AM43" s="127" t="s">
        <v>710</v>
      </c>
      <c r="AN43" s="127" t="s">
        <v>710</v>
      </c>
      <c r="AO43" s="124" t="s">
        <v>710</v>
      </c>
      <c r="AP43" s="124"/>
      <c r="AQ43" s="120" t="str">
        <f t="shared" si="2"/>
        <v>N/A</v>
      </c>
      <c r="AR43" s="116">
        <v>33619058870</v>
      </c>
      <c r="AS43" s="116">
        <v>46800272359</v>
      </c>
      <c r="AT43" s="117">
        <f t="shared" si="3"/>
        <v>0.71835177821427432</v>
      </c>
      <c r="AU43" s="114" t="str">
        <f t="shared" si="1"/>
        <v>N/A</v>
      </c>
      <c r="AV43" s="116" t="s">
        <v>738</v>
      </c>
      <c r="AW43" s="116" t="s">
        <v>748</v>
      </c>
      <c r="AX43" s="114"/>
    </row>
    <row r="44" spans="1:50" ht="99" x14ac:dyDescent="0.25">
      <c r="A44" s="72">
        <v>39</v>
      </c>
      <c r="B44" s="96" t="s">
        <v>595</v>
      </c>
      <c r="C44" s="86" t="s">
        <v>355</v>
      </c>
      <c r="D44" s="86" t="s">
        <v>287</v>
      </c>
      <c r="E44" s="87" t="s">
        <v>71</v>
      </c>
      <c r="F44" s="101" t="s">
        <v>380</v>
      </c>
      <c r="G44" s="95" t="s">
        <v>381</v>
      </c>
      <c r="H44" s="88" t="s">
        <v>32</v>
      </c>
      <c r="I44" s="97" t="s">
        <v>374</v>
      </c>
      <c r="J44" s="89">
        <v>1</v>
      </c>
      <c r="K44" s="97" t="s">
        <v>382</v>
      </c>
      <c r="L44" s="87" t="s">
        <v>35</v>
      </c>
      <c r="M44" s="95" t="s">
        <v>383</v>
      </c>
      <c r="N44" s="88" t="s">
        <v>37</v>
      </c>
      <c r="O44" s="95" t="s">
        <v>377</v>
      </c>
      <c r="P44" s="87" t="s">
        <v>32</v>
      </c>
      <c r="Q44" s="87" t="s">
        <v>32</v>
      </c>
      <c r="R44" s="87" t="s">
        <v>603</v>
      </c>
      <c r="S44" s="87" t="s">
        <v>604</v>
      </c>
      <c r="T44" s="87" t="s">
        <v>605</v>
      </c>
      <c r="U44" s="93" t="s">
        <v>606</v>
      </c>
      <c r="V44" s="88" t="s">
        <v>378</v>
      </c>
      <c r="W44" s="88" t="s">
        <v>365</v>
      </c>
      <c r="X44" s="88" t="s">
        <v>365</v>
      </c>
      <c r="Y44" s="88" t="s">
        <v>379</v>
      </c>
      <c r="Z44" s="91">
        <v>1</v>
      </c>
      <c r="AA44" s="120">
        <f>+Tabla1[[#This Row],[Meta programada]]</f>
        <v>1</v>
      </c>
      <c r="AB44" s="116" t="s">
        <v>710</v>
      </c>
      <c r="AC44" s="116" t="s">
        <v>710</v>
      </c>
      <c r="AD44" s="117" t="s">
        <v>710</v>
      </c>
      <c r="AE44" s="116" t="s">
        <v>710</v>
      </c>
      <c r="AF44" s="116" t="s">
        <v>710</v>
      </c>
      <c r="AG44" s="116" t="s">
        <v>710</v>
      </c>
      <c r="AH44" s="116" t="s">
        <v>710</v>
      </c>
      <c r="AI44" s="126" t="s">
        <v>710</v>
      </c>
      <c r="AJ44" s="127" t="s">
        <v>710</v>
      </c>
      <c r="AK44" s="127" t="s">
        <v>710</v>
      </c>
      <c r="AL44" s="128" t="s">
        <v>710</v>
      </c>
      <c r="AM44" s="127" t="s">
        <v>710</v>
      </c>
      <c r="AN44" s="127" t="s">
        <v>710</v>
      </c>
      <c r="AO44" s="124" t="s">
        <v>710</v>
      </c>
      <c r="AP44" s="124"/>
      <c r="AQ44" s="120" t="str">
        <f t="shared" si="2"/>
        <v>N/A</v>
      </c>
      <c r="AR44" s="116">
        <v>6847298356</v>
      </c>
      <c r="AS44" s="116">
        <v>23260055979</v>
      </c>
      <c r="AT44" s="117">
        <f t="shared" si="3"/>
        <v>0.29438013228265586</v>
      </c>
      <c r="AU44" s="114" t="str">
        <f t="shared" si="1"/>
        <v>N/A</v>
      </c>
      <c r="AV44" s="116" t="s">
        <v>719</v>
      </c>
      <c r="AW44" s="116" t="s">
        <v>749</v>
      </c>
      <c r="AX44" s="114"/>
    </row>
    <row r="45" spans="1:50" ht="99" x14ac:dyDescent="0.25">
      <c r="A45" s="72">
        <v>40</v>
      </c>
      <c r="B45" s="96" t="s">
        <v>595</v>
      </c>
      <c r="C45" s="86" t="s">
        <v>355</v>
      </c>
      <c r="D45" s="86" t="s">
        <v>287</v>
      </c>
      <c r="E45" s="87" t="s">
        <v>71</v>
      </c>
      <c r="F45" s="101" t="s">
        <v>384</v>
      </c>
      <c r="G45" s="95" t="s">
        <v>385</v>
      </c>
      <c r="H45" s="88" t="s">
        <v>39</v>
      </c>
      <c r="I45" s="97" t="s">
        <v>374</v>
      </c>
      <c r="J45" s="89">
        <v>0.15</v>
      </c>
      <c r="K45" s="97" t="s">
        <v>382</v>
      </c>
      <c r="L45" s="87" t="s">
        <v>35</v>
      </c>
      <c r="M45" s="95" t="s">
        <v>386</v>
      </c>
      <c r="N45" s="88" t="s">
        <v>37</v>
      </c>
      <c r="O45" s="95" t="s">
        <v>377</v>
      </c>
      <c r="P45" s="87" t="s">
        <v>39</v>
      </c>
      <c r="Q45" s="87" t="s">
        <v>32</v>
      </c>
      <c r="R45" s="87" t="s">
        <v>607</v>
      </c>
      <c r="S45" s="87" t="s">
        <v>387</v>
      </c>
      <c r="T45" s="87" t="s">
        <v>608</v>
      </c>
      <c r="U45" s="93" t="s">
        <v>609</v>
      </c>
      <c r="V45" s="88" t="s">
        <v>378</v>
      </c>
      <c r="W45" s="88" t="s">
        <v>365</v>
      </c>
      <c r="X45" s="88" t="s">
        <v>365</v>
      </c>
      <c r="Y45" s="88" t="s">
        <v>388</v>
      </c>
      <c r="Z45" s="91">
        <v>0.15</v>
      </c>
      <c r="AA45" s="120">
        <f>+Tabla1[[#This Row],[Meta programada]]</f>
        <v>0.15</v>
      </c>
      <c r="AB45" s="116">
        <v>13072711066</v>
      </c>
      <c r="AC45" s="116">
        <v>38338363375</v>
      </c>
      <c r="AD45" s="117">
        <f>+AB45/AC45</f>
        <v>0.34098250199497465</v>
      </c>
      <c r="AE45" s="116" t="s">
        <v>387</v>
      </c>
      <c r="AF45" s="116" t="s">
        <v>718</v>
      </c>
      <c r="AG45" s="116" t="s">
        <v>722</v>
      </c>
      <c r="AH45" s="116"/>
      <c r="AI45" s="126">
        <v>0.15</v>
      </c>
      <c r="AJ45" s="127">
        <v>1725860528</v>
      </c>
      <c r="AK45" s="127">
        <v>39937049150</v>
      </c>
      <c r="AL45" s="128">
        <f>+AJ45/AK45</f>
        <v>4.3214522973838689E-2</v>
      </c>
      <c r="AM45" s="127" t="s">
        <v>674</v>
      </c>
      <c r="AN45" s="127" t="s">
        <v>537</v>
      </c>
      <c r="AO45" s="124" t="s">
        <v>732</v>
      </c>
      <c r="AP45" s="124"/>
      <c r="AQ45" s="120">
        <f t="shared" si="2"/>
        <v>0.15</v>
      </c>
      <c r="AR45" s="116">
        <v>1794348737</v>
      </c>
      <c r="AS45" s="116">
        <v>48594621096</v>
      </c>
      <c r="AT45" s="117">
        <f t="shared" si="3"/>
        <v>3.6924842637525976E-2</v>
      </c>
      <c r="AU45" s="114" t="str">
        <f t="shared" si="1"/>
        <v xml:space="preserve"> &gt; 39% y &lt; =26%</v>
      </c>
      <c r="AV45" s="116" t="s">
        <v>537</v>
      </c>
      <c r="AW45" s="116" t="s">
        <v>750</v>
      </c>
      <c r="AX45" s="114"/>
    </row>
    <row r="46" spans="1:50" ht="99" x14ac:dyDescent="0.25">
      <c r="A46" s="72">
        <v>41</v>
      </c>
      <c r="B46" s="96" t="s">
        <v>595</v>
      </c>
      <c r="C46" s="86" t="s">
        <v>355</v>
      </c>
      <c r="D46" s="86" t="s">
        <v>287</v>
      </c>
      <c r="E46" s="87" t="s">
        <v>71</v>
      </c>
      <c r="F46" s="101" t="s">
        <v>389</v>
      </c>
      <c r="G46" s="95" t="s">
        <v>390</v>
      </c>
      <c r="H46" s="88" t="s">
        <v>39</v>
      </c>
      <c r="I46" s="97" t="s">
        <v>374</v>
      </c>
      <c r="J46" s="89">
        <v>1</v>
      </c>
      <c r="K46" s="97" t="s">
        <v>382</v>
      </c>
      <c r="L46" s="87" t="s">
        <v>35</v>
      </c>
      <c r="M46" s="95" t="s">
        <v>391</v>
      </c>
      <c r="N46" s="88" t="s">
        <v>37</v>
      </c>
      <c r="O46" s="95" t="s">
        <v>377</v>
      </c>
      <c r="P46" s="87" t="s">
        <v>39</v>
      </c>
      <c r="Q46" s="87" t="s">
        <v>32</v>
      </c>
      <c r="R46" s="87" t="s">
        <v>603</v>
      </c>
      <c r="S46" s="87" t="s">
        <v>604</v>
      </c>
      <c r="T46" s="87" t="s">
        <v>610</v>
      </c>
      <c r="U46" s="93">
        <v>1</v>
      </c>
      <c r="V46" s="88" t="s">
        <v>378</v>
      </c>
      <c r="W46" s="88" t="s">
        <v>365</v>
      </c>
      <c r="X46" s="88" t="s">
        <v>365</v>
      </c>
      <c r="Y46" s="88" t="s">
        <v>379</v>
      </c>
      <c r="Z46" s="91">
        <v>1</v>
      </c>
      <c r="AA46" s="120">
        <f>+Tabla1[[#This Row],[Meta programada]]</f>
        <v>1</v>
      </c>
      <c r="AB46" s="116">
        <v>25265652309</v>
      </c>
      <c r="AC46" s="116">
        <v>115545985000</v>
      </c>
      <c r="AD46" s="117">
        <f>+AB46/AC46</f>
        <v>0.21866317820562955</v>
      </c>
      <c r="AE46" s="116" t="s">
        <v>297</v>
      </c>
      <c r="AF46" s="116" t="s">
        <v>719</v>
      </c>
      <c r="AG46" s="116" t="s">
        <v>723</v>
      </c>
      <c r="AH46" s="116"/>
      <c r="AI46" s="126">
        <v>1</v>
      </c>
      <c r="AJ46" s="127">
        <v>38211188622</v>
      </c>
      <c r="AK46" s="127">
        <v>115545985000</v>
      </c>
      <c r="AL46" s="128">
        <f>+AJ46/AK46</f>
        <v>0.33070113705811588</v>
      </c>
      <c r="AM46" s="127" t="s">
        <v>297</v>
      </c>
      <c r="AN46" s="127" t="s">
        <v>719</v>
      </c>
      <c r="AO46" s="124" t="s">
        <v>733</v>
      </c>
      <c r="AP46" s="124"/>
      <c r="AQ46" s="120">
        <f t="shared" si="2"/>
        <v>1</v>
      </c>
      <c r="AR46" s="116">
        <v>46800272359</v>
      </c>
      <c r="AS46" s="116">
        <v>115545985000</v>
      </c>
      <c r="AT46" s="117">
        <f t="shared" si="3"/>
        <v>0.4050359028831681</v>
      </c>
      <c r="AU46" s="114" t="str">
        <f t="shared" si="1"/>
        <v>&lt;50%</v>
      </c>
      <c r="AV46" s="116" t="s">
        <v>719</v>
      </c>
      <c r="AW46" s="116" t="s">
        <v>751</v>
      </c>
      <c r="AX46" s="114"/>
    </row>
    <row r="47" spans="1:50" ht="99" x14ac:dyDescent="0.25">
      <c r="A47" s="72">
        <v>42</v>
      </c>
      <c r="B47" s="96" t="s">
        <v>595</v>
      </c>
      <c r="C47" s="86" t="s">
        <v>574</v>
      </c>
      <c r="D47" s="86" t="s">
        <v>287</v>
      </c>
      <c r="E47" s="87" t="s">
        <v>29</v>
      </c>
      <c r="F47" s="101" t="s">
        <v>392</v>
      </c>
      <c r="G47" s="95" t="s">
        <v>393</v>
      </c>
      <c r="H47" s="88" t="s">
        <v>394</v>
      </c>
      <c r="I47" s="97" t="s">
        <v>395</v>
      </c>
      <c r="J47" s="89" t="s">
        <v>396</v>
      </c>
      <c r="K47" s="97" t="s">
        <v>397</v>
      </c>
      <c r="L47" s="87" t="s">
        <v>35</v>
      </c>
      <c r="M47" s="95" t="s">
        <v>398</v>
      </c>
      <c r="N47" s="88" t="s">
        <v>37</v>
      </c>
      <c r="O47" s="95" t="s">
        <v>399</v>
      </c>
      <c r="P47" s="87" t="s">
        <v>394</v>
      </c>
      <c r="Q47" s="87" t="s">
        <v>400</v>
      </c>
      <c r="R47" s="87" t="s">
        <v>401</v>
      </c>
      <c r="S47" s="87" t="s">
        <v>402</v>
      </c>
      <c r="T47" s="87" t="s">
        <v>403</v>
      </c>
      <c r="U47" s="93">
        <v>1</v>
      </c>
      <c r="V47" s="88" t="s">
        <v>404</v>
      </c>
      <c r="W47" s="88" t="s">
        <v>405</v>
      </c>
      <c r="X47" s="88" t="s">
        <v>406</v>
      </c>
      <c r="Y47" s="88" t="s">
        <v>407</v>
      </c>
      <c r="Z47" s="91" t="s">
        <v>396</v>
      </c>
      <c r="AA47" s="120" t="str">
        <f>+Tabla1[[#This Row],[Meta programada]]</f>
        <v>Por Demanda</v>
      </c>
      <c r="AB47" s="116" t="s">
        <v>710</v>
      </c>
      <c r="AC47" s="116" t="s">
        <v>710</v>
      </c>
      <c r="AD47" s="117" t="s">
        <v>710</v>
      </c>
      <c r="AE47" s="117" t="s">
        <v>710</v>
      </c>
      <c r="AF47" s="116" t="s">
        <v>710</v>
      </c>
      <c r="AG47" s="116" t="s">
        <v>724</v>
      </c>
      <c r="AH47" s="116" t="s">
        <v>710</v>
      </c>
      <c r="AI47" s="126">
        <v>1</v>
      </c>
      <c r="AJ47" s="127" t="s">
        <v>710</v>
      </c>
      <c r="AK47" s="127" t="s">
        <v>710</v>
      </c>
      <c r="AL47" s="128" t="s">
        <v>710</v>
      </c>
      <c r="AM47" s="130">
        <f>+AI47</f>
        <v>1</v>
      </c>
      <c r="AN47" s="127" t="s">
        <v>710</v>
      </c>
      <c r="AO47" s="124" t="s">
        <v>724</v>
      </c>
      <c r="AP47" s="124"/>
      <c r="AQ47" s="120">
        <f t="shared" si="2"/>
        <v>1</v>
      </c>
      <c r="AR47" s="116" t="s">
        <v>710</v>
      </c>
      <c r="AS47" s="116" t="s">
        <v>710</v>
      </c>
      <c r="AT47" s="117" t="s">
        <v>710</v>
      </c>
      <c r="AU47" s="114" t="str">
        <f t="shared" si="1"/>
        <v>N/A</v>
      </c>
      <c r="AV47" s="116" t="s">
        <v>710</v>
      </c>
      <c r="AW47" s="116" t="s">
        <v>724</v>
      </c>
      <c r="AX47" s="114"/>
    </row>
    <row r="48" spans="1:50" ht="148.5" x14ac:dyDescent="0.25">
      <c r="A48" s="72">
        <v>43</v>
      </c>
      <c r="B48" s="96" t="s">
        <v>595</v>
      </c>
      <c r="C48" s="86" t="s">
        <v>408</v>
      </c>
      <c r="D48" s="86" t="s">
        <v>287</v>
      </c>
      <c r="E48" s="87" t="s">
        <v>29</v>
      </c>
      <c r="F48" s="101" t="s">
        <v>409</v>
      </c>
      <c r="G48" s="95" t="s">
        <v>410</v>
      </c>
      <c r="H48" s="88" t="s">
        <v>39</v>
      </c>
      <c r="I48" s="97" t="s">
        <v>411</v>
      </c>
      <c r="J48" s="89">
        <v>0.8</v>
      </c>
      <c r="K48" s="97" t="s">
        <v>412</v>
      </c>
      <c r="L48" s="87" t="s">
        <v>35</v>
      </c>
      <c r="M48" s="95" t="s">
        <v>413</v>
      </c>
      <c r="N48" s="88" t="s">
        <v>37</v>
      </c>
      <c r="O48" s="95" t="s">
        <v>414</v>
      </c>
      <c r="P48" s="87" t="s">
        <v>39</v>
      </c>
      <c r="Q48" s="87" t="s">
        <v>39</v>
      </c>
      <c r="R48" s="87" t="s">
        <v>297</v>
      </c>
      <c r="S48" s="87" t="s">
        <v>611</v>
      </c>
      <c r="T48" s="87" t="s">
        <v>612</v>
      </c>
      <c r="U48" s="93" t="s">
        <v>415</v>
      </c>
      <c r="V48" s="88" t="s">
        <v>416</v>
      </c>
      <c r="W48" s="88" t="s">
        <v>417</v>
      </c>
      <c r="X48" s="88" t="s">
        <v>418</v>
      </c>
      <c r="Y48" s="88" t="s">
        <v>419</v>
      </c>
      <c r="Z48" s="91">
        <v>0.8</v>
      </c>
      <c r="AA48" s="120">
        <f>+Tabla1[[#This Row],[Meta programada]]</f>
        <v>0.8</v>
      </c>
      <c r="AB48" s="116">
        <v>8</v>
      </c>
      <c r="AC48" s="116">
        <v>16</v>
      </c>
      <c r="AD48" s="117">
        <f t="shared" ref="AD48" si="4">+AB48/AC48</f>
        <v>0.5</v>
      </c>
      <c r="AE48" s="116" t="s">
        <v>570</v>
      </c>
      <c r="AF48" s="116" t="s">
        <v>19</v>
      </c>
      <c r="AG48" s="116" t="s">
        <v>725</v>
      </c>
      <c r="AH48" s="116" t="s">
        <v>727</v>
      </c>
      <c r="AI48" s="126" t="s">
        <v>717</v>
      </c>
      <c r="AJ48" s="127">
        <v>7</v>
      </c>
      <c r="AK48" s="127">
        <v>15</v>
      </c>
      <c r="AL48" s="128">
        <f>+AJ48/AK48</f>
        <v>0.46666666666666667</v>
      </c>
      <c r="AM48" s="127" t="s">
        <v>570</v>
      </c>
      <c r="AN48" s="127" t="s">
        <v>18</v>
      </c>
      <c r="AO48" s="124" t="s">
        <v>734</v>
      </c>
      <c r="AP48" s="124"/>
      <c r="AQ48" s="120" t="str">
        <f t="shared" si="2"/>
        <v>&gt;80</v>
      </c>
      <c r="AR48" s="116">
        <v>4</v>
      </c>
      <c r="AS48" s="116">
        <v>11</v>
      </c>
      <c r="AT48" s="117">
        <f>+AR48/AS48</f>
        <v>0.36363636363636365</v>
      </c>
      <c r="AU48" s="114" t="str">
        <f t="shared" si="1"/>
        <v>&lt;50</v>
      </c>
      <c r="AV48" s="116" t="s">
        <v>18</v>
      </c>
      <c r="AW48" s="116" t="s">
        <v>752</v>
      </c>
      <c r="AX48" s="114"/>
    </row>
    <row r="49" spans="1:50" ht="315" x14ac:dyDescent="0.25">
      <c r="A49" s="72">
        <v>44</v>
      </c>
      <c r="B49" s="96" t="s">
        <v>595</v>
      </c>
      <c r="C49" s="86" t="s">
        <v>574</v>
      </c>
      <c r="D49" s="86" t="s">
        <v>287</v>
      </c>
      <c r="E49" s="87" t="s">
        <v>29</v>
      </c>
      <c r="F49" s="101" t="s">
        <v>420</v>
      </c>
      <c r="G49" s="95" t="s">
        <v>421</v>
      </c>
      <c r="H49" s="88" t="s">
        <v>39</v>
      </c>
      <c r="I49" s="97" t="s">
        <v>422</v>
      </c>
      <c r="J49" s="89">
        <v>1</v>
      </c>
      <c r="K49" s="97" t="s">
        <v>423</v>
      </c>
      <c r="L49" s="87" t="s">
        <v>35</v>
      </c>
      <c r="M49" s="95" t="s">
        <v>424</v>
      </c>
      <c r="N49" s="88" t="s">
        <v>37</v>
      </c>
      <c r="O49" s="95" t="s">
        <v>425</v>
      </c>
      <c r="P49" s="87" t="s">
        <v>39</v>
      </c>
      <c r="Q49" s="87" t="s">
        <v>39</v>
      </c>
      <c r="R49" s="87" t="s">
        <v>297</v>
      </c>
      <c r="S49" s="87" t="s">
        <v>426</v>
      </c>
      <c r="T49" s="87" t="s">
        <v>289</v>
      </c>
      <c r="U49" s="93" t="s">
        <v>163</v>
      </c>
      <c r="V49" s="88" t="s">
        <v>427</v>
      </c>
      <c r="W49" s="88" t="s">
        <v>428</v>
      </c>
      <c r="X49" s="88" t="s">
        <v>429</v>
      </c>
      <c r="Y49" s="88" t="s">
        <v>430</v>
      </c>
      <c r="Z49" s="91">
        <v>1</v>
      </c>
      <c r="AA49" s="120">
        <f>+Tabla1[[#This Row],[Meta programada]]</f>
        <v>1</v>
      </c>
      <c r="AB49" s="116">
        <v>437</v>
      </c>
      <c r="AC49" s="116">
        <v>482</v>
      </c>
      <c r="AD49" s="117">
        <v>0.90600000000000003</v>
      </c>
      <c r="AE49" s="116" t="s">
        <v>538</v>
      </c>
      <c r="AF49" s="116" t="s">
        <v>20</v>
      </c>
      <c r="AG49" s="116" t="s">
        <v>726</v>
      </c>
      <c r="AH49" s="116" t="s">
        <v>728</v>
      </c>
      <c r="AI49" s="126" t="e">
        <f>[1]!Tabla1[[#This Row],[Meta]]</f>
        <v>#REF!</v>
      </c>
      <c r="AJ49" s="127">
        <v>680</v>
      </c>
      <c r="AK49" s="127">
        <v>735</v>
      </c>
      <c r="AL49" s="128" t="s">
        <v>729</v>
      </c>
      <c r="AM49" s="127" t="s">
        <v>538</v>
      </c>
      <c r="AN49" s="127" t="s">
        <v>20</v>
      </c>
      <c r="AO49" s="124" t="s">
        <v>735</v>
      </c>
      <c r="AP49" s="124"/>
      <c r="AQ49" s="120" t="e">
        <f t="shared" si="2"/>
        <v>#REF!</v>
      </c>
      <c r="AR49" s="116">
        <v>458</v>
      </c>
      <c r="AS49" s="116">
        <v>489</v>
      </c>
      <c r="AT49" s="117">
        <v>0.97</v>
      </c>
      <c r="AU49" s="114" t="str">
        <f t="shared" si="1"/>
        <v>&gt;80%</v>
      </c>
      <c r="AV49" s="116" t="s">
        <v>20</v>
      </c>
      <c r="AW49" s="116" t="s">
        <v>753</v>
      </c>
      <c r="AX49" s="114"/>
    </row>
    <row r="50" spans="1:50" ht="99" x14ac:dyDescent="0.25">
      <c r="A50" s="72">
        <v>45</v>
      </c>
      <c r="B50" s="96" t="s">
        <v>595</v>
      </c>
      <c r="C50" s="86" t="s">
        <v>347</v>
      </c>
      <c r="D50" s="86" t="s">
        <v>287</v>
      </c>
      <c r="E50" s="87" t="s">
        <v>29</v>
      </c>
      <c r="F50" s="101" t="s">
        <v>580</v>
      </c>
      <c r="G50" s="95" t="s">
        <v>581</v>
      </c>
      <c r="H50" s="88" t="s">
        <v>74</v>
      </c>
      <c r="I50" s="97" t="s">
        <v>432</v>
      </c>
      <c r="J50" s="89" t="s">
        <v>582</v>
      </c>
      <c r="K50" s="97" t="s">
        <v>583</v>
      </c>
      <c r="L50" s="87" t="s">
        <v>35</v>
      </c>
      <c r="M50" s="95" t="s">
        <v>584</v>
      </c>
      <c r="N50" s="88" t="s">
        <v>37</v>
      </c>
      <c r="O50" s="95" t="s">
        <v>433</v>
      </c>
      <c r="P50" s="87" t="s">
        <v>74</v>
      </c>
      <c r="Q50" s="87" t="s">
        <v>74</v>
      </c>
      <c r="R50" s="87" t="s">
        <v>585</v>
      </c>
      <c r="S50" s="87" t="s">
        <v>586</v>
      </c>
      <c r="T50" s="87" t="s">
        <v>613</v>
      </c>
      <c r="U50" s="93" t="s">
        <v>614</v>
      </c>
      <c r="V50" s="88" t="s">
        <v>587</v>
      </c>
      <c r="W50" s="88" t="s">
        <v>588</v>
      </c>
      <c r="X50" s="88" t="s">
        <v>588</v>
      </c>
      <c r="Y50" s="88" t="s">
        <v>588</v>
      </c>
      <c r="Z50" s="91" t="s">
        <v>582</v>
      </c>
      <c r="AA50" s="120" t="str">
        <f>+Tabla1[[#This Row],[Meta programada]]</f>
        <v>Disminuir el 10% de la desviación respecto al semestre anterior</v>
      </c>
      <c r="AB50" s="116" t="s">
        <v>710</v>
      </c>
      <c r="AC50" s="116" t="s">
        <v>710</v>
      </c>
      <c r="AD50" s="117" t="s">
        <v>710</v>
      </c>
      <c r="AE50" s="116" t="s">
        <v>710</v>
      </c>
      <c r="AF50" s="116" t="s">
        <v>710</v>
      </c>
      <c r="AG50" s="116" t="s">
        <v>710</v>
      </c>
      <c r="AH50" s="116" t="s">
        <v>710</v>
      </c>
      <c r="AI50" s="126" t="s">
        <v>710</v>
      </c>
      <c r="AJ50" s="127" t="s">
        <v>710</v>
      </c>
      <c r="AK50" s="127" t="s">
        <v>710</v>
      </c>
      <c r="AL50" s="128" t="s">
        <v>710</v>
      </c>
      <c r="AM50" s="127" t="s">
        <v>710</v>
      </c>
      <c r="AN50" s="127" t="s">
        <v>710</v>
      </c>
      <c r="AO50" s="124" t="s">
        <v>710</v>
      </c>
      <c r="AP50" s="124"/>
      <c r="AQ50" s="120" t="str">
        <f t="shared" si="2"/>
        <v>N/A</v>
      </c>
      <c r="AR50" s="116" t="s">
        <v>710</v>
      </c>
      <c r="AS50" s="116" t="s">
        <v>710</v>
      </c>
      <c r="AT50" s="117" t="s">
        <v>710</v>
      </c>
      <c r="AU50" s="114" t="str">
        <f t="shared" si="1"/>
        <v>N/A</v>
      </c>
      <c r="AV50" s="116" t="s">
        <v>710</v>
      </c>
      <c r="AW50" s="116" t="s">
        <v>754</v>
      </c>
      <c r="AX50" s="114"/>
    </row>
    <row r="51" spans="1:50" ht="409.5" x14ac:dyDescent="0.25">
      <c r="A51" s="72">
        <v>46</v>
      </c>
      <c r="B51" s="96" t="s">
        <v>592</v>
      </c>
      <c r="C51" s="86" t="s">
        <v>434</v>
      </c>
      <c r="D51" s="86" t="s">
        <v>435</v>
      </c>
      <c r="E51" s="87" t="s">
        <v>29</v>
      </c>
      <c r="F51" s="101" t="s">
        <v>436</v>
      </c>
      <c r="G51" s="95" t="s">
        <v>437</v>
      </c>
      <c r="H51" s="88" t="s">
        <v>39</v>
      </c>
      <c r="I51" s="97" t="s">
        <v>106</v>
      </c>
      <c r="J51" s="89">
        <v>0.75</v>
      </c>
      <c r="K51" s="97" t="s">
        <v>438</v>
      </c>
      <c r="L51" s="87" t="s">
        <v>66</v>
      </c>
      <c r="M51" s="95" t="s">
        <v>615</v>
      </c>
      <c r="N51" s="88" t="s">
        <v>37</v>
      </c>
      <c r="O51" s="95" t="s">
        <v>439</v>
      </c>
      <c r="P51" s="87" t="s">
        <v>440</v>
      </c>
      <c r="Q51" s="87" t="s">
        <v>39</v>
      </c>
      <c r="R51" s="87" t="s">
        <v>616</v>
      </c>
      <c r="S51" s="87" t="s">
        <v>617</v>
      </c>
      <c r="T51" s="87" t="s">
        <v>618</v>
      </c>
      <c r="U51" s="93" t="s">
        <v>619</v>
      </c>
      <c r="V51" s="88" t="s">
        <v>441</v>
      </c>
      <c r="W51" s="88" t="s">
        <v>442</v>
      </c>
      <c r="X51" s="88" t="s">
        <v>443</v>
      </c>
      <c r="Y51" s="88" t="s">
        <v>444</v>
      </c>
      <c r="Z51" s="91">
        <v>0.75</v>
      </c>
      <c r="AA51" s="120">
        <f>+Tabla1[[#This Row],[Meta programada]]</f>
        <v>0.75</v>
      </c>
      <c r="AB51" s="116">
        <v>34</v>
      </c>
      <c r="AC51" s="116">
        <v>39</v>
      </c>
      <c r="AD51" s="117">
        <v>0.87179487179487181</v>
      </c>
      <c r="AE51" s="116" t="s">
        <v>675</v>
      </c>
      <c r="AF51" s="116" t="s">
        <v>20</v>
      </c>
      <c r="AG51" s="116" t="s">
        <v>668</v>
      </c>
      <c r="AH51" s="116"/>
      <c r="AI51" s="126">
        <v>0.75</v>
      </c>
      <c r="AJ51" s="127">
        <v>33</v>
      </c>
      <c r="AK51" s="127">
        <v>40</v>
      </c>
      <c r="AL51" s="128">
        <v>0.82499999999999996</v>
      </c>
      <c r="AM51" s="127" t="s">
        <v>675</v>
      </c>
      <c r="AN51" s="127" t="s">
        <v>20</v>
      </c>
      <c r="AO51" s="124" t="s">
        <v>669</v>
      </c>
      <c r="AP51" s="124"/>
      <c r="AQ51" s="120">
        <f t="shared" si="2"/>
        <v>0.75</v>
      </c>
      <c r="AR51" s="116">
        <v>33</v>
      </c>
      <c r="AS51" s="116">
        <v>39</v>
      </c>
      <c r="AT51" s="117">
        <v>0.84615384615384615</v>
      </c>
      <c r="AU51" s="114" t="str">
        <f t="shared" si="1"/>
        <v>(&gt; 60% y &lt;89%)</v>
      </c>
      <c r="AV51" s="116" t="s">
        <v>20</v>
      </c>
      <c r="AW51" s="116" t="s">
        <v>670</v>
      </c>
      <c r="AX51" s="114"/>
    </row>
    <row r="52" spans="1:50" ht="241.5" x14ac:dyDescent="0.25">
      <c r="A52" s="72">
        <v>47</v>
      </c>
      <c r="B52" s="96" t="s">
        <v>592</v>
      </c>
      <c r="C52" s="86" t="s">
        <v>434</v>
      </c>
      <c r="D52" s="86" t="s">
        <v>435</v>
      </c>
      <c r="E52" s="87" t="s">
        <v>29</v>
      </c>
      <c r="F52" s="101" t="s">
        <v>445</v>
      </c>
      <c r="G52" s="95" t="s">
        <v>446</v>
      </c>
      <c r="H52" s="88" t="s">
        <v>39</v>
      </c>
      <c r="I52" s="97" t="s">
        <v>450</v>
      </c>
      <c r="J52" s="89">
        <v>15</v>
      </c>
      <c r="K52" s="97" t="s">
        <v>598</v>
      </c>
      <c r="L52" s="87" t="s">
        <v>66</v>
      </c>
      <c r="M52" s="95" t="s">
        <v>620</v>
      </c>
      <c r="N52" s="88" t="s">
        <v>447</v>
      </c>
      <c r="O52" s="95" t="s">
        <v>599</v>
      </c>
      <c r="P52" s="87" t="s">
        <v>440</v>
      </c>
      <c r="Q52" s="87" t="s">
        <v>39</v>
      </c>
      <c r="R52" s="87" t="s">
        <v>621</v>
      </c>
      <c r="S52" s="87" t="s">
        <v>622</v>
      </c>
      <c r="T52" s="87" t="s">
        <v>623</v>
      </c>
      <c r="U52" s="93" t="s">
        <v>624</v>
      </c>
      <c r="V52" s="88" t="s">
        <v>441</v>
      </c>
      <c r="W52" s="88" t="s">
        <v>442</v>
      </c>
      <c r="X52" s="88" t="s">
        <v>443</v>
      </c>
      <c r="Y52" s="88" t="s">
        <v>444</v>
      </c>
      <c r="Z52" s="91" t="s">
        <v>634</v>
      </c>
      <c r="AA52" s="120" t="str">
        <f>+Tabla1[[#This Row],[Meta programada]]</f>
        <v>15 DIAS</v>
      </c>
      <c r="AB52" s="116">
        <v>340</v>
      </c>
      <c r="AC52" s="116">
        <v>98</v>
      </c>
      <c r="AD52" s="117">
        <v>3.4693877551020407</v>
      </c>
      <c r="AE52" s="116" t="s">
        <v>676</v>
      </c>
      <c r="AF52" s="116" t="s">
        <v>21</v>
      </c>
      <c r="AG52" s="116" t="s">
        <v>671</v>
      </c>
      <c r="AH52" s="116"/>
      <c r="AI52" s="126" t="s">
        <v>634</v>
      </c>
      <c r="AJ52" s="127">
        <v>340</v>
      </c>
      <c r="AK52" s="127">
        <v>80</v>
      </c>
      <c r="AL52" s="128">
        <v>4.25</v>
      </c>
      <c r="AM52" s="127" t="s">
        <v>676</v>
      </c>
      <c r="AN52" s="127" t="s">
        <v>21</v>
      </c>
      <c r="AO52" s="124" t="s">
        <v>672</v>
      </c>
      <c r="AP52" s="124"/>
      <c r="AQ52" s="120" t="str">
        <f t="shared" si="2"/>
        <v>15 DIAS</v>
      </c>
      <c r="AR52" s="116">
        <v>333</v>
      </c>
      <c r="AS52" s="116">
        <v>96</v>
      </c>
      <c r="AT52" s="117">
        <v>3.46875</v>
      </c>
      <c r="AU52" s="114" t="str">
        <f t="shared" si="1"/>
        <v xml:space="preserve">&lt; 5 DIAS </v>
      </c>
      <c r="AV52" s="116" t="s">
        <v>21</v>
      </c>
      <c r="AW52" s="116" t="s">
        <v>673</v>
      </c>
      <c r="AX52" s="114"/>
    </row>
    <row r="53" spans="1:50" ht="181.5" x14ac:dyDescent="0.25">
      <c r="A53" s="72">
        <v>48</v>
      </c>
      <c r="B53" s="96" t="s">
        <v>592</v>
      </c>
      <c r="C53" s="86" t="s">
        <v>434</v>
      </c>
      <c r="D53" s="86" t="s">
        <v>435</v>
      </c>
      <c r="E53" s="87" t="s">
        <v>29</v>
      </c>
      <c r="F53" s="101" t="s">
        <v>448</v>
      </c>
      <c r="G53" s="95" t="s">
        <v>449</v>
      </c>
      <c r="H53" s="88" t="s">
        <v>39</v>
      </c>
      <c r="I53" s="97" t="s">
        <v>450</v>
      </c>
      <c r="J53" s="89">
        <v>0.8</v>
      </c>
      <c r="K53" s="97" t="s">
        <v>451</v>
      </c>
      <c r="L53" s="87" t="s">
        <v>66</v>
      </c>
      <c r="M53" s="95" t="s">
        <v>625</v>
      </c>
      <c r="N53" s="88" t="s">
        <v>37</v>
      </c>
      <c r="O53" s="95" t="s">
        <v>452</v>
      </c>
      <c r="P53" s="87" t="s">
        <v>453</v>
      </c>
      <c r="Q53" s="87" t="s">
        <v>39</v>
      </c>
      <c r="R53" s="87" t="s">
        <v>626</v>
      </c>
      <c r="S53" s="87" t="s">
        <v>627</v>
      </c>
      <c r="T53" s="87" t="s">
        <v>628</v>
      </c>
      <c r="U53" s="93" t="s">
        <v>629</v>
      </c>
      <c r="V53" s="88" t="s">
        <v>454</v>
      </c>
      <c r="W53" s="88" t="s">
        <v>455</v>
      </c>
      <c r="X53" s="88" t="s">
        <v>456</v>
      </c>
      <c r="Y53" s="88" t="s">
        <v>457</v>
      </c>
      <c r="Z53" s="91">
        <v>0.8</v>
      </c>
      <c r="AA53" s="120">
        <f>+Tabla1[[#This Row],[Meta programada]]</f>
        <v>0.8</v>
      </c>
      <c r="AB53" s="116">
        <v>289</v>
      </c>
      <c r="AC53" s="116">
        <v>331</v>
      </c>
      <c r="AD53" s="117">
        <v>0.873111782477341</v>
      </c>
      <c r="AE53" s="116" t="s">
        <v>677</v>
      </c>
      <c r="AF53" s="116" t="s">
        <v>21</v>
      </c>
      <c r="AG53" s="116" t="s">
        <v>638</v>
      </c>
      <c r="AH53" s="116"/>
      <c r="AI53" s="126">
        <v>0.8</v>
      </c>
      <c r="AJ53" s="127">
        <v>293</v>
      </c>
      <c r="AK53" s="127">
        <v>331</v>
      </c>
      <c r="AL53" s="128">
        <v>0.88519637462235645</v>
      </c>
      <c r="AM53" s="127" t="s">
        <v>677</v>
      </c>
      <c r="AN53" s="127" t="s">
        <v>21</v>
      </c>
      <c r="AO53" s="124" t="s">
        <v>666</v>
      </c>
      <c r="AP53" s="124"/>
      <c r="AQ53" s="120">
        <f t="shared" si="2"/>
        <v>0.8</v>
      </c>
      <c r="AR53" s="116">
        <v>281</v>
      </c>
      <c r="AS53" s="116">
        <v>331</v>
      </c>
      <c r="AT53" s="117">
        <v>0.84894259818731121</v>
      </c>
      <c r="AU53" s="114" t="str">
        <f t="shared" si="1"/>
        <v>&gt;85%</v>
      </c>
      <c r="AV53" s="116" t="s">
        <v>20</v>
      </c>
      <c r="AW53" s="116" t="s">
        <v>667</v>
      </c>
      <c r="AX53" s="114"/>
    </row>
    <row r="54" spans="1:50" ht="182.25" x14ac:dyDescent="0.25">
      <c r="A54" s="72">
        <v>49</v>
      </c>
      <c r="B54" s="96" t="s">
        <v>592</v>
      </c>
      <c r="C54" s="86" t="s">
        <v>460</v>
      </c>
      <c r="D54" s="86" t="s">
        <v>435</v>
      </c>
      <c r="E54" s="87" t="s">
        <v>29</v>
      </c>
      <c r="F54" s="101" t="s">
        <v>464</v>
      </c>
      <c r="G54" s="95" t="s">
        <v>463</v>
      </c>
      <c r="H54" s="88" t="s">
        <v>39</v>
      </c>
      <c r="I54" s="97" t="s">
        <v>450</v>
      </c>
      <c r="J54" s="89">
        <v>0.9</v>
      </c>
      <c r="K54" s="97" t="s">
        <v>465</v>
      </c>
      <c r="L54" s="87" t="s">
        <v>66</v>
      </c>
      <c r="M54" s="95" t="s">
        <v>466</v>
      </c>
      <c r="N54" s="88" t="s">
        <v>37</v>
      </c>
      <c r="O54" s="95" t="s">
        <v>467</v>
      </c>
      <c r="P54" s="87" t="s">
        <v>459</v>
      </c>
      <c r="Q54" s="87" t="s">
        <v>39</v>
      </c>
      <c r="R54" s="87" t="s">
        <v>630</v>
      </c>
      <c r="S54" s="87" t="s">
        <v>631</v>
      </c>
      <c r="T54" s="87" t="s">
        <v>632</v>
      </c>
      <c r="U54" s="93" t="s">
        <v>633</v>
      </c>
      <c r="V54" s="88" t="s">
        <v>468</v>
      </c>
      <c r="W54" s="88" t="s">
        <v>469</v>
      </c>
      <c r="X54" s="88" t="s">
        <v>462</v>
      </c>
      <c r="Y54" s="88" t="s">
        <v>457</v>
      </c>
      <c r="Z54" s="91">
        <v>0.9</v>
      </c>
      <c r="AA54" s="120">
        <f>+Tabla1[[#This Row],[Meta programada]]</f>
        <v>0.9</v>
      </c>
      <c r="AB54" s="116">
        <v>9</v>
      </c>
      <c r="AC54" s="116">
        <v>9</v>
      </c>
      <c r="AD54" s="117">
        <v>1</v>
      </c>
      <c r="AE54" s="117">
        <f>+Tabla1[[#This Row],[Meta programada]]</f>
        <v>0.9</v>
      </c>
      <c r="AF54" s="116" t="s">
        <v>21</v>
      </c>
      <c r="AG54" s="116" t="s">
        <v>663</v>
      </c>
      <c r="AH54" s="116"/>
      <c r="AI54" s="126">
        <v>1</v>
      </c>
      <c r="AJ54" s="127">
        <v>5</v>
      </c>
      <c r="AK54" s="127">
        <v>5</v>
      </c>
      <c r="AL54" s="128">
        <v>1</v>
      </c>
      <c r="AM54" s="130">
        <f>+AI54</f>
        <v>1</v>
      </c>
      <c r="AN54" s="127" t="s">
        <v>21</v>
      </c>
      <c r="AO54" s="124" t="s">
        <v>664</v>
      </c>
      <c r="AP54" s="124"/>
      <c r="AQ54" s="120">
        <f t="shared" si="2"/>
        <v>1</v>
      </c>
      <c r="AR54" s="116">
        <v>0</v>
      </c>
      <c r="AS54" s="116">
        <v>0</v>
      </c>
      <c r="AT54" s="117"/>
      <c r="AU54" s="114">
        <f t="shared" si="1"/>
        <v>0.9</v>
      </c>
      <c r="AV54" s="116" t="s">
        <v>18</v>
      </c>
      <c r="AW54" s="116" t="s">
        <v>665</v>
      </c>
      <c r="AX54" s="114"/>
    </row>
    <row r="55" spans="1:50" ht="132" x14ac:dyDescent="0.25">
      <c r="A55" s="72">
        <v>50</v>
      </c>
      <c r="B55" s="96" t="s">
        <v>595</v>
      </c>
      <c r="C55" s="86" t="s">
        <v>470</v>
      </c>
      <c r="D55" s="86" t="s">
        <v>471</v>
      </c>
      <c r="E55" s="87" t="s">
        <v>29</v>
      </c>
      <c r="F55" s="101" t="s">
        <v>504</v>
      </c>
      <c r="G55" s="95" t="s">
        <v>505</v>
      </c>
      <c r="H55" s="88" t="s">
        <v>32</v>
      </c>
      <c r="I55" s="97" t="s">
        <v>33</v>
      </c>
      <c r="J55" s="89">
        <v>0.04</v>
      </c>
      <c r="K55" s="97" t="s">
        <v>506</v>
      </c>
      <c r="L55" s="87" t="s">
        <v>490</v>
      </c>
      <c r="M55" s="95" t="s">
        <v>507</v>
      </c>
      <c r="N55" s="88" t="s">
        <v>37</v>
      </c>
      <c r="O55" s="95" t="s">
        <v>508</v>
      </c>
      <c r="P55" s="87" t="s">
        <v>32</v>
      </c>
      <c r="Q55" s="87" t="s">
        <v>32</v>
      </c>
      <c r="R55" s="87" t="s">
        <v>509</v>
      </c>
      <c r="S55" s="87" t="s">
        <v>510</v>
      </c>
      <c r="T55" s="87" t="s">
        <v>511</v>
      </c>
      <c r="U55" s="93" t="s">
        <v>512</v>
      </c>
      <c r="V55" s="88" t="s">
        <v>513</v>
      </c>
      <c r="W55" s="88" t="s">
        <v>514</v>
      </c>
      <c r="X55" s="88" t="s">
        <v>514</v>
      </c>
      <c r="Y55" s="88" t="s">
        <v>498</v>
      </c>
      <c r="Z55" s="91">
        <v>0.04</v>
      </c>
      <c r="AA55" s="120">
        <f>+Tabla1[[#This Row],[Meta programada]]</f>
        <v>0.04</v>
      </c>
      <c r="AB55" s="116"/>
      <c r="AC55" s="116"/>
      <c r="AD55" s="117"/>
      <c r="AE55" s="117">
        <f>+Tabla1[[#This Row],[Meta programada]]</f>
        <v>0.04</v>
      </c>
      <c r="AF55" s="116"/>
      <c r="AG55" s="116"/>
      <c r="AH55" s="116"/>
      <c r="AI55" s="126">
        <f>+Tabla1[[#This Row],[Meta programada]]</f>
        <v>0.04</v>
      </c>
      <c r="AJ55" s="127"/>
      <c r="AK55" s="127"/>
      <c r="AL55" s="128"/>
      <c r="AM55" s="130">
        <f t="shared" ref="AM55:AM60" si="5">+AI55</f>
        <v>0.04</v>
      </c>
      <c r="AN55" s="127"/>
      <c r="AO55" s="124"/>
      <c r="AP55" s="124"/>
      <c r="AQ55" s="120">
        <f t="shared" si="2"/>
        <v>0.04</v>
      </c>
      <c r="AR55" s="116">
        <v>20</v>
      </c>
      <c r="AS55" s="116">
        <v>650</v>
      </c>
      <c r="AT55" s="117">
        <f>AR55/AS55</f>
        <v>3.0769230769230771E-2</v>
      </c>
      <c r="AU55" s="114">
        <f t="shared" si="1"/>
        <v>0.04</v>
      </c>
      <c r="AV55" s="116" t="s">
        <v>21</v>
      </c>
      <c r="AW55" s="116" t="s">
        <v>757</v>
      </c>
      <c r="AX55" s="114"/>
    </row>
    <row r="56" spans="1:50" ht="99" x14ac:dyDescent="0.25">
      <c r="A56" s="72">
        <v>51</v>
      </c>
      <c r="B56" s="96" t="s">
        <v>595</v>
      </c>
      <c r="C56" s="86" t="s">
        <v>470</v>
      </c>
      <c r="D56" s="86" t="s">
        <v>471</v>
      </c>
      <c r="E56" s="87" t="s">
        <v>29</v>
      </c>
      <c r="F56" s="101" t="s">
        <v>515</v>
      </c>
      <c r="G56" s="95" t="s">
        <v>516</v>
      </c>
      <c r="H56" s="88" t="s">
        <v>32</v>
      </c>
      <c r="I56" s="97" t="s">
        <v>33</v>
      </c>
      <c r="J56" s="89">
        <v>0.04</v>
      </c>
      <c r="K56" s="97" t="s">
        <v>506</v>
      </c>
      <c r="L56" s="87" t="s">
        <v>490</v>
      </c>
      <c r="M56" s="95" t="s">
        <v>517</v>
      </c>
      <c r="N56" s="88" t="s">
        <v>37</v>
      </c>
      <c r="O56" s="95" t="s">
        <v>518</v>
      </c>
      <c r="P56" s="87" t="s">
        <v>32</v>
      </c>
      <c r="Q56" s="87" t="s">
        <v>32</v>
      </c>
      <c r="R56" s="87" t="s">
        <v>509</v>
      </c>
      <c r="S56" s="87" t="s">
        <v>510</v>
      </c>
      <c r="T56" s="87" t="s">
        <v>519</v>
      </c>
      <c r="U56" s="93" t="s">
        <v>520</v>
      </c>
      <c r="V56" s="88" t="s">
        <v>513</v>
      </c>
      <c r="W56" s="88" t="s">
        <v>514</v>
      </c>
      <c r="X56" s="88" t="s">
        <v>514</v>
      </c>
      <c r="Y56" s="88" t="s">
        <v>498</v>
      </c>
      <c r="Z56" s="91">
        <v>0.04</v>
      </c>
      <c r="AA56" s="120">
        <f>+Tabla1[[#This Row],[Meta programada]]</f>
        <v>0.04</v>
      </c>
      <c r="AB56" s="116"/>
      <c r="AC56" s="116"/>
      <c r="AD56" s="117"/>
      <c r="AE56" s="117">
        <f>+Tabla1[[#This Row],[Meta programada]]</f>
        <v>0.04</v>
      </c>
      <c r="AF56" s="116"/>
      <c r="AG56" s="116"/>
      <c r="AH56" s="116"/>
      <c r="AI56" s="126">
        <f>+Tabla1[[#This Row],[Meta programada]]</f>
        <v>0.04</v>
      </c>
      <c r="AJ56" s="127"/>
      <c r="AK56" s="127"/>
      <c r="AL56" s="128"/>
      <c r="AM56" s="130">
        <f t="shared" si="5"/>
        <v>0.04</v>
      </c>
      <c r="AN56" s="127"/>
      <c r="AO56" s="124"/>
      <c r="AP56" s="124"/>
      <c r="AQ56" s="120">
        <f t="shared" si="2"/>
        <v>0.04</v>
      </c>
      <c r="AR56" s="116">
        <f>(28+98+146)*24</f>
        <v>6528</v>
      </c>
      <c r="AS56" s="116">
        <f>720*650</f>
        <v>468000</v>
      </c>
      <c r="AT56" s="117">
        <f t="shared" ref="AT56" si="6">AR56/AS56</f>
        <v>1.3948717948717949E-2</v>
      </c>
      <c r="AU56" s="114">
        <f t="shared" si="1"/>
        <v>0.04</v>
      </c>
      <c r="AV56" s="116" t="s">
        <v>21</v>
      </c>
      <c r="AW56" s="116" t="s">
        <v>758</v>
      </c>
      <c r="AX56" s="114"/>
    </row>
    <row r="57" spans="1:50" ht="99" x14ac:dyDescent="0.25">
      <c r="A57" s="72">
        <v>52</v>
      </c>
      <c r="B57" s="96" t="s">
        <v>595</v>
      </c>
      <c r="C57" s="86" t="s">
        <v>470</v>
      </c>
      <c r="D57" s="86" t="s">
        <v>471</v>
      </c>
      <c r="E57" s="87" t="s">
        <v>29</v>
      </c>
      <c r="F57" s="101" t="s">
        <v>472</v>
      </c>
      <c r="G57" s="95" t="s">
        <v>473</v>
      </c>
      <c r="H57" s="88" t="s">
        <v>32</v>
      </c>
      <c r="I57" s="97" t="s">
        <v>33</v>
      </c>
      <c r="J57" s="89">
        <v>1</v>
      </c>
      <c r="K57" s="97" t="s">
        <v>474</v>
      </c>
      <c r="L57" s="87" t="s">
        <v>35</v>
      </c>
      <c r="M57" s="95" t="s">
        <v>475</v>
      </c>
      <c r="N57" s="88" t="s">
        <v>37</v>
      </c>
      <c r="O57" s="95" t="s">
        <v>476</v>
      </c>
      <c r="P57" s="87" t="s">
        <v>32</v>
      </c>
      <c r="Q57" s="87" t="s">
        <v>32</v>
      </c>
      <c r="R57" s="87" t="s">
        <v>87</v>
      </c>
      <c r="S57" s="87" t="s">
        <v>477</v>
      </c>
      <c r="T57" s="87" t="s">
        <v>478</v>
      </c>
      <c r="U57" s="93" t="s">
        <v>163</v>
      </c>
      <c r="V57" s="88" t="s">
        <v>479</v>
      </c>
      <c r="W57" s="88" t="s">
        <v>480</v>
      </c>
      <c r="X57" s="88" t="s">
        <v>480</v>
      </c>
      <c r="Y57" s="88" t="s">
        <v>481</v>
      </c>
      <c r="Z57" s="91">
        <v>1</v>
      </c>
      <c r="AA57" s="120">
        <f>+Tabla1[[#This Row],[Meta programada]]</f>
        <v>1</v>
      </c>
      <c r="AB57" s="116">
        <v>1</v>
      </c>
      <c r="AC57" s="116">
        <v>1</v>
      </c>
      <c r="AD57" s="117">
        <f>AB57/AC57</f>
        <v>1</v>
      </c>
      <c r="AE57" s="117">
        <f>+Tabla1[[#This Row],[Meta programada]]</f>
        <v>1</v>
      </c>
      <c r="AF57" s="116" t="s">
        <v>21</v>
      </c>
      <c r="AG57" s="116" t="s">
        <v>759</v>
      </c>
      <c r="AH57" s="116"/>
      <c r="AI57" s="126">
        <f>+Tabla1[[#This Row],[Meta programada]]</f>
        <v>1</v>
      </c>
      <c r="AJ57" s="127">
        <v>1</v>
      </c>
      <c r="AK57" s="127">
        <v>1</v>
      </c>
      <c r="AL57" s="128">
        <f>AJ57/AK57</f>
        <v>1</v>
      </c>
      <c r="AM57" s="130">
        <f t="shared" si="5"/>
        <v>1</v>
      </c>
      <c r="AN57" s="127" t="s">
        <v>21</v>
      </c>
      <c r="AO57" s="124" t="s">
        <v>760</v>
      </c>
      <c r="AP57" s="124"/>
      <c r="AQ57" s="120">
        <f t="shared" si="2"/>
        <v>1</v>
      </c>
      <c r="AR57" s="116">
        <v>1</v>
      </c>
      <c r="AS57" s="116">
        <v>1</v>
      </c>
      <c r="AT57" s="117">
        <v>1</v>
      </c>
      <c r="AU57" s="114">
        <f t="shared" si="1"/>
        <v>1</v>
      </c>
      <c r="AV57" s="116" t="s">
        <v>21</v>
      </c>
      <c r="AW57" s="116" t="s">
        <v>761</v>
      </c>
      <c r="AX57" s="114"/>
    </row>
    <row r="58" spans="1:50" ht="66" x14ac:dyDescent="0.25">
      <c r="A58" s="72">
        <v>53</v>
      </c>
      <c r="B58" s="96" t="s">
        <v>594</v>
      </c>
      <c r="C58" s="86" t="s">
        <v>470</v>
      </c>
      <c r="D58" s="86" t="s">
        <v>471</v>
      </c>
      <c r="E58" s="87" t="s">
        <v>29</v>
      </c>
      <c r="F58" s="101" t="s">
        <v>482</v>
      </c>
      <c r="G58" s="95" t="s">
        <v>473</v>
      </c>
      <c r="H58" s="88" t="s">
        <v>32</v>
      </c>
      <c r="I58" s="97" t="s">
        <v>33</v>
      </c>
      <c r="J58" s="89">
        <v>1</v>
      </c>
      <c r="K58" s="97" t="s">
        <v>474</v>
      </c>
      <c r="L58" s="87" t="s">
        <v>35</v>
      </c>
      <c r="M58" s="95" t="s">
        <v>483</v>
      </c>
      <c r="N58" s="88" t="s">
        <v>37</v>
      </c>
      <c r="O58" s="95" t="s">
        <v>476</v>
      </c>
      <c r="P58" s="87" t="s">
        <v>32</v>
      </c>
      <c r="Q58" s="87" t="s">
        <v>32</v>
      </c>
      <c r="R58" s="87" t="s">
        <v>484</v>
      </c>
      <c r="S58" s="87" t="s">
        <v>485</v>
      </c>
      <c r="T58" s="87" t="s">
        <v>486</v>
      </c>
      <c r="U58" s="93" t="s">
        <v>163</v>
      </c>
      <c r="V58" s="88" t="s">
        <v>479</v>
      </c>
      <c r="W58" s="88" t="s">
        <v>480</v>
      </c>
      <c r="X58" s="88" t="s">
        <v>480</v>
      </c>
      <c r="Y58" s="88" t="s">
        <v>481</v>
      </c>
      <c r="Z58" s="91">
        <v>1</v>
      </c>
      <c r="AA58" s="120">
        <f>+Tabla1[[#This Row],[Meta programada]]</f>
        <v>1</v>
      </c>
      <c r="AB58" s="116">
        <v>11</v>
      </c>
      <c r="AC58" s="116">
        <v>11</v>
      </c>
      <c r="AD58" s="117">
        <f>AB58/AC58</f>
        <v>1</v>
      </c>
      <c r="AE58" s="117">
        <f>+Tabla1[[#This Row],[Meta programada]]</f>
        <v>1</v>
      </c>
      <c r="AF58" s="116" t="s">
        <v>21</v>
      </c>
      <c r="AG58" s="116" t="s">
        <v>762</v>
      </c>
      <c r="AH58" s="116"/>
      <c r="AI58" s="126">
        <f>+Tabla1[[#This Row],[Meta programada]]</f>
        <v>1</v>
      </c>
      <c r="AJ58" s="127">
        <v>5</v>
      </c>
      <c r="AK58" s="127">
        <v>45</v>
      </c>
      <c r="AL58" s="128">
        <f>AJ58/AK58</f>
        <v>0.1111111111111111</v>
      </c>
      <c r="AM58" s="130">
        <f t="shared" si="5"/>
        <v>1</v>
      </c>
      <c r="AN58" s="127" t="s">
        <v>18</v>
      </c>
      <c r="AO58" s="124" t="s">
        <v>763</v>
      </c>
      <c r="AP58" s="124"/>
      <c r="AQ58" s="120">
        <f t="shared" si="2"/>
        <v>1</v>
      </c>
      <c r="AR58" s="116">
        <v>25</v>
      </c>
      <c r="AS58" s="116">
        <v>586</v>
      </c>
      <c r="AT58" s="117">
        <f t="shared" ref="AT58" si="7">AR58/AS58</f>
        <v>4.2662116040955635E-2</v>
      </c>
      <c r="AU58" s="114">
        <f t="shared" si="1"/>
        <v>1</v>
      </c>
      <c r="AV58" s="116" t="s">
        <v>18</v>
      </c>
      <c r="AW58" s="116" t="s">
        <v>764</v>
      </c>
      <c r="AX58" s="114"/>
    </row>
    <row r="59" spans="1:50" ht="99" x14ac:dyDescent="0.25">
      <c r="A59" s="72">
        <v>54</v>
      </c>
      <c r="B59" s="96" t="s">
        <v>595</v>
      </c>
      <c r="C59" s="86" t="s">
        <v>470</v>
      </c>
      <c r="D59" s="86" t="s">
        <v>471</v>
      </c>
      <c r="E59" s="87" t="s">
        <v>29</v>
      </c>
      <c r="F59" s="101" t="s">
        <v>487</v>
      </c>
      <c r="G59" s="95" t="s">
        <v>488</v>
      </c>
      <c r="H59" s="88" t="s">
        <v>32</v>
      </c>
      <c r="I59" s="97" t="s">
        <v>33</v>
      </c>
      <c r="J59" s="89">
        <v>0.8</v>
      </c>
      <c r="K59" s="97" t="s">
        <v>489</v>
      </c>
      <c r="L59" s="87" t="s">
        <v>490</v>
      </c>
      <c r="M59" s="95" t="s">
        <v>491</v>
      </c>
      <c r="N59" s="88" t="s">
        <v>37</v>
      </c>
      <c r="O59" s="95" t="s">
        <v>492</v>
      </c>
      <c r="P59" s="87" t="s">
        <v>32</v>
      </c>
      <c r="Q59" s="87" t="s">
        <v>32</v>
      </c>
      <c r="R59" s="87" t="s">
        <v>493</v>
      </c>
      <c r="S59" s="87" t="s">
        <v>494</v>
      </c>
      <c r="T59" s="87" t="s">
        <v>495</v>
      </c>
      <c r="U59" s="93" t="s">
        <v>163</v>
      </c>
      <c r="V59" s="88" t="s">
        <v>496</v>
      </c>
      <c r="W59" s="88" t="s">
        <v>497</v>
      </c>
      <c r="X59" s="88" t="s">
        <v>497</v>
      </c>
      <c r="Y59" s="88" t="s">
        <v>498</v>
      </c>
      <c r="Z59" s="91">
        <v>0.8</v>
      </c>
      <c r="AA59" s="120">
        <f>+Tabla1[[#This Row],[Meta programada]]</f>
        <v>0.8</v>
      </c>
      <c r="AB59" s="116"/>
      <c r="AC59" s="116"/>
      <c r="AD59" s="117"/>
      <c r="AE59" s="117">
        <f>+Tabla1[[#This Row],[Meta programada]]</f>
        <v>0.8</v>
      </c>
      <c r="AF59" s="116"/>
      <c r="AG59" s="116"/>
      <c r="AH59" s="116"/>
      <c r="AI59" s="126">
        <f>+Tabla1[[#This Row],[Meta programada]]</f>
        <v>0.8</v>
      </c>
      <c r="AJ59" s="127"/>
      <c r="AK59" s="127"/>
      <c r="AL59" s="128"/>
      <c r="AM59" s="130">
        <f t="shared" si="5"/>
        <v>0.8</v>
      </c>
      <c r="AN59" s="127"/>
      <c r="AO59" s="131"/>
      <c r="AP59" s="131"/>
      <c r="AQ59" s="120">
        <f t="shared" si="2"/>
        <v>0.8</v>
      </c>
      <c r="AR59" s="116">
        <v>1653</v>
      </c>
      <c r="AS59" s="116">
        <v>1653</v>
      </c>
      <c r="AT59" s="117">
        <v>1</v>
      </c>
      <c r="AU59" s="114">
        <f t="shared" si="1"/>
        <v>0.8</v>
      </c>
      <c r="AV59" s="116" t="s">
        <v>21</v>
      </c>
      <c r="AW59" s="116" t="s">
        <v>765</v>
      </c>
      <c r="AX59" s="114" t="s">
        <v>766</v>
      </c>
    </row>
    <row r="60" spans="1:50" ht="99" x14ac:dyDescent="0.25">
      <c r="A60" s="72">
        <v>55</v>
      </c>
      <c r="B60" s="96" t="s">
        <v>595</v>
      </c>
      <c r="C60" s="86" t="s">
        <v>470</v>
      </c>
      <c r="D60" s="86" t="s">
        <v>471</v>
      </c>
      <c r="E60" s="87" t="s">
        <v>29</v>
      </c>
      <c r="F60" s="101" t="s">
        <v>499</v>
      </c>
      <c r="G60" s="95" t="s">
        <v>500</v>
      </c>
      <c r="H60" s="88" t="s">
        <v>32</v>
      </c>
      <c r="I60" s="97" t="s">
        <v>33</v>
      </c>
      <c r="J60" s="89">
        <v>0.8</v>
      </c>
      <c r="K60" s="97" t="s">
        <v>489</v>
      </c>
      <c r="L60" s="87" t="s">
        <v>35</v>
      </c>
      <c r="M60" s="95" t="s">
        <v>501</v>
      </c>
      <c r="N60" s="88" t="s">
        <v>37</v>
      </c>
      <c r="O60" s="95" t="s">
        <v>502</v>
      </c>
      <c r="P60" s="87" t="s">
        <v>32</v>
      </c>
      <c r="Q60" s="87" t="s">
        <v>32</v>
      </c>
      <c r="R60" s="87" t="s">
        <v>493</v>
      </c>
      <c r="S60" s="87" t="s">
        <v>494</v>
      </c>
      <c r="T60" s="87" t="s">
        <v>503</v>
      </c>
      <c r="U60" s="93" t="s">
        <v>163</v>
      </c>
      <c r="V60" s="88" t="s">
        <v>496</v>
      </c>
      <c r="W60" s="88" t="s">
        <v>497</v>
      </c>
      <c r="X60" s="88" t="s">
        <v>497</v>
      </c>
      <c r="Y60" s="88" t="s">
        <v>498</v>
      </c>
      <c r="Z60" s="91">
        <v>0.8</v>
      </c>
      <c r="AA60" s="120">
        <f>+Tabla1[[#This Row],[Meta programada]]</f>
        <v>0.8</v>
      </c>
      <c r="AB60" s="116"/>
      <c r="AC60" s="116"/>
      <c r="AD60" s="117" t="str">
        <f>IFERROR([2]!Tabla1[[#This Row],[Valor numerador]]/[2]!Tabla1[[#This Row],[Valor denominador]], " ")</f>
        <v xml:space="preserve"> </v>
      </c>
      <c r="AE60" s="117">
        <f>+Tabla1[[#This Row],[Meta programada]]</f>
        <v>0.8</v>
      </c>
      <c r="AF60" s="116"/>
      <c r="AG60" s="116"/>
      <c r="AH60" s="116"/>
      <c r="AI60" s="126">
        <f>+Tabla1[[#This Row],[Meta programada]]</f>
        <v>0.8</v>
      </c>
      <c r="AJ60" s="127"/>
      <c r="AK60" s="127"/>
      <c r="AL60" s="128" t="str">
        <f>IFERROR([2]!Tabla1[[#This Row],[Valor numerador3]]/[2]!Tabla1[[#This Row],[Valor denominador4]], " ")</f>
        <v xml:space="preserve"> </v>
      </c>
      <c r="AM60" s="130">
        <f t="shared" si="5"/>
        <v>0.8</v>
      </c>
      <c r="AN60" s="127"/>
      <c r="AO60" s="131"/>
      <c r="AP60" s="131"/>
      <c r="AQ60" s="120">
        <f t="shared" si="2"/>
        <v>0.8</v>
      </c>
      <c r="AR60" s="116">
        <v>3</v>
      </c>
      <c r="AS60" s="116">
        <v>3</v>
      </c>
      <c r="AT60" s="117">
        <f>AR60/AS60</f>
        <v>1</v>
      </c>
      <c r="AU60" s="114">
        <f t="shared" si="1"/>
        <v>0.8</v>
      </c>
      <c r="AV60" s="116" t="s">
        <v>21</v>
      </c>
      <c r="AW60" s="116" t="s">
        <v>767</v>
      </c>
      <c r="AX60" s="135" t="s">
        <v>768</v>
      </c>
    </row>
  </sheetData>
  <protectedRanges>
    <protectedRange password="DE36" sqref="AG48 AO48 AW48" name="Rango7_1_11_1_2"/>
    <protectedRange sqref="AG48 AO48 AW48" name="CUARTO TRIMESTRE_6_5_1_2"/>
    <protectedRange password="DE36" sqref="AD48 AL48 AT48" name="Rango7_1_12_1_2"/>
    <protectedRange password="DE36" sqref="AB48:AC48 AJ48:AK48 AR48:AS48" name="Rango7_1_14_1_2"/>
    <protectedRange sqref="AB48 AJ48 AR48" name="CUARTO TRIMESTRE_6_8_1_2"/>
  </protectedRanges>
  <mergeCells count="8">
    <mergeCell ref="AA4:AH4"/>
    <mergeCell ref="AI4:AP4"/>
    <mergeCell ref="AQ4:AX4"/>
    <mergeCell ref="B2:Z2"/>
    <mergeCell ref="R4:U4"/>
    <mergeCell ref="V4:Y4"/>
    <mergeCell ref="B4:Q4"/>
    <mergeCell ref="B3:Z3"/>
  </mergeCells>
  <phoneticPr fontId="34" type="noConversion"/>
  <pageMargins left="0.70866141732283472" right="0.70866141732283472" top="0.74803149606299213" bottom="0.74803149606299213" header="0.31496062992125984" footer="0.31496062992125984"/>
  <pageSetup paperSize="5" scale="10"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A132"/>
  <sheetViews>
    <sheetView workbookViewId="0">
      <selection activeCell="A3" sqref="A3"/>
    </sheetView>
  </sheetViews>
  <sheetFormatPr baseColWidth="10" defaultRowHeight="15" x14ac:dyDescent="0.25"/>
  <cols>
    <col min="1" max="1" width="36.42578125" customWidth="1"/>
    <col min="2" max="2" width="21.42578125" customWidth="1"/>
    <col min="3" max="3" width="8.42578125" customWidth="1"/>
    <col min="4" max="4" width="5.42578125" customWidth="1"/>
    <col min="5" max="5" width="8.140625" customWidth="1"/>
    <col min="6" max="6" width="8.85546875" customWidth="1"/>
    <col min="7" max="7" width="9.42578125" customWidth="1"/>
    <col min="8" max="8" width="11" customWidth="1"/>
    <col min="9" max="9" width="36.28515625" customWidth="1"/>
    <col min="10" max="10" width="35.42578125" customWidth="1"/>
    <col min="11" max="11" width="36.28515625" customWidth="1"/>
    <col min="12" max="12" width="7.28515625" customWidth="1"/>
    <col min="13" max="13" width="8" customWidth="1"/>
    <col min="14" max="14" width="9.7109375" customWidth="1"/>
    <col min="15" max="15" width="9.42578125" customWidth="1"/>
    <col min="16" max="16" width="7.7109375" customWidth="1"/>
    <col min="17" max="17" width="8" customWidth="1"/>
    <col min="18" max="18" width="35.7109375" customWidth="1"/>
    <col min="19" max="19" width="19.140625" customWidth="1"/>
    <col min="20" max="20" width="6.42578125" customWidth="1"/>
    <col min="21" max="21" width="8" customWidth="1"/>
    <col min="22" max="22" width="5.42578125" customWidth="1"/>
    <col min="23" max="23" width="7.7109375" customWidth="1"/>
    <col min="24" max="24" width="10.42578125" customWidth="1"/>
    <col min="25" max="25" width="36.42578125" bestFit="1" customWidth="1"/>
    <col min="26" max="26" width="35.7109375" bestFit="1" customWidth="1"/>
    <col min="27" max="27" width="36.42578125" bestFit="1" customWidth="1"/>
    <col min="28" max="28" width="43.42578125" bestFit="1" customWidth="1"/>
    <col min="29" max="29" width="44.28515625" bestFit="1" customWidth="1"/>
    <col min="30" max="30" width="35.7109375" bestFit="1" customWidth="1"/>
    <col min="31" max="31" width="36.42578125" bestFit="1" customWidth="1"/>
    <col min="32" max="32" width="35.7109375" bestFit="1" customWidth="1"/>
    <col min="33" max="33" width="36.42578125" bestFit="1" customWidth="1"/>
    <col min="34" max="34" width="43.42578125" bestFit="1" customWidth="1"/>
    <col min="35" max="35" width="44.42578125" bestFit="1" customWidth="1"/>
    <col min="36" max="36" width="40.140625" bestFit="1" customWidth="1"/>
    <col min="37" max="37" width="40.85546875" bestFit="1" customWidth="1"/>
  </cols>
  <sheetData>
    <row r="3" spans="1:7" ht="30" x14ac:dyDescent="0.25">
      <c r="A3" s="58" t="s">
        <v>551</v>
      </c>
      <c r="B3" s="37" t="s">
        <v>542</v>
      </c>
    </row>
    <row r="4" spans="1:7" x14ac:dyDescent="0.25">
      <c r="A4" s="39" t="s">
        <v>543</v>
      </c>
      <c r="B4" s="36" t="s">
        <v>21</v>
      </c>
      <c r="C4" s="36" t="s">
        <v>20</v>
      </c>
      <c r="D4" s="36" t="s">
        <v>19</v>
      </c>
      <c r="E4" s="36" t="s">
        <v>18</v>
      </c>
      <c r="F4" s="36" t="s">
        <v>534</v>
      </c>
      <c r="G4" s="40" t="s">
        <v>540</v>
      </c>
    </row>
    <row r="5" spans="1:7" x14ac:dyDescent="0.25">
      <c r="A5" s="40" t="s">
        <v>29</v>
      </c>
      <c r="B5" s="41">
        <v>0.625</v>
      </c>
      <c r="C5" s="41">
        <v>0.20833333333333334</v>
      </c>
      <c r="D5" s="41">
        <v>0</v>
      </c>
      <c r="E5" s="41">
        <v>0.125</v>
      </c>
      <c r="F5" s="41">
        <v>4.1666666666666664E-2</v>
      </c>
      <c r="G5" s="41">
        <v>1</v>
      </c>
    </row>
    <row r="6" spans="1:7" x14ac:dyDescent="0.25">
      <c r="A6" s="40" t="s">
        <v>71</v>
      </c>
      <c r="B6" s="41">
        <v>0.2857142857142857</v>
      </c>
      <c r="C6" s="41">
        <v>0.14285714285714285</v>
      </c>
      <c r="D6" s="41">
        <v>0.35714285714285715</v>
      </c>
      <c r="E6" s="41">
        <v>0.21428571428571427</v>
      </c>
      <c r="F6" s="41">
        <v>0</v>
      </c>
      <c r="G6" s="41">
        <v>1</v>
      </c>
    </row>
    <row r="7" spans="1:7" x14ac:dyDescent="0.25">
      <c r="A7" s="42" t="s">
        <v>540</v>
      </c>
      <c r="B7" s="43">
        <v>0.54838709677419351</v>
      </c>
      <c r="C7" s="43">
        <v>0.19354838709677419</v>
      </c>
      <c r="D7" s="43">
        <v>8.0645161290322578E-2</v>
      </c>
      <c r="E7" s="43">
        <v>0.14516129032258066</v>
      </c>
      <c r="F7" s="43">
        <v>3.2258064516129031E-2</v>
      </c>
      <c r="G7" s="43">
        <v>1</v>
      </c>
    </row>
    <row r="8" spans="1:7" s="36" customFormat="1" x14ac:dyDescent="0.25">
      <c r="A8" s="70"/>
      <c r="B8" s="71"/>
      <c r="C8" s="71"/>
      <c r="D8" s="71"/>
      <c r="E8" s="71"/>
      <c r="F8" s="71"/>
      <c r="G8" s="71"/>
    </row>
    <row r="9" spans="1:7" s="36" customFormat="1" x14ac:dyDescent="0.25">
      <c r="A9" s="70"/>
      <c r="B9" s="71"/>
      <c r="C9" s="71"/>
      <c r="D9" s="71"/>
      <c r="E9" s="71"/>
      <c r="F9" s="71"/>
      <c r="G9" s="71"/>
    </row>
    <row r="10" spans="1:7" s="36" customFormat="1" x14ac:dyDescent="0.25">
      <c r="A10" s="70"/>
      <c r="B10" s="71"/>
      <c r="C10" s="71"/>
      <c r="D10" s="71"/>
      <c r="E10" s="71"/>
      <c r="F10" s="71"/>
      <c r="G10" s="71"/>
    </row>
    <row r="11" spans="1:7" s="36" customFormat="1" x14ac:dyDescent="0.25">
      <c r="A11" s="70"/>
      <c r="B11" s="71"/>
      <c r="C11" s="71"/>
      <c r="D11" s="71"/>
      <c r="E11" s="71"/>
      <c r="F11" s="71"/>
      <c r="G11" s="71"/>
    </row>
    <row r="12" spans="1:7" s="36" customFormat="1" x14ac:dyDescent="0.25">
      <c r="A12" s="70"/>
      <c r="B12" s="71"/>
      <c r="C12" s="71"/>
      <c r="D12" s="71"/>
      <c r="E12" s="71"/>
      <c r="F12" s="71"/>
      <c r="G12" s="71"/>
    </row>
    <row r="13" spans="1:7" s="36" customFormat="1" x14ac:dyDescent="0.25">
      <c r="A13" s="70"/>
      <c r="B13" s="71"/>
      <c r="C13" s="71"/>
      <c r="D13" s="71"/>
      <c r="E13" s="71"/>
      <c r="F13" s="71"/>
      <c r="G13" s="71"/>
    </row>
    <row r="14" spans="1:7" s="36" customFormat="1" x14ac:dyDescent="0.25">
      <c r="A14" s="70"/>
      <c r="B14" s="71"/>
      <c r="C14" s="71"/>
      <c r="D14" s="71"/>
      <c r="E14" s="71"/>
      <c r="F14" s="71"/>
      <c r="G14" s="71"/>
    </row>
    <row r="15" spans="1:7" s="36" customFormat="1" x14ac:dyDescent="0.25">
      <c r="A15" s="70"/>
      <c r="B15" s="71"/>
      <c r="C15" s="71"/>
      <c r="D15" s="71"/>
      <c r="E15" s="71"/>
      <c r="F15" s="71"/>
      <c r="G15" s="71"/>
    </row>
    <row r="16" spans="1:7" s="36" customFormat="1" x14ac:dyDescent="0.25">
      <c r="A16" s="70"/>
      <c r="B16" s="71"/>
      <c r="C16" s="71"/>
      <c r="D16" s="71"/>
      <c r="E16" s="71"/>
      <c r="F16" s="71"/>
      <c r="G16" s="71"/>
    </row>
    <row r="17" spans="1:8" s="36" customFormat="1" x14ac:dyDescent="0.25">
      <c r="A17" s="70"/>
      <c r="B17" s="71"/>
      <c r="C17" s="71"/>
      <c r="D17" s="71"/>
      <c r="E17" s="71"/>
      <c r="F17" s="71"/>
      <c r="G17" s="71"/>
    </row>
    <row r="18" spans="1:8" s="36" customFormat="1" x14ac:dyDescent="0.25">
      <c r="A18" s="70"/>
      <c r="B18" s="71"/>
      <c r="C18" s="71"/>
      <c r="D18" s="71"/>
      <c r="E18" s="71"/>
      <c r="F18" s="71"/>
      <c r="G18" s="71"/>
    </row>
    <row r="19" spans="1:8" s="36" customFormat="1" x14ac:dyDescent="0.25">
      <c r="A19" s="70"/>
      <c r="B19" s="71"/>
      <c r="C19" s="71"/>
      <c r="D19" s="71"/>
      <c r="E19" s="71"/>
      <c r="F19" s="71"/>
      <c r="G19" s="71"/>
    </row>
    <row r="20" spans="1:8" s="36" customFormat="1" x14ac:dyDescent="0.25">
      <c r="A20" s="70"/>
      <c r="B20" s="71"/>
      <c r="C20" s="71"/>
      <c r="D20" s="71"/>
      <c r="E20" s="71"/>
      <c r="F20" s="71"/>
      <c r="G20" s="71"/>
    </row>
    <row r="21" spans="1:8" s="36" customFormat="1" x14ac:dyDescent="0.25">
      <c r="A21" s="70"/>
      <c r="B21" s="71"/>
      <c r="C21" s="71"/>
      <c r="D21" s="71"/>
      <c r="E21" s="71"/>
      <c r="F21" s="71"/>
      <c r="G21" s="71"/>
    </row>
    <row r="22" spans="1:8" s="36" customFormat="1" x14ac:dyDescent="0.25">
      <c r="A22" s="70"/>
      <c r="B22" s="71"/>
      <c r="C22" s="71"/>
      <c r="D22" s="71"/>
      <c r="E22" s="71"/>
      <c r="F22" s="71"/>
      <c r="G22" s="71"/>
    </row>
    <row r="23" spans="1:8" s="36" customFormat="1" x14ac:dyDescent="0.25">
      <c r="A23" s="70"/>
      <c r="B23" s="71"/>
      <c r="C23" s="71"/>
      <c r="D23" s="71"/>
      <c r="E23" s="71"/>
      <c r="F23" s="71"/>
      <c r="G23" s="71"/>
    </row>
    <row r="24" spans="1:8" s="36" customFormat="1" x14ac:dyDescent="0.25">
      <c r="A24" s="70"/>
      <c r="B24" s="71"/>
      <c r="C24" s="71"/>
      <c r="D24" s="71"/>
      <c r="E24" s="71"/>
      <c r="F24" s="71"/>
      <c r="G24" s="71"/>
    </row>
    <row r="25" spans="1:8" s="36" customFormat="1" x14ac:dyDescent="0.25">
      <c r="A25" s="70"/>
      <c r="B25" s="71"/>
      <c r="C25" s="71"/>
      <c r="D25" s="71"/>
      <c r="E25" s="71"/>
      <c r="F25" s="71"/>
      <c r="G25" s="71"/>
    </row>
    <row r="26" spans="1:8" s="36" customFormat="1" x14ac:dyDescent="0.25">
      <c r="A26" s="70"/>
      <c r="B26" s="71"/>
      <c r="C26" s="71"/>
      <c r="D26" s="71"/>
      <c r="E26" s="71"/>
      <c r="F26" s="71"/>
      <c r="G26" s="71"/>
    </row>
    <row r="27" spans="1:8" s="36" customFormat="1" x14ac:dyDescent="0.25">
      <c r="A27" s="70"/>
      <c r="B27" s="71"/>
      <c r="C27" s="71"/>
      <c r="D27" s="71"/>
      <c r="E27" s="71"/>
      <c r="F27" s="71"/>
      <c r="G27" s="71"/>
    </row>
    <row r="28" spans="1:8" s="36" customFormat="1" x14ac:dyDescent="0.25">
      <c r="A28" s="70"/>
      <c r="B28" s="71"/>
      <c r="C28" s="71"/>
      <c r="D28" s="71"/>
      <c r="E28" s="71"/>
      <c r="F28" s="71"/>
      <c r="G28" s="71"/>
    </row>
    <row r="32" spans="1:8" ht="30" x14ac:dyDescent="0.25">
      <c r="A32" s="60" t="s">
        <v>551</v>
      </c>
      <c r="B32" s="61" t="s">
        <v>542</v>
      </c>
      <c r="C32" s="62"/>
      <c r="D32" s="62"/>
      <c r="E32" s="62"/>
      <c r="F32" s="62"/>
      <c r="G32" s="62"/>
      <c r="H32" s="62"/>
    </row>
    <row r="33" spans="1:8" x14ac:dyDescent="0.25">
      <c r="A33" s="61" t="s">
        <v>539</v>
      </c>
      <c r="B33" s="62" t="s">
        <v>20</v>
      </c>
      <c r="C33" s="62" t="s">
        <v>537</v>
      </c>
      <c r="D33" s="62" t="s">
        <v>18</v>
      </c>
      <c r="E33" s="62" t="s">
        <v>19</v>
      </c>
      <c r="F33" s="62" t="s">
        <v>589</v>
      </c>
      <c r="G33" s="62" t="s">
        <v>590</v>
      </c>
      <c r="H33" s="62" t="s">
        <v>540</v>
      </c>
    </row>
    <row r="34" spans="1:8" x14ac:dyDescent="0.25">
      <c r="A34" s="62" t="s">
        <v>29</v>
      </c>
      <c r="B34" s="63">
        <v>5</v>
      </c>
      <c r="C34" s="63">
        <v>30</v>
      </c>
      <c r="D34" s="63">
        <v>2</v>
      </c>
      <c r="E34" s="63">
        <v>2</v>
      </c>
      <c r="F34" s="63">
        <v>2</v>
      </c>
      <c r="G34" s="63"/>
      <c r="H34" s="63">
        <v>41</v>
      </c>
    </row>
    <row r="35" spans="1:8" x14ac:dyDescent="0.25">
      <c r="A35" s="62" t="s">
        <v>71</v>
      </c>
      <c r="B35" s="63">
        <v>4</v>
      </c>
      <c r="C35" s="63">
        <v>2</v>
      </c>
      <c r="D35" s="63">
        <v>5</v>
      </c>
      <c r="E35" s="63">
        <v>1</v>
      </c>
      <c r="F35" s="63">
        <v>1</v>
      </c>
      <c r="G35" s="63"/>
      <c r="H35" s="63">
        <v>13</v>
      </c>
    </row>
    <row r="36" spans="1:8" x14ac:dyDescent="0.25">
      <c r="A36" s="62" t="s">
        <v>540</v>
      </c>
      <c r="B36" s="63">
        <v>9</v>
      </c>
      <c r="C36" s="63">
        <v>32</v>
      </c>
      <c r="D36" s="63">
        <v>7</v>
      </c>
      <c r="E36" s="63">
        <v>3</v>
      </c>
      <c r="F36" s="63">
        <v>3</v>
      </c>
      <c r="G36" s="63"/>
      <c r="H36" s="63">
        <v>54</v>
      </c>
    </row>
    <row r="41" spans="1:8" x14ac:dyDescent="0.25">
      <c r="A41" s="66" t="s">
        <v>551</v>
      </c>
      <c r="B41" s="66" t="s">
        <v>542</v>
      </c>
      <c r="C41" s="59"/>
      <c r="D41" s="59"/>
      <c r="E41" s="59"/>
      <c r="F41" s="59"/>
      <c r="G41" s="59"/>
    </row>
    <row r="42" spans="1:8" x14ac:dyDescent="0.25">
      <c r="A42" s="67" t="s">
        <v>547</v>
      </c>
      <c r="B42" s="59" t="s">
        <v>537</v>
      </c>
      <c r="C42" s="59" t="s">
        <v>20</v>
      </c>
      <c r="D42" s="59" t="s">
        <v>18</v>
      </c>
      <c r="E42" s="59" t="s">
        <v>19</v>
      </c>
      <c r="F42" s="59" t="s">
        <v>589</v>
      </c>
      <c r="G42" s="59" t="s">
        <v>590</v>
      </c>
    </row>
    <row r="43" spans="1:8" ht="135" x14ac:dyDescent="0.25">
      <c r="A43" s="68" t="s">
        <v>254</v>
      </c>
      <c r="B43" s="31">
        <v>0.42857142857142855</v>
      </c>
      <c r="C43" s="31">
        <v>0.42857142857142855</v>
      </c>
      <c r="D43" s="31">
        <v>0.14285714285714285</v>
      </c>
      <c r="E43" s="31">
        <v>0</v>
      </c>
      <c r="F43" s="31">
        <v>0</v>
      </c>
      <c r="G43" s="31">
        <v>0</v>
      </c>
    </row>
    <row r="44" spans="1:8" ht="90" x14ac:dyDescent="0.25">
      <c r="A44" s="68" t="s">
        <v>206</v>
      </c>
      <c r="B44" s="31">
        <v>1</v>
      </c>
      <c r="C44" s="31">
        <v>0</v>
      </c>
      <c r="D44" s="31">
        <v>0</v>
      </c>
      <c r="E44" s="31">
        <v>0</v>
      </c>
      <c r="F44" s="31">
        <v>0</v>
      </c>
      <c r="G44" s="31">
        <v>0</v>
      </c>
    </row>
    <row r="45" spans="1:8" ht="60" x14ac:dyDescent="0.25">
      <c r="A45" s="68" t="s">
        <v>179</v>
      </c>
      <c r="B45" s="31">
        <v>1</v>
      </c>
      <c r="C45" s="31">
        <v>0</v>
      </c>
      <c r="D45" s="31">
        <v>0</v>
      </c>
      <c r="E45" s="31">
        <v>0</v>
      </c>
      <c r="F45" s="31">
        <v>0</v>
      </c>
      <c r="G45" s="31">
        <v>0</v>
      </c>
    </row>
    <row r="46" spans="1:8" ht="75" x14ac:dyDescent="0.25">
      <c r="A46" s="68" t="s">
        <v>26</v>
      </c>
      <c r="B46" s="31">
        <v>0.51351351351351349</v>
      </c>
      <c r="C46" s="31">
        <v>0.16216216216216217</v>
      </c>
      <c r="D46" s="31">
        <v>0.16216216216216217</v>
      </c>
      <c r="E46" s="31">
        <v>8.1081081081081086E-2</v>
      </c>
      <c r="F46" s="31">
        <v>8.1081081081081086E-2</v>
      </c>
      <c r="G46" s="31">
        <v>0</v>
      </c>
    </row>
    <row r="49" spans="1:27" x14ac:dyDescent="0.25">
      <c r="R49" s="37" t="s">
        <v>541</v>
      </c>
      <c r="S49" s="37" t="s">
        <v>542</v>
      </c>
    </row>
    <row r="50" spans="1:27" x14ac:dyDescent="0.25">
      <c r="R50" s="45" t="s">
        <v>5</v>
      </c>
      <c r="S50" s="44" t="s">
        <v>21</v>
      </c>
      <c r="T50" s="44" t="s">
        <v>20</v>
      </c>
      <c r="U50" s="44" t="s">
        <v>19</v>
      </c>
      <c r="V50" s="44" t="s">
        <v>18</v>
      </c>
      <c r="W50" s="44" t="s">
        <v>534</v>
      </c>
      <c r="X50" s="38" t="s">
        <v>540</v>
      </c>
      <c r="AA50" s="30"/>
    </row>
    <row r="51" spans="1:27" x14ac:dyDescent="0.25">
      <c r="A51" s="37" t="s">
        <v>551</v>
      </c>
      <c r="B51" s="37" t="s">
        <v>542</v>
      </c>
      <c r="R51" s="46" t="s">
        <v>28</v>
      </c>
      <c r="S51" s="57">
        <v>1</v>
      </c>
      <c r="T51" s="57"/>
      <c r="U51" s="57"/>
      <c r="V51" s="57"/>
      <c r="W51" s="57"/>
      <c r="X51" s="57">
        <v>1</v>
      </c>
    </row>
    <row r="52" spans="1:27" x14ac:dyDescent="0.25">
      <c r="A52" s="61" t="s">
        <v>5</v>
      </c>
      <c r="B52" s="59" t="s">
        <v>21</v>
      </c>
      <c r="C52" s="59" t="s">
        <v>20</v>
      </c>
      <c r="D52" s="59" t="s">
        <v>19</v>
      </c>
      <c r="E52" s="59" t="s">
        <v>18</v>
      </c>
      <c r="F52" s="59" t="s">
        <v>534</v>
      </c>
      <c r="G52" s="27" t="s">
        <v>540</v>
      </c>
      <c r="R52" s="46" t="s">
        <v>49</v>
      </c>
      <c r="S52" s="57"/>
      <c r="T52" s="57"/>
      <c r="U52" s="57"/>
      <c r="V52" s="57"/>
      <c r="W52" s="57">
        <v>2</v>
      </c>
      <c r="X52" s="57">
        <v>2</v>
      </c>
    </row>
    <row r="53" spans="1:27" x14ac:dyDescent="0.25">
      <c r="A53" s="64" t="s">
        <v>28</v>
      </c>
      <c r="B53" s="29">
        <v>1</v>
      </c>
      <c r="C53" s="29"/>
      <c r="D53" s="29"/>
      <c r="E53" s="29"/>
      <c r="F53" s="29"/>
      <c r="G53" s="29">
        <v>1</v>
      </c>
      <c r="R53" s="46" t="s">
        <v>70</v>
      </c>
      <c r="S53" s="57"/>
      <c r="T53" s="57">
        <v>3</v>
      </c>
      <c r="U53" s="57">
        <v>2</v>
      </c>
      <c r="V53" s="57">
        <v>3</v>
      </c>
      <c r="W53" s="57">
        <v>2</v>
      </c>
      <c r="X53" s="57">
        <v>10</v>
      </c>
    </row>
    <row r="54" spans="1:27" x14ac:dyDescent="0.25">
      <c r="A54" s="64" t="s">
        <v>49</v>
      </c>
      <c r="B54" s="29">
        <v>2</v>
      </c>
      <c r="C54" s="29"/>
      <c r="D54" s="29"/>
      <c r="E54" s="29"/>
      <c r="F54" s="29"/>
      <c r="G54" s="29">
        <v>2</v>
      </c>
      <c r="R54" s="46" t="s">
        <v>138</v>
      </c>
      <c r="S54" s="57">
        <v>5</v>
      </c>
      <c r="T54" s="57"/>
      <c r="U54" s="57"/>
      <c r="V54" s="57"/>
      <c r="W54" s="57"/>
      <c r="X54" s="57">
        <v>5</v>
      </c>
    </row>
    <row r="55" spans="1:27" x14ac:dyDescent="0.25">
      <c r="A55" s="64" t="s">
        <v>70</v>
      </c>
      <c r="B55" s="29">
        <v>2</v>
      </c>
      <c r="C55" s="29">
        <v>3</v>
      </c>
      <c r="D55" s="29">
        <v>2</v>
      </c>
      <c r="E55" s="29">
        <v>2</v>
      </c>
      <c r="F55" s="29">
        <v>1</v>
      </c>
      <c r="G55" s="29">
        <v>10</v>
      </c>
      <c r="R55" s="46" t="s">
        <v>181</v>
      </c>
      <c r="S55" s="57">
        <v>7</v>
      </c>
      <c r="T55" s="57"/>
      <c r="U55" s="57"/>
      <c r="V55" s="57"/>
      <c r="W55" s="57">
        <v>2</v>
      </c>
      <c r="X55" s="57">
        <v>9</v>
      </c>
    </row>
    <row r="56" spans="1:27" x14ac:dyDescent="0.25">
      <c r="A56" s="64" t="s">
        <v>138</v>
      </c>
      <c r="B56" s="29">
        <v>4</v>
      </c>
      <c r="C56" s="29">
        <v>1</v>
      </c>
      <c r="D56" s="29"/>
      <c r="E56" s="29"/>
      <c r="F56" s="29"/>
      <c r="G56" s="29">
        <v>5</v>
      </c>
      <c r="J56" s="30">
        <f>7/9</f>
        <v>0.77777777777777779</v>
      </c>
      <c r="R56" s="46" t="s">
        <v>238</v>
      </c>
      <c r="S56" s="57">
        <v>2</v>
      </c>
      <c r="T56" s="57"/>
      <c r="U56" s="57"/>
      <c r="V56" s="57">
        <v>2</v>
      </c>
      <c r="W56" s="57"/>
      <c r="X56" s="57">
        <v>4</v>
      </c>
    </row>
    <row r="57" spans="1:27" x14ac:dyDescent="0.25">
      <c r="A57" s="64" t="s">
        <v>181</v>
      </c>
      <c r="B57" s="29">
        <v>9</v>
      </c>
      <c r="C57" s="29"/>
      <c r="D57" s="29"/>
      <c r="E57" s="29"/>
      <c r="F57" s="29"/>
      <c r="G57" s="29">
        <v>9</v>
      </c>
      <c r="R57" s="46" t="s">
        <v>287</v>
      </c>
      <c r="S57" s="57">
        <v>8</v>
      </c>
      <c r="T57" s="57">
        <v>2</v>
      </c>
      <c r="U57" s="57">
        <v>2</v>
      </c>
      <c r="V57" s="57">
        <v>5</v>
      </c>
      <c r="W57" s="57">
        <v>2</v>
      </c>
      <c r="X57" s="57">
        <v>19</v>
      </c>
    </row>
    <row r="58" spans="1:27" x14ac:dyDescent="0.25">
      <c r="A58" s="64" t="s">
        <v>238</v>
      </c>
      <c r="B58" s="29">
        <v>1</v>
      </c>
      <c r="C58" s="29"/>
      <c r="D58" s="29"/>
      <c r="E58" s="29">
        <v>3</v>
      </c>
      <c r="F58" s="29"/>
      <c r="G58" s="29">
        <v>4</v>
      </c>
      <c r="R58" s="46" t="s">
        <v>435</v>
      </c>
      <c r="S58" s="57">
        <v>5</v>
      </c>
      <c r="T58" s="57">
        <v>1</v>
      </c>
      <c r="U58" s="57"/>
      <c r="V58" s="57"/>
      <c r="W58" s="57"/>
      <c r="X58" s="57">
        <v>6</v>
      </c>
    </row>
    <row r="59" spans="1:27" x14ac:dyDescent="0.25">
      <c r="A59" s="64" t="s">
        <v>287</v>
      </c>
      <c r="B59" s="29">
        <v>8</v>
      </c>
      <c r="C59" s="29">
        <v>3</v>
      </c>
      <c r="D59" s="29">
        <v>3</v>
      </c>
      <c r="E59" s="29">
        <v>4</v>
      </c>
      <c r="F59" s="29">
        <v>1</v>
      </c>
      <c r="G59" s="29">
        <v>19</v>
      </c>
      <c r="R59" s="46" t="s">
        <v>471</v>
      </c>
      <c r="S59" s="57">
        <v>5</v>
      </c>
      <c r="T59" s="57">
        <v>1</v>
      </c>
      <c r="U59" s="57"/>
      <c r="V59" s="57"/>
      <c r="W59" s="57"/>
      <c r="X59" s="57">
        <v>6</v>
      </c>
    </row>
    <row r="60" spans="1:27" x14ac:dyDescent="0.25">
      <c r="A60" s="64" t="s">
        <v>435</v>
      </c>
      <c r="B60" s="29">
        <v>3</v>
      </c>
      <c r="C60" s="29">
        <v>3</v>
      </c>
      <c r="D60" s="29"/>
      <c r="E60" s="29"/>
      <c r="F60" s="29"/>
      <c r="G60" s="29">
        <v>6</v>
      </c>
      <c r="R60" s="56" t="s">
        <v>540</v>
      </c>
      <c r="S60" s="57">
        <v>33</v>
      </c>
      <c r="T60" s="57">
        <v>7</v>
      </c>
      <c r="U60" s="57">
        <v>4</v>
      </c>
      <c r="V60" s="57">
        <v>10</v>
      </c>
      <c r="W60" s="57">
        <v>8</v>
      </c>
      <c r="X60" s="57">
        <v>62</v>
      </c>
    </row>
    <row r="61" spans="1:27" x14ac:dyDescent="0.25">
      <c r="A61" s="64" t="s">
        <v>471</v>
      </c>
      <c r="B61" s="29">
        <v>4</v>
      </c>
      <c r="C61" s="29">
        <v>2</v>
      </c>
      <c r="D61" s="29"/>
      <c r="E61" s="29"/>
      <c r="F61" s="29"/>
      <c r="G61" s="29">
        <v>6</v>
      </c>
    </row>
    <row r="62" spans="1:27" x14ac:dyDescent="0.25">
      <c r="A62" s="65" t="s">
        <v>540</v>
      </c>
      <c r="B62" s="29">
        <v>34</v>
      </c>
      <c r="C62" s="29">
        <v>12</v>
      </c>
      <c r="D62" s="29">
        <v>5</v>
      </c>
      <c r="E62" s="29">
        <v>9</v>
      </c>
      <c r="F62" s="29">
        <v>2</v>
      </c>
      <c r="G62" s="29">
        <v>62</v>
      </c>
    </row>
    <row r="64" spans="1:27" x14ac:dyDescent="0.25">
      <c r="E64" s="30"/>
    </row>
    <row r="65" spans="1:5" x14ac:dyDescent="0.25">
      <c r="E65" s="30"/>
    </row>
    <row r="66" spans="1:5" ht="15.75" thickBot="1" x14ac:dyDescent="0.3">
      <c r="E66" s="30"/>
    </row>
    <row r="67" spans="1:5" ht="15.75" thickBot="1" x14ac:dyDescent="0.3"/>
    <row r="68" spans="1:5" ht="15.75" thickBot="1" x14ac:dyDescent="0.3"/>
    <row r="69" spans="1:5" ht="90.75" thickBot="1" x14ac:dyDescent="0.3">
      <c r="A69" s="52" t="s">
        <v>7</v>
      </c>
      <c r="B69" s="52" t="s">
        <v>6</v>
      </c>
      <c r="C69" s="52" t="s">
        <v>550</v>
      </c>
      <c r="D69" s="53" t="s">
        <v>552</v>
      </c>
      <c r="E69" s="53" t="s">
        <v>548</v>
      </c>
    </row>
    <row r="70" spans="1:5" ht="46.5" thickTop="1" thickBot="1" x14ac:dyDescent="0.3">
      <c r="A70" s="48" t="s">
        <v>239</v>
      </c>
      <c r="B70" s="49" t="s">
        <v>29</v>
      </c>
      <c r="C70" s="47" t="s">
        <v>18</v>
      </c>
      <c r="D70" s="50">
        <v>1</v>
      </c>
      <c r="E70" s="50">
        <v>0</v>
      </c>
    </row>
    <row r="71" spans="1:5" ht="16.5" thickTop="1" thickBot="1" x14ac:dyDescent="0.3">
      <c r="A71" s="48" t="s">
        <v>157</v>
      </c>
      <c r="B71" s="47" t="s">
        <v>29</v>
      </c>
      <c r="C71" s="47" t="s">
        <v>20</v>
      </c>
      <c r="D71" s="50">
        <v>0.95</v>
      </c>
      <c r="E71" s="50">
        <v>0.95</v>
      </c>
    </row>
    <row r="72" spans="1:5" ht="46.5" thickTop="1" thickBot="1" x14ac:dyDescent="0.3">
      <c r="A72" s="48" t="s">
        <v>229</v>
      </c>
      <c r="B72" s="47" t="s">
        <v>29</v>
      </c>
      <c r="C72" s="47" t="s">
        <v>21</v>
      </c>
      <c r="D72" s="50">
        <v>1</v>
      </c>
      <c r="E72" s="50">
        <v>1</v>
      </c>
    </row>
    <row r="73" spans="1:5" ht="31.5" thickTop="1" thickBot="1" x14ac:dyDescent="0.3">
      <c r="A73" s="48" t="s">
        <v>139</v>
      </c>
      <c r="B73" s="51" t="s">
        <v>29</v>
      </c>
      <c r="C73" s="47" t="s">
        <v>21</v>
      </c>
      <c r="D73" s="50">
        <v>1</v>
      </c>
      <c r="E73" s="50">
        <v>1</v>
      </c>
    </row>
    <row r="74" spans="1:5" ht="16.5" thickTop="1" thickBot="1" x14ac:dyDescent="0.3">
      <c r="A74" s="48" t="s">
        <v>523</v>
      </c>
      <c r="B74" s="47" t="s">
        <v>29</v>
      </c>
      <c r="C74" s="47" t="s">
        <v>21</v>
      </c>
      <c r="D74" s="54">
        <v>13</v>
      </c>
      <c r="E74" s="54">
        <v>13.777777777777779</v>
      </c>
    </row>
    <row r="75" spans="1:5" ht="46.5" thickTop="1" thickBot="1" x14ac:dyDescent="0.3">
      <c r="A75" s="48" t="s">
        <v>115</v>
      </c>
      <c r="B75" s="49" t="s">
        <v>71</v>
      </c>
      <c r="C75" s="47" t="s">
        <v>19</v>
      </c>
      <c r="D75" s="50">
        <v>1</v>
      </c>
      <c r="E75" s="50">
        <v>0.55000000000000004</v>
      </c>
    </row>
    <row r="76" spans="1:5" ht="46.5" thickTop="1" thickBot="1" x14ac:dyDescent="0.3">
      <c r="A76" s="48" t="s">
        <v>117</v>
      </c>
      <c r="B76" s="51" t="s">
        <v>71</v>
      </c>
      <c r="C76" s="47" t="s">
        <v>19</v>
      </c>
      <c r="D76" s="50">
        <v>1</v>
      </c>
      <c r="E76" s="50">
        <v>0.67</v>
      </c>
    </row>
    <row r="77" spans="1:5" ht="61.5" thickTop="1" thickBot="1" x14ac:dyDescent="0.3">
      <c r="A77" s="48" t="s">
        <v>461</v>
      </c>
      <c r="B77" s="49" t="s">
        <v>29</v>
      </c>
      <c r="C77" s="47" t="s">
        <v>20</v>
      </c>
      <c r="D77" s="50">
        <v>0.9</v>
      </c>
      <c r="E77" s="50">
        <v>0.875</v>
      </c>
    </row>
    <row r="78" spans="1:5" ht="31.5" thickTop="1" thickBot="1" x14ac:dyDescent="0.3">
      <c r="A78" s="48" t="s">
        <v>356</v>
      </c>
      <c r="B78" s="51" t="s">
        <v>29</v>
      </c>
      <c r="C78" s="47" t="s">
        <v>21</v>
      </c>
      <c r="D78" s="50">
        <v>0.01</v>
      </c>
      <c r="E78" s="50">
        <v>2.5392670157068065E-3</v>
      </c>
    </row>
    <row r="79" spans="1:5" ht="31.5" thickTop="1" thickBot="1" x14ac:dyDescent="0.3">
      <c r="A79" s="48" t="s">
        <v>288</v>
      </c>
      <c r="B79" s="49" t="s">
        <v>71</v>
      </c>
      <c r="C79" s="47" t="s">
        <v>19</v>
      </c>
      <c r="D79" s="50">
        <v>1</v>
      </c>
      <c r="E79" s="50">
        <v>0.75</v>
      </c>
    </row>
    <row r="80" spans="1:5" ht="31.5" thickTop="1" thickBot="1" x14ac:dyDescent="0.3">
      <c r="A80" s="48" t="s">
        <v>104</v>
      </c>
      <c r="B80" s="51" t="s">
        <v>71</v>
      </c>
      <c r="C80" s="47" t="s">
        <v>20</v>
      </c>
      <c r="D80" s="50">
        <v>1</v>
      </c>
      <c r="E80" s="50">
        <v>0.94</v>
      </c>
    </row>
    <row r="81" spans="1:5" ht="31.5" thickTop="1" thickBot="1" x14ac:dyDescent="0.3">
      <c r="A81" s="48" t="s">
        <v>472</v>
      </c>
      <c r="B81" s="49" t="s">
        <v>29</v>
      </c>
      <c r="C81" s="47" t="s">
        <v>21</v>
      </c>
      <c r="D81" s="50">
        <v>1</v>
      </c>
      <c r="E81" s="50">
        <v>1</v>
      </c>
    </row>
    <row r="82" spans="1:5" ht="46.5" thickTop="1" thickBot="1" x14ac:dyDescent="0.3">
      <c r="A82" s="48" t="s">
        <v>101</v>
      </c>
      <c r="B82" s="47" t="s">
        <v>29</v>
      </c>
      <c r="C82" s="47" t="s">
        <v>534</v>
      </c>
      <c r="D82" s="50">
        <v>1</v>
      </c>
      <c r="E82" s="50">
        <v>0</v>
      </c>
    </row>
    <row r="83" spans="1:5" ht="46.5" thickTop="1" thickBot="1" x14ac:dyDescent="0.3">
      <c r="A83" s="48" t="s">
        <v>84</v>
      </c>
      <c r="B83" s="51" t="s">
        <v>29</v>
      </c>
      <c r="C83" s="47" t="s">
        <v>20</v>
      </c>
      <c r="D83" s="50">
        <v>1</v>
      </c>
      <c r="E83" s="50">
        <v>0.94459300000097912</v>
      </c>
    </row>
    <row r="84" spans="1:5" ht="31.5" thickTop="1" thickBot="1" x14ac:dyDescent="0.3">
      <c r="A84" s="48" t="s">
        <v>499</v>
      </c>
      <c r="B84" s="51" t="s">
        <v>29</v>
      </c>
      <c r="C84" s="47" t="s">
        <v>21</v>
      </c>
      <c r="D84" s="50">
        <v>0.8</v>
      </c>
      <c r="E84" s="50">
        <v>1</v>
      </c>
    </row>
    <row r="85" spans="1:5" ht="31.5" thickTop="1" thickBot="1" x14ac:dyDescent="0.3">
      <c r="A85" s="48" t="s">
        <v>192</v>
      </c>
      <c r="B85" s="51" t="s">
        <v>29</v>
      </c>
      <c r="C85" s="47" t="s">
        <v>21</v>
      </c>
      <c r="D85" s="50">
        <v>1</v>
      </c>
      <c r="E85" s="50">
        <v>1</v>
      </c>
    </row>
    <row r="86" spans="1:5" ht="31.5" thickTop="1" thickBot="1" x14ac:dyDescent="0.3">
      <c r="A86" s="48" t="s">
        <v>100</v>
      </c>
      <c r="B86" s="51" t="s">
        <v>29</v>
      </c>
      <c r="C86" s="47" t="s">
        <v>18</v>
      </c>
      <c r="D86" s="50">
        <v>1</v>
      </c>
      <c r="E86" s="50">
        <v>0.66435185185185186</v>
      </c>
    </row>
    <row r="87" spans="1:5" ht="16.5" thickTop="1" thickBot="1" x14ac:dyDescent="0.3">
      <c r="A87" s="48" t="s">
        <v>255</v>
      </c>
      <c r="B87" s="51" t="s">
        <v>29</v>
      </c>
      <c r="C87" s="47" t="s">
        <v>18</v>
      </c>
      <c r="D87" s="50">
        <v>0.65</v>
      </c>
      <c r="E87" s="50">
        <v>0.33926645091693636</v>
      </c>
    </row>
    <row r="88" spans="1:5" ht="31.5" thickTop="1" thickBot="1" x14ac:dyDescent="0.3">
      <c r="A88" s="48" t="s">
        <v>94</v>
      </c>
      <c r="B88" s="51" t="s">
        <v>29</v>
      </c>
      <c r="C88" s="47" t="s">
        <v>20</v>
      </c>
      <c r="D88" s="50">
        <v>1</v>
      </c>
      <c r="E88" s="50">
        <v>0.9916666666666667</v>
      </c>
    </row>
    <row r="89" spans="1:5" ht="61.5" thickTop="1" thickBot="1" x14ac:dyDescent="0.3">
      <c r="A89" s="48" t="s">
        <v>448</v>
      </c>
      <c r="B89" s="51" t="s">
        <v>29</v>
      </c>
      <c r="C89" s="47" t="s">
        <v>21</v>
      </c>
      <c r="D89" s="50">
        <v>0.8</v>
      </c>
      <c r="E89" s="50">
        <v>0.95065458207452158</v>
      </c>
    </row>
    <row r="90" spans="1:5" ht="61.5" thickTop="1" thickBot="1" x14ac:dyDescent="0.3">
      <c r="A90" s="48" t="s">
        <v>436</v>
      </c>
      <c r="B90" s="51" t="s">
        <v>29</v>
      </c>
      <c r="C90" s="47" t="s">
        <v>20</v>
      </c>
      <c r="D90" s="50">
        <v>0.75</v>
      </c>
      <c r="E90" s="50">
        <v>0.68614379084967325</v>
      </c>
    </row>
    <row r="91" spans="1:5" ht="31.5" thickTop="1" thickBot="1" x14ac:dyDescent="0.3">
      <c r="A91" s="48" t="s">
        <v>384</v>
      </c>
      <c r="B91" s="49" t="s">
        <v>71</v>
      </c>
      <c r="C91" s="47" t="s">
        <v>20</v>
      </c>
      <c r="D91" s="50">
        <v>0.15</v>
      </c>
      <c r="E91" s="50">
        <v>0.15578644476957393</v>
      </c>
    </row>
    <row r="92" spans="1:5" ht="31.5" thickTop="1" thickBot="1" x14ac:dyDescent="0.3">
      <c r="A92" s="48" t="s">
        <v>64</v>
      </c>
      <c r="B92" s="49" t="s">
        <v>29</v>
      </c>
      <c r="C92" s="47" t="s">
        <v>21</v>
      </c>
      <c r="D92" s="50">
        <v>1</v>
      </c>
      <c r="E92" s="50">
        <v>0.83018867924528306</v>
      </c>
    </row>
    <row r="93" spans="1:5" ht="76.5" thickTop="1" thickBot="1" x14ac:dyDescent="0.3">
      <c r="A93" s="48" t="s">
        <v>279</v>
      </c>
      <c r="B93" s="51" t="s">
        <v>29</v>
      </c>
      <c r="C93" s="47" t="s">
        <v>21</v>
      </c>
      <c r="D93" s="50">
        <v>1</v>
      </c>
      <c r="E93" s="50">
        <v>1</v>
      </c>
    </row>
    <row r="94" spans="1:5" ht="16.5" thickTop="1" thickBot="1" x14ac:dyDescent="0.3">
      <c r="A94" s="48" t="s">
        <v>149</v>
      </c>
      <c r="B94" s="51" t="s">
        <v>29</v>
      </c>
      <c r="C94" s="47" t="s">
        <v>21</v>
      </c>
      <c r="D94" s="50">
        <v>1</v>
      </c>
      <c r="E94" s="50">
        <v>1</v>
      </c>
    </row>
    <row r="95" spans="1:5" ht="31.5" thickTop="1" thickBot="1" x14ac:dyDescent="0.3">
      <c r="A95" s="48" t="s">
        <v>487</v>
      </c>
      <c r="B95" s="51" t="s">
        <v>29</v>
      </c>
      <c r="C95" s="47" t="s">
        <v>21</v>
      </c>
      <c r="D95" s="50">
        <v>0.8</v>
      </c>
      <c r="E95" s="50">
        <v>1</v>
      </c>
    </row>
    <row r="96" spans="1:5" ht="61.5" thickTop="1" thickBot="1" x14ac:dyDescent="0.3">
      <c r="A96" s="48" t="s">
        <v>216</v>
      </c>
      <c r="B96" s="51" t="s">
        <v>29</v>
      </c>
      <c r="C96" s="47" t="s">
        <v>21</v>
      </c>
      <c r="D96" s="50">
        <v>1</v>
      </c>
      <c r="E96" s="50">
        <v>1</v>
      </c>
    </row>
    <row r="97" spans="1:5" ht="46.5" thickTop="1" thickBot="1" x14ac:dyDescent="0.3">
      <c r="A97" s="48" t="s">
        <v>50</v>
      </c>
      <c r="B97" s="51" t="s">
        <v>29</v>
      </c>
      <c r="C97" s="47" t="s">
        <v>21</v>
      </c>
      <c r="D97" s="50">
        <v>1</v>
      </c>
      <c r="E97" s="50">
        <v>1</v>
      </c>
    </row>
    <row r="98" spans="1:5" ht="31.5" thickTop="1" thickBot="1" x14ac:dyDescent="0.3">
      <c r="A98" s="48" t="s">
        <v>30</v>
      </c>
      <c r="B98" s="47" t="s">
        <v>29</v>
      </c>
      <c r="C98" s="51" t="s">
        <v>21</v>
      </c>
      <c r="D98" s="50">
        <v>0.9</v>
      </c>
      <c r="E98" s="50">
        <v>1</v>
      </c>
    </row>
    <row r="99" spans="1:5" ht="16.5" thickTop="1" thickBot="1" x14ac:dyDescent="0.3">
      <c r="A99" s="48" t="s">
        <v>372</v>
      </c>
      <c r="B99" s="49" t="s">
        <v>71</v>
      </c>
      <c r="C99" s="47" t="s">
        <v>19</v>
      </c>
      <c r="D99" s="50">
        <v>0.9</v>
      </c>
      <c r="E99" s="50">
        <v>0.77794102958196654</v>
      </c>
    </row>
    <row r="100" spans="1:5" ht="31.5" thickTop="1" thickBot="1" x14ac:dyDescent="0.3">
      <c r="A100" s="48" t="s">
        <v>515</v>
      </c>
      <c r="B100" s="49" t="s">
        <v>29</v>
      </c>
      <c r="C100" s="47" t="s">
        <v>20</v>
      </c>
      <c r="D100" s="50">
        <v>0.04</v>
      </c>
      <c r="E100" s="50">
        <v>3.5998615437867774E-2</v>
      </c>
    </row>
    <row r="101" spans="1:5" ht="46.5" thickTop="1" thickBot="1" x14ac:dyDescent="0.3">
      <c r="A101" s="48" t="s">
        <v>314</v>
      </c>
      <c r="B101" s="47" t="s">
        <v>29</v>
      </c>
      <c r="C101" s="47" t="s">
        <v>21</v>
      </c>
      <c r="D101" s="50">
        <v>0.9</v>
      </c>
      <c r="E101" s="50">
        <v>0.99099999999999999</v>
      </c>
    </row>
    <row r="102" spans="1:5" ht="76.5" thickTop="1" thickBot="1" x14ac:dyDescent="0.3">
      <c r="A102" s="48" t="s">
        <v>225</v>
      </c>
      <c r="B102" s="51" t="s">
        <v>29</v>
      </c>
      <c r="C102" s="47" t="s">
        <v>21</v>
      </c>
      <c r="D102" s="50">
        <v>1</v>
      </c>
      <c r="E102" s="50">
        <v>1</v>
      </c>
    </row>
    <row r="103" spans="1:5" ht="46.5" thickTop="1" thickBot="1" x14ac:dyDescent="0.3">
      <c r="A103" s="48" t="s">
        <v>207</v>
      </c>
      <c r="B103" s="51" t="s">
        <v>29</v>
      </c>
      <c r="C103" s="47" t="s">
        <v>21</v>
      </c>
      <c r="D103" s="50">
        <v>0.85</v>
      </c>
      <c r="E103" s="50">
        <v>1</v>
      </c>
    </row>
    <row r="104" spans="1:5" ht="61.5" thickTop="1" thickBot="1" x14ac:dyDescent="0.3">
      <c r="A104" s="48" t="s">
        <v>464</v>
      </c>
      <c r="B104" s="51" t="s">
        <v>29</v>
      </c>
      <c r="C104" s="47" t="s">
        <v>21</v>
      </c>
      <c r="D104" s="50">
        <v>0.9</v>
      </c>
      <c r="E104" s="50">
        <v>1</v>
      </c>
    </row>
    <row r="105" spans="1:5" ht="16.5" thickTop="1" thickBot="1" x14ac:dyDescent="0.3">
      <c r="A105" s="48" t="s">
        <v>389</v>
      </c>
      <c r="B105" s="49" t="s">
        <v>71</v>
      </c>
      <c r="C105" s="47" t="s">
        <v>18</v>
      </c>
      <c r="D105" s="50">
        <v>1</v>
      </c>
      <c r="E105" s="50">
        <v>0.28311329203403351</v>
      </c>
    </row>
    <row r="106" spans="1:5" ht="46.5" thickTop="1" thickBot="1" x14ac:dyDescent="0.3">
      <c r="A106" s="48" t="s">
        <v>420</v>
      </c>
      <c r="B106" s="49" t="s">
        <v>29</v>
      </c>
      <c r="C106" s="47" t="s">
        <v>20</v>
      </c>
      <c r="D106" s="50">
        <v>1</v>
      </c>
      <c r="E106" s="50">
        <v>0.79834922470314273</v>
      </c>
    </row>
    <row r="107" spans="1:5" ht="31.5" thickTop="1" thickBot="1" x14ac:dyDescent="0.3">
      <c r="A107" s="48" t="s">
        <v>233</v>
      </c>
      <c r="B107" s="51" t="s">
        <v>29</v>
      </c>
      <c r="C107" s="47" t="s">
        <v>21</v>
      </c>
      <c r="D107" s="50">
        <v>1</v>
      </c>
      <c r="E107" s="50">
        <v>1</v>
      </c>
    </row>
    <row r="108" spans="1:5" ht="46.5" thickTop="1" thickBot="1" x14ac:dyDescent="0.3">
      <c r="A108" s="48" t="s">
        <v>327</v>
      </c>
      <c r="B108" s="49" t="s">
        <v>71</v>
      </c>
      <c r="C108" s="47" t="s">
        <v>21</v>
      </c>
      <c r="D108" s="50">
        <v>1</v>
      </c>
      <c r="E108" s="50">
        <v>0.98</v>
      </c>
    </row>
    <row r="109" spans="1:5" ht="31.5" thickTop="1" thickBot="1" x14ac:dyDescent="0.3">
      <c r="A109" s="48" t="s">
        <v>174</v>
      </c>
      <c r="B109" s="47" t="s">
        <v>71</v>
      </c>
      <c r="C109" s="47" t="s">
        <v>21</v>
      </c>
      <c r="D109" s="50">
        <v>1</v>
      </c>
      <c r="E109" s="50">
        <v>1</v>
      </c>
    </row>
    <row r="110" spans="1:5" ht="46.5" thickTop="1" thickBot="1" x14ac:dyDescent="0.3">
      <c r="A110" s="48" t="s">
        <v>182</v>
      </c>
      <c r="B110" s="49" t="s">
        <v>29</v>
      </c>
      <c r="C110" s="47" t="s">
        <v>21</v>
      </c>
      <c r="D110" s="50">
        <v>1</v>
      </c>
      <c r="E110" s="50">
        <v>1</v>
      </c>
    </row>
    <row r="111" spans="1:5" ht="31.5" thickTop="1" thickBot="1" x14ac:dyDescent="0.3">
      <c r="A111" s="48" t="s">
        <v>129</v>
      </c>
      <c r="B111" s="51" t="s">
        <v>29</v>
      </c>
      <c r="C111" s="47" t="s">
        <v>21</v>
      </c>
      <c r="D111" s="50">
        <v>1</v>
      </c>
      <c r="E111" s="50">
        <v>1</v>
      </c>
    </row>
    <row r="112" spans="1:5" ht="31.5" thickTop="1" thickBot="1" x14ac:dyDescent="0.3">
      <c r="A112" s="48" t="s">
        <v>367</v>
      </c>
      <c r="B112" s="47" t="s">
        <v>29</v>
      </c>
      <c r="C112" s="47" t="s">
        <v>21</v>
      </c>
      <c r="D112" s="50">
        <v>0.01</v>
      </c>
      <c r="E112" s="50">
        <v>1.712411576693617E-3</v>
      </c>
    </row>
    <row r="113" spans="1:5" ht="31.5" thickTop="1" thickBot="1" x14ac:dyDescent="0.3">
      <c r="A113" s="48" t="s">
        <v>482</v>
      </c>
      <c r="B113" s="51" t="s">
        <v>29</v>
      </c>
      <c r="C113" s="47" t="s">
        <v>20</v>
      </c>
      <c r="D113" s="50">
        <v>1</v>
      </c>
      <c r="E113" s="50">
        <v>0.9320843091334895</v>
      </c>
    </row>
    <row r="114" spans="1:5" ht="31.5" thickTop="1" thickBot="1" x14ac:dyDescent="0.3">
      <c r="A114" s="48" t="s">
        <v>195</v>
      </c>
      <c r="B114" s="51" t="s">
        <v>29</v>
      </c>
      <c r="C114" s="47" t="s">
        <v>21</v>
      </c>
      <c r="D114" s="50">
        <v>0.8</v>
      </c>
      <c r="E114" s="50">
        <v>0.87870649977332616</v>
      </c>
    </row>
    <row r="115" spans="1:5" ht="31.5" thickTop="1" thickBot="1" x14ac:dyDescent="0.3">
      <c r="A115" s="48" t="s">
        <v>165</v>
      </c>
      <c r="B115" s="47" t="s">
        <v>29</v>
      </c>
      <c r="C115" s="47" t="s">
        <v>21</v>
      </c>
      <c r="D115" s="54">
        <v>4</v>
      </c>
      <c r="E115" s="54">
        <v>0</v>
      </c>
    </row>
    <row r="116" spans="1:5" ht="16.5" thickTop="1" thickBot="1" x14ac:dyDescent="0.3">
      <c r="A116" s="48" t="s">
        <v>348</v>
      </c>
      <c r="B116" s="51" t="s">
        <v>29</v>
      </c>
      <c r="C116" s="47" t="s">
        <v>18</v>
      </c>
      <c r="D116" s="50">
        <v>0.02</v>
      </c>
      <c r="E116" s="50">
        <v>4.3662969081897596E-2</v>
      </c>
    </row>
    <row r="117" spans="1:5" ht="16.5" thickTop="1" thickBot="1" x14ac:dyDescent="0.3">
      <c r="A117" s="48" t="s">
        <v>353</v>
      </c>
      <c r="B117" s="51" t="s">
        <v>29</v>
      </c>
      <c r="C117" s="47" t="s">
        <v>18</v>
      </c>
      <c r="D117" s="50">
        <v>0.02</v>
      </c>
      <c r="E117" s="50">
        <v>-9.6841822034373415E-2</v>
      </c>
    </row>
    <row r="118" spans="1:5" ht="16.5" thickTop="1" thickBot="1" x14ac:dyDescent="0.3">
      <c r="A118" s="48" t="s">
        <v>354</v>
      </c>
      <c r="B118" s="51" t="s">
        <v>29</v>
      </c>
      <c r="C118" s="47" t="s">
        <v>18</v>
      </c>
      <c r="D118" s="50">
        <v>0.02</v>
      </c>
      <c r="E118" s="50">
        <v>-5.8661357022514959E-2</v>
      </c>
    </row>
    <row r="119" spans="1:5" ht="16.5" thickTop="1" thickBot="1" x14ac:dyDescent="0.3">
      <c r="A119" s="48" t="s">
        <v>380</v>
      </c>
      <c r="B119" s="49" t="s">
        <v>71</v>
      </c>
      <c r="C119" s="47" t="s">
        <v>19</v>
      </c>
      <c r="D119" s="50">
        <v>1</v>
      </c>
      <c r="E119" s="50">
        <v>0.62884637127088006</v>
      </c>
    </row>
    <row r="120" spans="1:5" ht="46.5" thickTop="1" thickBot="1" x14ac:dyDescent="0.3">
      <c r="A120" s="48" t="s">
        <v>221</v>
      </c>
      <c r="B120" s="49" t="s">
        <v>29</v>
      </c>
      <c r="C120" s="47" t="s">
        <v>21</v>
      </c>
      <c r="D120" s="50">
        <v>0.8</v>
      </c>
      <c r="E120" s="50">
        <v>0.89697882291884357</v>
      </c>
    </row>
    <row r="121" spans="1:5" ht="16.5" thickTop="1" thickBot="1" x14ac:dyDescent="0.3">
      <c r="A121" s="48" t="s">
        <v>72</v>
      </c>
      <c r="B121" s="49" t="s">
        <v>71</v>
      </c>
      <c r="C121" s="47" t="s">
        <v>21</v>
      </c>
      <c r="D121" s="50">
        <v>0.15</v>
      </c>
      <c r="E121" s="50">
        <v>0</v>
      </c>
    </row>
    <row r="122" spans="1:5" ht="31.5" thickTop="1" thickBot="1" x14ac:dyDescent="0.3">
      <c r="A122" s="48" t="s">
        <v>338</v>
      </c>
      <c r="B122" s="51" t="s">
        <v>71</v>
      </c>
      <c r="C122" s="47" t="s">
        <v>21</v>
      </c>
      <c r="D122" s="50">
        <v>0.9</v>
      </c>
      <c r="E122" s="50">
        <v>0.99</v>
      </c>
    </row>
    <row r="123" spans="1:5" ht="61.5" thickTop="1" thickBot="1" x14ac:dyDescent="0.3">
      <c r="A123" s="48" t="s">
        <v>119</v>
      </c>
      <c r="B123" s="51" t="s">
        <v>71</v>
      </c>
      <c r="C123" s="47" t="s">
        <v>18</v>
      </c>
      <c r="D123" s="50">
        <v>0.9</v>
      </c>
      <c r="E123" s="50">
        <v>0.293247729579938</v>
      </c>
    </row>
    <row r="124" spans="1:5" ht="31.5" thickTop="1" thickBot="1" x14ac:dyDescent="0.3">
      <c r="A124" s="48" t="s">
        <v>431</v>
      </c>
      <c r="B124" s="49" t="s">
        <v>29</v>
      </c>
      <c r="C124" s="47" t="s">
        <v>21</v>
      </c>
      <c r="D124" s="50">
        <v>1</v>
      </c>
      <c r="E124" s="50">
        <v>1</v>
      </c>
    </row>
    <row r="125" spans="1:5" ht="31.5" thickTop="1" thickBot="1" x14ac:dyDescent="0.3">
      <c r="A125" s="48" t="s">
        <v>409</v>
      </c>
      <c r="B125" s="51" t="s">
        <v>29</v>
      </c>
      <c r="C125" s="47" t="s">
        <v>20</v>
      </c>
      <c r="D125" s="50">
        <v>0.8</v>
      </c>
      <c r="E125" s="50">
        <v>0.7730062724014336</v>
      </c>
    </row>
    <row r="126" spans="1:5" ht="16.5" thickTop="1" thickBot="1" x14ac:dyDescent="0.3">
      <c r="A126" s="48" t="s">
        <v>504</v>
      </c>
      <c r="B126" s="51" t="s">
        <v>29</v>
      </c>
      <c r="C126" s="47" t="s">
        <v>21</v>
      </c>
      <c r="D126" s="50">
        <v>0.04</v>
      </c>
      <c r="E126" s="50">
        <v>1.6E-2</v>
      </c>
    </row>
    <row r="127" spans="1:5" ht="61.5" thickTop="1" thickBot="1" x14ac:dyDescent="0.3">
      <c r="A127" s="48" t="s">
        <v>445</v>
      </c>
      <c r="B127" s="51" t="s">
        <v>29</v>
      </c>
      <c r="C127" s="47" t="s">
        <v>20</v>
      </c>
      <c r="D127" s="54">
        <v>15</v>
      </c>
      <c r="E127" s="54">
        <v>8.6199714110680006</v>
      </c>
    </row>
    <row r="128" spans="1:5" ht="31.5" thickTop="1" thickBot="1" x14ac:dyDescent="0.3">
      <c r="A128" s="48" t="s">
        <v>309</v>
      </c>
      <c r="B128" s="51" t="s">
        <v>29</v>
      </c>
      <c r="C128" s="47" t="s">
        <v>21</v>
      </c>
      <c r="D128" s="54">
        <v>10</v>
      </c>
      <c r="E128" s="54">
        <v>9.7560975609756113</v>
      </c>
    </row>
    <row r="129" spans="1:5" ht="76.5" thickTop="1" thickBot="1" x14ac:dyDescent="0.3">
      <c r="A129" s="48" t="s">
        <v>458</v>
      </c>
      <c r="B129" s="51" t="s">
        <v>29</v>
      </c>
      <c r="C129" s="47" t="s">
        <v>21</v>
      </c>
      <c r="D129" s="54">
        <v>5</v>
      </c>
      <c r="E129" s="54">
        <v>2.4122807017543857</v>
      </c>
    </row>
    <row r="130" spans="1:5" ht="16.5" thickTop="1" thickBot="1" x14ac:dyDescent="0.3">
      <c r="A130" s="48" t="s">
        <v>267</v>
      </c>
      <c r="B130" s="49" t="s">
        <v>71</v>
      </c>
      <c r="C130" s="47" t="s">
        <v>18</v>
      </c>
      <c r="D130" s="55">
        <v>0.35416666666666669</v>
      </c>
      <c r="E130" s="55">
        <v>0.40949074074074071</v>
      </c>
    </row>
    <row r="131" spans="1:5" ht="31.5" thickTop="1" thickBot="1" x14ac:dyDescent="0.3">
      <c r="A131" s="48" t="s">
        <v>392</v>
      </c>
      <c r="B131" s="49" t="s">
        <v>29</v>
      </c>
      <c r="C131" s="47" t="s">
        <v>534</v>
      </c>
      <c r="D131" s="50">
        <v>0</v>
      </c>
      <c r="E131" s="50">
        <v>0</v>
      </c>
    </row>
    <row r="132" spans="1:5" ht="15.75" thickTop="1" x14ac:dyDescent="0.25"/>
  </sheetData>
  <conditionalFormatting pivot="1" sqref="E70:E131">
    <cfRule type="expression" dxfId="600" priority="4">
      <formula>$C70="EXCELENTE"</formula>
    </cfRule>
  </conditionalFormatting>
  <conditionalFormatting pivot="1" sqref="E70:E131">
    <cfRule type="expression" dxfId="599" priority="3">
      <formula>$C70="BUENO"</formula>
    </cfRule>
  </conditionalFormatting>
  <conditionalFormatting pivot="1" sqref="E70:E131">
    <cfRule type="expression" dxfId="598" priority="2">
      <formula>$C70="REGULAR"</formula>
    </cfRule>
  </conditionalFormatting>
  <conditionalFormatting pivot="1" sqref="E70:E131">
    <cfRule type="expression" dxfId="597" priority="1">
      <formula>$C70="MALO"</formula>
    </cfRule>
  </conditionalFormatting>
  <pageMargins left="0.7" right="0.7" top="0.75" bottom="0.75" header="0.3" footer="0.3"/>
  <pageSetup orientation="portrait" horizontalDpi="4294967294" verticalDpi="4294967294"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C2"/>
  <sheetViews>
    <sheetView workbookViewId="0">
      <selection activeCell="C5" sqref="C5"/>
    </sheetView>
  </sheetViews>
  <sheetFormatPr baseColWidth="10" defaultRowHeight="15" x14ac:dyDescent="0.25"/>
  <sheetData>
    <row r="2" spans="1:107" s="1" customFormat="1" ht="409.5" x14ac:dyDescent="0.25">
      <c r="A2" s="3">
        <v>12</v>
      </c>
      <c r="B2" s="4" t="s">
        <v>26</v>
      </c>
      <c r="C2" s="5" t="s">
        <v>103</v>
      </c>
      <c r="D2" s="34" t="s">
        <v>70</v>
      </c>
      <c r="E2" s="8" t="s">
        <v>71</v>
      </c>
      <c r="F2" s="4" t="s">
        <v>119</v>
      </c>
      <c r="G2" s="24" t="s">
        <v>120</v>
      </c>
      <c r="H2" s="6" t="s">
        <v>32</v>
      </c>
      <c r="I2" s="6" t="s">
        <v>106</v>
      </c>
      <c r="J2" s="10">
        <v>0.9</v>
      </c>
      <c r="K2" s="8" t="s">
        <v>121</v>
      </c>
      <c r="L2" s="2" t="s">
        <v>35</v>
      </c>
      <c r="M2" s="6" t="s">
        <v>122</v>
      </c>
      <c r="N2" s="6" t="s">
        <v>37</v>
      </c>
      <c r="O2" s="14" t="s">
        <v>123</v>
      </c>
      <c r="P2" s="6" t="s">
        <v>98</v>
      </c>
      <c r="Q2" s="2" t="s">
        <v>39</v>
      </c>
      <c r="R2" s="16" t="s">
        <v>40</v>
      </c>
      <c r="S2" s="9" t="s">
        <v>124</v>
      </c>
      <c r="T2" s="12" t="s">
        <v>125</v>
      </c>
      <c r="U2" s="13" t="s">
        <v>43</v>
      </c>
      <c r="V2" s="7" t="s">
        <v>112</v>
      </c>
      <c r="W2" s="7" t="s">
        <v>126</v>
      </c>
      <c r="X2" s="7" t="s">
        <v>126</v>
      </c>
      <c r="Y2" s="7" t="s">
        <v>127</v>
      </c>
      <c r="Z2" s="69">
        <f>J2</f>
        <v>0.9</v>
      </c>
      <c r="AA2" s="33"/>
      <c r="AB2" s="33"/>
      <c r="AC2" s="33"/>
      <c r="AD2" s="33"/>
      <c r="AE2" s="33"/>
      <c r="AF2" s="33"/>
      <c r="AG2" s="33"/>
      <c r="AH2" s="69">
        <f>J2</f>
        <v>0.9</v>
      </c>
      <c r="AI2" s="33"/>
      <c r="AJ2" s="33"/>
      <c r="AK2" s="33"/>
      <c r="AL2" s="33"/>
      <c r="AM2" s="33"/>
      <c r="AN2" s="33"/>
      <c r="AO2" s="33"/>
      <c r="AP2" s="69">
        <f>J2</f>
        <v>0.9</v>
      </c>
      <c r="AQ2" s="33"/>
      <c r="AR2" s="33"/>
      <c r="AS2" s="33"/>
      <c r="AT2" s="33"/>
      <c r="AU2" s="33"/>
      <c r="AV2" s="33"/>
      <c r="AW2" s="33"/>
      <c r="AX2" s="33"/>
      <c r="AY2" s="33"/>
      <c r="AZ2" s="33"/>
      <c r="BA2" s="33"/>
      <c r="BB2" s="32"/>
      <c r="BC2" s="32"/>
      <c r="BD2" s="32"/>
      <c r="BE2" s="32"/>
      <c r="BF2" s="32"/>
      <c r="BG2" s="32"/>
      <c r="BH2" s="32"/>
      <c r="BI2" s="32"/>
      <c r="BJ2" s="32"/>
      <c r="BK2" s="32"/>
      <c r="BL2" s="32"/>
      <c r="BM2" s="32"/>
      <c r="BN2" s="32"/>
      <c r="BO2" s="32"/>
      <c r="BP2" s="32"/>
      <c r="BQ2" s="32"/>
      <c r="BR2" s="18">
        <v>0.87</v>
      </c>
      <c r="BS2" s="19">
        <v>10688</v>
      </c>
      <c r="BT2" s="19">
        <v>36447</v>
      </c>
      <c r="BU2" s="18">
        <f>+BS2/BT2</f>
        <v>0.293247729579938</v>
      </c>
      <c r="BV2" s="20" t="s">
        <v>533</v>
      </c>
      <c r="BW2" s="21" t="s">
        <v>18</v>
      </c>
      <c r="BX2" s="35" t="s">
        <v>549</v>
      </c>
      <c r="BY2" s="22" t="s">
        <v>536</v>
      </c>
      <c r="BZ2" s="27"/>
      <c r="CA2" s="31">
        <f>BU2</f>
        <v>0.293247729579938</v>
      </c>
      <c r="CB2" s="28" t="str">
        <f>BW2</f>
        <v>MALO</v>
      </c>
      <c r="CC2" s="18"/>
      <c r="CD2" s="19"/>
      <c r="CE2" s="19"/>
      <c r="CF2" s="18"/>
      <c r="CG2" s="20"/>
      <c r="CH2" s="21"/>
      <c r="CI2" s="26"/>
      <c r="CJ2" s="26"/>
      <c r="CK2" s="18"/>
      <c r="CL2" s="19"/>
      <c r="CM2" s="19"/>
      <c r="CN2" s="18"/>
      <c r="CO2" s="20"/>
      <c r="CP2" s="21"/>
      <c r="CQ2" s="26"/>
      <c r="CR2" s="26"/>
      <c r="CS2" s="18">
        <v>0.56000000000000005</v>
      </c>
      <c r="CT2" s="19">
        <f>837+4057+3010</f>
        <v>7904</v>
      </c>
      <c r="CU2" s="19">
        <v>24296</v>
      </c>
      <c r="CV2" s="18">
        <f>+CT2/CU2</f>
        <v>0.32532104050049393</v>
      </c>
      <c r="CW2" s="20" t="s">
        <v>533</v>
      </c>
      <c r="CX2" s="21" t="s">
        <v>18</v>
      </c>
      <c r="CY2" s="25" t="s">
        <v>535</v>
      </c>
      <c r="CZ2" s="22" t="s">
        <v>536</v>
      </c>
      <c r="DA2" s="27"/>
      <c r="DB2" s="31">
        <f>CV2</f>
        <v>0.32532104050049393</v>
      </c>
      <c r="DC2" s="28" t="str">
        <f>CX2</f>
        <v>MALO</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D3"/>
  <sheetViews>
    <sheetView workbookViewId="0">
      <selection activeCell="A3" sqref="A3"/>
    </sheetView>
  </sheetViews>
  <sheetFormatPr baseColWidth="10" defaultRowHeight="15" x14ac:dyDescent="0.25"/>
  <sheetData>
    <row r="3" spans="1:56" s="1" customFormat="1" ht="255" x14ac:dyDescent="0.25">
      <c r="A3" s="3">
        <v>34</v>
      </c>
      <c r="B3" s="4" t="s">
        <v>26</v>
      </c>
      <c r="C3" s="6" t="s">
        <v>293</v>
      </c>
      <c r="D3" s="6" t="s">
        <v>287</v>
      </c>
      <c r="E3" s="2" t="s">
        <v>29</v>
      </c>
      <c r="F3" s="23" t="s">
        <v>302</v>
      </c>
      <c r="G3" s="17" t="s">
        <v>303</v>
      </c>
      <c r="H3" s="2" t="s">
        <v>32</v>
      </c>
      <c r="I3" s="6" t="s">
        <v>33</v>
      </c>
      <c r="J3" s="11">
        <v>1</v>
      </c>
      <c r="K3" s="6" t="s">
        <v>304</v>
      </c>
      <c r="L3" s="2" t="s">
        <v>35</v>
      </c>
      <c r="M3" s="4" t="s">
        <v>305</v>
      </c>
      <c r="N3" s="2" t="s">
        <v>37</v>
      </c>
      <c r="O3" s="6" t="s">
        <v>306</v>
      </c>
      <c r="P3" s="2" t="s">
        <v>245</v>
      </c>
      <c r="Q3" s="2" t="s">
        <v>245</v>
      </c>
      <c r="R3" s="16" t="s">
        <v>297</v>
      </c>
      <c r="S3" s="16" t="s">
        <v>307</v>
      </c>
      <c r="T3" s="16" t="s">
        <v>308</v>
      </c>
      <c r="U3" s="15">
        <v>1</v>
      </c>
      <c r="V3" s="6" t="s">
        <v>298</v>
      </c>
      <c r="W3" s="7" t="s">
        <v>299</v>
      </c>
      <c r="X3" s="7" t="s">
        <v>300</v>
      </c>
      <c r="Y3" s="7" t="s">
        <v>301</v>
      </c>
      <c r="AA3" s="18"/>
      <c r="AB3" s="19"/>
      <c r="AC3" s="19"/>
      <c r="AD3" s="18"/>
      <c r="AE3" s="20"/>
      <c r="AF3" s="21"/>
      <c r="AG3" s="146"/>
      <c r="AH3" s="147"/>
      <c r="AI3" s="148"/>
      <c r="AJ3" s="22"/>
      <c r="AK3" s="18"/>
      <c r="AL3" s="19"/>
      <c r="AM3" s="19"/>
      <c r="AN3" s="18"/>
      <c r="AO3" s="20"/>
      <c r="AP3" s="21"/>
      <c r="AQ3" s="146"/>
      <c r="AR3" s="147"/>
      <c r="AS3" s="148"/>
      <c r="AT3" s="22"/>
      <c r="AU3" s="18"/>
      <c r="AV3" s="19"/>
      <c r="AW3" s="19"/>
      <c r="AX3" s="18"/>
      <c r="AY3" s="20"/>
      <c r="AZ3" s="21"/>
      <c r="BA3" s="146"/>
      <c r="BB3" s="147"/>
      <c r="BC3" s="148"/>
      <c r="BD3" s="22"/>
    </row>
  </sheetData>
  <mergeCells count="3">
    <mergeCell ref="BA3:BC3"/>
    <mergeCell ref="AQ3:AS3"/>
    <mergeCell ref="AG3:A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TABLERO INDICADORES 2020 UAECOB</vt:lpstr>
      <vt:lpstr>tablas</vt:lpstr>
      <vt:lpstr>Indicadores eliminados</vt:lpstr>
      <vt:lpstr>Indi. eliminados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NAYIBER NEIRA RUBIANO</cp:lastModifiedBy>
  <cp:lastPrinted>2020-10-16T21:00:53Z</cp:lastPrinted>
  <dcterms:created xsi:type="dcterms:W3CDTF">2018-03-15T15:23:51Z</dcterms:created>
  <dcterms:modified xsi:type="dcterms:W3CDTF">2021-01-21T16:16:55Z</dcterms:modified>
</cp:coreProperties>
</file>